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danielbergmann/Documents/GitHub/GitHub-Projects/MachineLearning/"/>
    </mc:Choice>
  </mc:AlternateContent>
  <xr:revisionPtr revIDLastSave="0" documentId="8_{32F21D80-E71E-B64D-9EFC-753672346BA7}" xr6:coauthVersionLast="47" xr6:coauthVersionMax="47" xr10:uidLastSave="{00000000-0000-0000-0000-000000000000}"/>
  <bookViews>
    <workbookView xWindow="1280" yWindow="1440" windowWidth="34200" windowHeight="18380" firstSheet="30" activeTab="51" xr2:uid="{00000000-000D-0000-FFFF-FFFF00000000}"/>
  </bookViews>
  <sheets>
    <sheet name="Intervalo_Confianca" sheetId="42" r:id="rId1"/>
    <sheet name="Aula Início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Planilha2" sheetId="44" r:id="rId11"/>
    <sheet name="Planilha4" sheetId="45" r:id="rId12"/>
    <sheet name="Sheet1" sheetId="65" r:id="rId13"/>
    <sheet name="Sheet2" sheetId="66" r:id="rId14"/>
    <sheet name="Sheet4" sheetId="67" r:id="rId15"/>
    <sheet name="Valuation" sheetId="12" r:id="rId16"/>
    <sheet name="Planilha10" sheetId="47" r:id="rId17"/>
    <sheet name="Beta" sheetId="13" r:id="rId18"/>
    <sheet name="Conceito Beta" sheetId="14" r:id="rId19"/>
    <sheet name="Sheet6" sheetId="68" r:id="rId20"/>
    <sheet name="CAPM_Exercício" sheetId="15" r:id="rId21"/>
    <sheet name="Carteira XP Mar-2020" sheetId="16" r:id="rId22"/>
    <sheet name="Planilha3" sheetId="36" r:id="rId23"/>
    <sheet name="Planilha11" sheetId="48" r:id="rId24"/>
    <sheet name="Planilha12" sheetId="49" r:id="rId25"/>
    <sheet name="Planilha13" sheetId="50" r:id="rId26"/>
    <sheet name="Sheet7" sheetId="69" r:id="rId27"/>
    <sheet name="Ranking IBEVAR 2020 Varejo" sheetId="20" r:id="rId28"/>
    <sheet name="Planilha14" sheetId="51" r:id="rId29"/>
    <sheet name="Planilha15" sheetId="52" r:id="rId30"/>
    <sheet name="Planilha16" sheetId="53" r:id="rId31"/>
    <sheet name="Reg_Múltipla_Exemplo" sheetId="17" r:id="rId32"/>
    <sheet name="Planilha5" sheetId="37" r:id="rId33"/>
    <sheet name="Planilha6" sheetId="38" r:id="rId34"/>
    <sheet name="Sheet8" sheetId="70" r:id="rId35"/>
    <sheet name="Propaganda" sheetId="18" r:id="rId36"/>
    <sheet name="Sheet3" sheetId="19" state="hidden" r:id="rId37"/>
    <sheet name="Planilha9" sheetId="41" r:id="rId38"/>
    <sheet name="Sheet10" sheetId="72" r:id="rId39"/>
    <sheet name="Receita_Bancos" sheetId="21" r:id="rId40"/>
    <sheet name="Planilha8" sheetId="40" r:id="rId41"/>
    <sheet name="Planilha17" sheetId="54" r:id="rId42"/>
    <sheet name="Planilha18" sheetId="55" r:id="rId43"/>
    <sheet name="Planilha19" sheetId="56" r:id="rId44"/>
    <sheet name="Sheet9" sheetId="71" r:id="rId45"/>
    <sheet name="Crise" sheetId="23" r:id="rId46"/>
    <sheet name="Planilha20" sheetId="57" r:id="rId47"/>
    <sheet name="Sheet11" sheetId="73" r:id="rId48"/>
    <sheet name="Sheet12" sheetId="74" r:id="rId49"/>
    <sheet name="Sheet13" sheetId="75" r:id="rId50"/>
    <sheet name="Sheet14" sheetId="76" r:id="rId51"/>
    <sheet name="Fábrica_Chocolates" sheetId="25" r:id="rId52"/>
    <sheet name="APT_Exemplo" sheetId="26" r:id="rId53"/>
    <sheet name="APT_Exercício" sheetId="27" r:id="rId54"/>
    <sheet name="Credit Scoring" sheetId="30" r:id="rId55"/>
    <sheet name="Endividamento" sheetId="58" r:id="rId56"/>
    <sheet name="Banco Loan" sheetId="59" r:id="rId57"/>
    <sheet name="Credito Varejo" sheetId="60" r:id="rId58"/>
    <sheet name="Churn Rate" sheetId="61" r:id="rId59"/>
    <sheet name="AnáliseDiscriminante2" sheetId="31" state="hidden" r:id="rId60"/>
    <sheet name="AnáliseDiscriminante3" sheetId="32" state="hidden" r:id="rId61"/>
  </sheets>
  <externalReferences>
    <externalReference r:id="rId62"/>
    <externalReference r:id="rId63"/>
  </externalReferences>
  <definedNames>
    <definedName name="solver_adj" localSheetId="21">'Carteira XP Mar-2020'!$AJ$6:$AL$6</definedName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21">'Carteira XP Mar-2020'!$AM$6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21">'Carteira XP Mar-2020'!$AM$7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4" roundtripDataSignature="AMtx7mhjRannJXRIsBxnSOjvypqRHBH2xA=="/>
    </ext>
  </extLst>
</workbook>
</file>

<file path=xl/calcChain.xml><?xml version="1.0" encoding="utf-8"?>
<calcChain xmlns="http://schemas.openxmlformats.org/spreadsheetml/2006/main">
  <c r="B33" i="25" l="1"/>
  <c r="E30" i="76"/>
  <c r="D26" i="72"/>
  <c r="E26" i="55"/>
  <c r="K29" i="38"/>
  <c r="K30" i="38"/>
  <c r="E28" i="38"/>
  <c r="F24" i="52"/>
  <c r="F2" i="17"/>
  <c r="K13" i="17"/>
  <c r="E27" i="49"/>
  <c r="D26" i="49"/>
  <c r="R17" i="20"/>
  <c r="R15" i="20"/>
  <c r="G232" i="15"/>
  <c r="G231" i="15"/>
  <c r="G230" i="15"/>
  <c r="F223" i="15"/>
  <c r="C222" i="15"/>
  <c r="C221" i="15"/>
  <c r="C220" i="15"/>
  <c r="C218" i="15"/>
  <c r="C217" i="15"/>
  <c r="C216" i="15"/>
  <c r="C215" i="15"/>
  <c r="Y34" i="16"/>
  <c r="Y32" i="16"/>
  <c r="S32" i="16"/>
  <c r="S31" i="16"/>
  <c r="S30" i="16"/>
  <c r="AC40" i="16"/>
  <c r="AB39" i="16"/>
  <c r="S25" i="16"/>
  <c r="B540" i="16"/>
  <c r="C539" i="16"/>
  <c r="D539" i="16"/>
  <c r="E539" i="16"/>
  <c r="F539" i="16"/>
  <c r="G539" i="16"/>
  <c r="H539" i="16"/>
  <c r="I539" i="16"/>
  <c r="J539" i="16"/>
  <c r="K539" i="16"/>
  <c r="B539" i="16"/>
  <c r="C538" i="16"/>
  <c r="D538" i="16"/>
  <c r="D540" i="16" s="1"/>
  <c r="E538" i="16"/>
  <c r="F538" i="16"/>
  <c r="F540" i="16" s="1"/>
  <c r="G538" i="16"/>
  <c r="G540" i="16" s="1"/>
  <c r="H538" i="16"/>
  <c r="H540" i="16" s="1"/>
  <c r="I538" i="16"/>
  <c r="J538" i="16"/>
  <c r="K538" i="16"/>
  <c r="L538" i="16"/>
  <c r="B538" i="16"/>
  <c r="B537" i="16"/>
  <c r="C543" i="16" s="1"/>
  <c r="D3" i="68"/>
  <c r="D4" i="68"/>
  <c r="D2" i="68"/>
  <c r="C5" i="68"/>
  <c r="C3" i="68"/>
  <c r="C4" i="68"/>
  <c r="C2" i="68"/>
  <c r="Z39" i="14"/>
  <c r="Z26" i="14"/>
  <c r="N10" i="14"/>
  <c r="N8" i="14"/>
  <c r="L3" i="14"/>
  <c r="AS7" i="14"/>
  <c r="C32" i="45"/>
  <c r="C28" i="45"/>
  <c r="D31" i="44"/>
  <c r="C31" i="44"/>
  <c r="C26" i="44"/>
  <c r="B5" i="44"/>
  <c r="F9" i="12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Y33" i="16"/>
  <c r="AC25" i="16"/>
  <c r="C223" i="15"/>
  <c r="C229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F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X727" i="14"/>
  <c r="R729" i="14"/>
  <c r="E3" i="14"/>
  <c r="E25" i="47"/>
  <c r="G26" i="47"/>
  <c r="G25" i="47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E540" i="16"/>
  <c r="C540" i="16"/>
  <c r="K540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AM7" i="16"/>
  <c r="F222" i="15" l="1"/>
  <c r="F221" i="15"/>
  <c r="W30" i="16"/>
  <c r="J540" i="16"/>
  <c r="I540" i="16"/>
  <c r="G543" i="16"/>
  <c r="B536" i="16"/>
  <c r="F8" i="2"/>
  <c r="E19" i="2"/>
  <c r="F224" i="15" l="1"/>
  <c r="F536" i="16"/>
  <c r="G536" i="16"/>
  <c r="H536" i="16" l="1"/>
</calcChain>
</file>

<file path=xl/sharedStrings.xml><?xml version="1.0" encoding="utf-8"?>
<sst xmlns="http://schemas.openxmlformats.org/spreadsheetml/2006/main" count="1760" uniqueCount="916">
  <si>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</si>
  <si>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</si>
  <si>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</si>
  <si>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</si>
  <si>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</si>
  <si>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</si>
  <si>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</si>
  <si>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</si>
  <si>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</si>
  <si>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</si>
  <si>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</si>
  <si>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</si>
  <si>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</si>
  <si>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</si>
  <si>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</si>
  <si>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</si>
  <si>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</si>
  <si>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</si>
  <si>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</si>
  <si>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</si>
  <si>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</si>
  <si>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</si>
  <si>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</si>
  <si>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</si>
  <si>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</si>
  <si>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</si>
  <si>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</si>
  <si>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</si>
  <si>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</si>
  <si>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</si>
  <si>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</si>
  <si>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</si>
  <si>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</si>
  <si>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</si>
  <si>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</si>
  <si>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</si>
  <si>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</si>
  <si>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</si>
  <si>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</si>
  <si>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</si>
  <si>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</si>
  <si>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</si>
  <si>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</si>
  <si>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</si>
  <si>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</si>
  <si>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</si>
  <si>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</si>
  <si>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</si>
  <si>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</si>
  <si>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</si>
  <si>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</si>
  <si>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</si>
  <si>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</si>
  <si>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</si>
  <si>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</si>
  <si>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</si>
  <si>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</si>
  <si>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</si>
  <si>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</si>
  <si>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</si>
  <si>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</si>
  <si>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</si>
  <si>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</si>
  <si>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</si>
  <si>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</si>
  <si>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</si>
  <si>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</si>
  <si>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</si>
  <si>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</si>
  <si>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</si>
  <si>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</si>
  <si>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</si>
  <si>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</si>
  <si>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</si>
  <si>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</si>
  <si>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</si>
  <si>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</si>
  <si>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</si>
  <si>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</si>
  <si>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</si>
  <si>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</si>
  <si>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</si>
  <si>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</si>
  <si>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</si>
  <si>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</si>
  <si>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</si>
  <si>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</si>
  <si>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</si>
  <si>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ITUB4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</si>
  <si>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</si>
  <si>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</si>
  <si>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</si>
  <si>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</si>
  <si>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</si>
  <si>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</si>
  <si>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</si>
  <si>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</si>
  <si>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</si>
  <si>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</si>
  <si>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</si>
  <si>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</si>
  <si>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</si>
  <si>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</si>
  <si>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</si>
  <si>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</si>
  <si>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</si>
  <si>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</si>
  <si>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</si>
  <si>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</si>
  <si>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</si>
  <si>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</si>
  <si>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</si>
  <si>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</si>
  <si>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</si>
  <si>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</si>
  <si>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</si>
  <si>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</si>
  <si>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</si>
  <si>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</si>
  <si>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</si>
  <si>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</si>
  <si>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</si>
  <si>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</si>
  <si>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</si>
  <si>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</si>
  <si>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</si>
  <si>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</si>
  <si>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</si>
  <si>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</si>
  <si>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</si>
  <si>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</si>
  <si>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</si>
  <si>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</si>
  <si>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</si>
  <si>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</si>
  <si>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</si>
  <si>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</si>
  <si>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</si>
  <si>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</si>
  <si>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</si>
  <si>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</si>
  <si>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</si>
  <si>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</si>
  <si>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</si>
  <si>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</si>
  <si>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</si>
  <si>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</si>
  <si>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</si>
  <si>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</si>
  <si>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</si>
  <si>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</si>
  <si>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</si>
  <si>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</si>
  <si>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</si>
  <si>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</si>
  <si>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</si>
  <si>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</si>
  <si>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</si>
  <si>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</si>
  <si>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</si>
  <si>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</si>
  <si>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</si>
  <si>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</si>
  <si>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</si>
  <si>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</si>
  <si>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</si>
  <si>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</si>
  <si>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</si>
  <si>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</si>
  <si>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</si>
  <si>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</si>
  <si>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</si>
  <si>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</si>
  <si>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</si>
  <si>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</si>
  <si>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</si>
  <si>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</si>
  <si>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</si>
  <si>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</si>
  <si>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</si>
  <si>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</si>
  <si>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</si>
  <si>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</si>
  <si>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</si>
  <si>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</si>
  <si>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</si>
  <si>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</si>
  <si>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</si>
  <si>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</si>
  <si>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</si>
  <si>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</si>
  <si>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</si>
  <si>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</si>
  <si>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</si>
  <si>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</si>
  <si>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</si>
  <si>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</si>
  <si>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</si>
  <si>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</si>
  <si>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</si>
  <si>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</si>
  <si>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</si>
  <si>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</si>
  <si>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</si>
  <si>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</si>
  <si>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</si>
  <si>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</si>
  <si>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</si>
  <si>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</si>
  <si>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</si>
  <si>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</si>
  <si>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</si>
  <si>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</si>
  <si>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</si>
  <si>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</si>
  <si>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</si>
  <si>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</si>
  <si>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</si>
  <si>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</si>
  <si>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</si>
  <si>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</si>
  <si>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</si>
  <si>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</si>
  <si>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</si>
  <si>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</si>
  <si>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</si>
  <si>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</si>
  <si>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</si>
  <si>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</si>
  <si>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</si>
  <si>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</si>
  <si>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</si>
  <si>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</si>
  <si>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</si>
  <si>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</si>
  <si>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</si>
  <si>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</si>
  <si>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</si>
  <si>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</si>
  <si>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</si>
  <si>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</si>
  <si>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</si>
  <si>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</si>
  <si>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</si>
  <si>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</si>
  <si>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</si>
  <si>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</si>
  <si>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</si>
  <si>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</si>
  <si>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</si>
  <si>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</si>
  <si>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</si>
  <si>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</si>
  <si>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</si>
  <si>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</si>
  <si>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</si>
  <si>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</si>
  <si>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</si>
  <si>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</si>
  <si>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</si>
  <si>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</si>
  <si>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</si>
  <si>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</si>
  <si>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</si>
  <si>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</si>
  <si>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</si>
  <si>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</si>
  <si>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</si>
  <si>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</si>
  <si>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</si>
  <si>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</si>
  <si>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</si>
  <si>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</si>
  <si>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</si>
  <si>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</si>
  <si>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</si>
  <si>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</si>
  <si>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</si>
  <si>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</si>
  <si>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</si>
  <si>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</si>
  <si>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</si>
  <si>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</si>
  <si>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</si>
  <si>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</si>
  <si>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</si>
  <si>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</si>
  <si>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</si>
  <si>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</si>
  <si>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</si>
  <si>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</si>
  <si>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</si>
  <si>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</si>
  <si>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</si>
  <si>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</si>
  <si>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</si>
  <si>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</si>
  <si>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</si>
  <si>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</si>
  <si>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</si>
  <si>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</si>
  <si>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</si>
  <si>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</si>
  <si>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</si>
  <si>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</si>
  <si>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</si>
  <si>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</si>
  <si>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</si>
  <si>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</si>
  <si>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</si>
  <si>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</si>
  <si>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</si>
  <si>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</si>
  <si>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</si>
  <si>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</si>
  <si>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</si>
  <si>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</si>
  <si>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</si>
  <si>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</si>
  <si>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</si>
  <si>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</si>
  <si>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</si>
  <si>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</si>
  <si>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</si>
  <si>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</si>
  <si>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</si>
  <si>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</si>
  <si>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</si>
  <si>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</si>
  <si>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</si>
  <si>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</si>
  <si>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</si>
  <si>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</si>
  <si>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</si>
  <si>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</si>
  <si>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</si>
  <si>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</si>
  <si>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</si>
  <si>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</si>
  <si>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</si>
  <si>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</si>
  <si>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</si>
  <si>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</si>
  <si>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</si>
  <si>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</si>
  <si>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</si>
  <si>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</si>
  <si>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</si>
  <si>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</si>
  <si>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</si>
  <si>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</si>
  <si>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</si>
  <si>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</si>
  <si>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</si>
  <si>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</si>
  <si>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</si>
  <si>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</si>
  <si>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</si>
  <si>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</si>
  <si>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</si>
  <si>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</si>
  <si>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</si>
  <si>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</si>
  <si>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</si>
  <si>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</si>
  <si>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</si>
  <si>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</si>
  <si>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</si>
  <si>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</si>
  <si>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</si>
  <si>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</si>
  <si>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</si>
  <si>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</si>
  <si>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</si>
  <si>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</si>
  <si>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</si>
  <si>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</si>
  <si>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</si>
  <si>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</si>
  <si>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</si>
  <si>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</si>
  <si>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</si>
  <si>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</si>
  <si>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</si>
  <si>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</si>
  <si>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</si>
  <si>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</si>
  <si>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</si>
  <si>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</si>
  <si>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</si>
  <si>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</si>
  <si>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</si>
  <si>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</si>
  <si>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</si>
  <si>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</si>
  <si>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</si>
  <si>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</si>
  <si>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</si>
  <si>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</si>
  <si>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</si>
  <si>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</si>
  <si>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</si>
  <si>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</si>
  <si>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</si>
  <si>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</si>
  <si>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</si>
  <si>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</si>
  <si>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</si>
  <si>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</si>
  <si>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</si>
  <si>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</si>
  <si>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</si>
  <si>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</si>
  <si>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</si>
  <si>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</si>
  <si>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</si>
  <si>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</si>
  <si>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</si>
  <si>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</si>
  <si>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</si>
  <si>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6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</si>
  <si>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</si>
  <si>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</si>
  <si>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</si>
  <si>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</si>
  <si>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</si>
  <si>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</si>
  <si>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</si>
  <si>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</si>
  <si>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</si>
  <si>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</si>
  <si>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</si>
  <si>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</si>
  <si>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</si>
  <si>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</si>
  <si>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</si>
  <si>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</si>
  <si>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</si>
  <si>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</si>
  <si>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</si>
  <si>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</si>
  <si>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</si>
  <si>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</si>
  <si>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</si>
  <si>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</si>
  <si>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</si>
  <si>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</si>
  <si>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</si>
  <si>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</si>
  <si>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</si>
  <si>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</si>
  <si>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</si>
  <si>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</si>
  <si>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</si>
  <si>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</si>
  <si>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</si>
  <si>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</si>
  <si>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</si>
  <si>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</si>
  <si>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</si>
  <si>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</si>
  <si>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</si>
  <si>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</si>
  <si>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</si>
  <si>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</si>
  <si>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</si>
  <si>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</si>
  <si>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</si>
  <si>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</si>
  <si>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</si>
  <si>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</si>
  <si>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</si>
  <si>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</si>
  <si>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</si>
  <si>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</si>
  <si>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</si>
  <si>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</si>
  <si>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</si>
  <si>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</si>
  <si>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</si>
  <si>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</si>
  <si>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</si>
  <si>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</si>
  <si>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</si>
  <si>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</si>
  <si>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</si>
  <si>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</si>
  <si>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</si>
  <si>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</si>
  <si>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</si>
  <si>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</si>
  <si>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</si>
  <si>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</si>
  <si>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</si>
  <si>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</si>
  <si>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</si>
  <si>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</si>
  <si>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</si>
  <si>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</si>
  <si>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</si>
  <si>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</si>
  <si>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</si>
  <si>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</si>
  <si>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</si>
  <si>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</si>
  <si>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</si>
  <si>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</si>
  <si>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</si>
  <si>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</si>
  <si>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</si>
  <si>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</si>
  <si>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</si>
  <si>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</si>
  <si>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</si>
  <si>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</si>
  <si>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</si>
  <si>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</si>
  <si>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</si>
  <si>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</si>
  <si>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</si>
  <si>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>RUST</t>
  </si>
  <si>
    <t>PREÇO = 140,15 + 16,84*LUCRO</t>
  </si>
  <si>
    <t>Desvio</t>
  </si>
  <si>
    <t>Média +- 1 Desvio (68%)</t>
  </si>
  <si>
    <t>Média +- 2 Desvios (95%)</t>
  </si>
  <si>
    <t>Z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</si>
  <si>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</si>
  <si>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</si>
  <si>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</si>
  <si>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</si>
  <si>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</si>
  <si>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</si>
  <si>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</si>
  <si>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</si>
  <si>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</si>
  <si>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</si>
  <si>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</si>
  <si>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</si>
  <si>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</si>
  <si>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</si>
  <si>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</si>
  <si>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</si>
  <si>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</si>
  <si>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</si>
  <si>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</si>
  <si>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</si>
  <si>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</si>
  <si>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</si>
  <si>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</si>
  <si>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</si>
  <si>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</si>
  <si>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</si>
  <si>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</si>
  <si>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</si>
  <si>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</si>
  <si>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</si>
  <si>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</si>
  <si>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</si>
  <si>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</si>
  <si>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</si>
  <si>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</si>
  <si>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</si>
  <si>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</si>
  <si>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</si>
  <si>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</si>
  <si>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</si>
  <si>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</si>
  <si>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</si>
  <si>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</si>
  <si>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</si>
  <si>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</si>
  <si>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</si>
  <si>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</si>
  <si>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</si>
  <si>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</si>
  <si>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</si>
  <si>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</si>
  <si>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</si>
  <si>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</si>
  <si>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</si>
  <si>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</si>
  <si>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</si>
  <si>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</si>
  <si>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</si>
  <si>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</si>
  <si>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</si>
  <si>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</si>
  <si>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</si>
  <si>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</si>
  <si>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</si>
  <si>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</si>
  <si>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</si>
  <si>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</si>
  <si>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</si>
  <si>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</si>
  <si>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</si>
  <si>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</si>
  <si>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</si>
  <si>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</si>
  <si>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</si>
  <si>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</si>
  <si>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</si>
  <si>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</si>
  <si>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</si>
  <si>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</si>
  <si>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</si>
  <si>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</si>
  <si>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</si>
  <si>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</si>
  <si>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</si>
  <si>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</si>
  <si>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</si>
  <si>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</si>
  <si>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</si>
  <si>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</si>
  <si>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</si>
  <si>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</si>
  <si>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</si>
  <si>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</si>
  <si>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</si>
  <si>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</si>
  <si>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</si>
  <si>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</si>
  <si>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</si>
  <si>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</si>
  <si>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</si>
  <si>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</si>
  <si>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</si>
  <si>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</si>
  <si>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</si>
  <si>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</si>
  <si>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Mau Pagador</t>
  </si>
  <si>
    <t>Bom Pagador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</si>
  <si>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</si>
  <si>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</si>
  <si>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</si>
  <si>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</si>
  <si>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</si>
  <si>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</si>
  <si>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</si>
  <si>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</si>
  <si>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</si>
  <si>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</si>
  <si>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</si>
  <si>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</si>
  <si>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</si>
  <si>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</si>
  <si>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</si>
  <si>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</si>
  <si>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</si>
  <si>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</si>
  <si>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</si>
  <si>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</si>
  <si>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</si>
  <si>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</si>
  <si>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</si>
  <si>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</si>
  <si>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</si>
  <si>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</si>
  <si>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</si>
  <si>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</si>
  <si>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</si>
  <si>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</si>
  <si>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</si>
  <si>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</si>
  <si>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</si>
  <si>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</si>
  <si>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</si>
  <si>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</si>
  <si>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</si>
  <si>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</si>
  <si>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</si>
  <si>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</si>
  <si>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</si>
  <si>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</si>
  <si>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</si>
  <si>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</si>
  <si>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</si>
  <si>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</si>
  <si>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</si>
  <si>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</si>
  <si>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</si>
  <si>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</si>
  <si>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</si>
  <si>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</si>
  <si>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</si>
  <si>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</si>
  <si>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</si>
  <si>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</si>
  <si>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</si>
  <si>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</si>
  <si>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</si>
  <si>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</si>
  <si>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</si>
  <si>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</si>
  <si>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</si>
  <si>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</si>
  <si>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</si>
  <si>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</si>
  <si>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</si>
  <si>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</si>
  <si>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</si>
  <si>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</si>
  <si>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</si>
  <si>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</si>
  <si>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</si>
  <si>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</si>
  <si>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</si>
  <si>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</si>
  <si>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</si>
  <si>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</si>
  <si>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</si>
  <si>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</si>
  <si>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</si>
  <si>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</si>
  <si>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</si>
  <si>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</si>
  <si>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</si>
  <si>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</si>
  <si>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</si>
  <si>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</si>
  <si>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</si>
  <si>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</si>
  <si>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</si>
  <si>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</si>
  <si>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</si>
  <si>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</si>
  <si>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</si>
  <si>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</si>
  <si>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</si>
  <si>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</si>
  <si>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</si>
  <si>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</si>
  <si>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</si>
  <si>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</si>
  <si>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</si>
  <si>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</si>
  <si>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</si>
  <si>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</si>
  <si>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</si>
  <si>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</si>
  <si>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</si>
  <si>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</si>
  <si>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</si>
  <si>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</si>
  <si>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</si>
  <si>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</si>
  <si>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</si>
  <si>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</si>
  <si>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</si>
  <si>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</si>
  <si>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</si>
  <si>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</si>
  <si>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</si>
  <si>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</si>
  <si>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</si>
  <si>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</si>
  <si>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</si>
  <si>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Robert Shiller</t>
  </si>
  <si>
    <t xml:space="preserve">Lucro </t>
  </si>
  <si>
    <t>Taxa EUA</t>
  </si>
  <si>
    <t>2% ao ano</t>
  </si>
  <si>
    <t>ago-20</t>
  </si>
  <si>
    <t>Antes de 1980</t>
  </si>
  <si>
    <t>Ativos Tangíveis</t>
  </si>
  <si>
    <t>Geração de Caixa</t>
  </si>
  <si>
    <t>Após de 1980</t>
  </si>
  <si>
    <t>AT + Ativos Intangíveis</t>
  </si>
  <si>
    <t>Caixa Atual e Futuro</t>
  </si>
  <si>
    <t>Análise Fundamentalista</t>
  </si>
  <si>
    <t>Funcionava muito bem</t>
  </si>
  <si>
    <t>Perda de Eficiência</t>
  </si>
  <si>
    <t>(Valor-P é menor do que 5%)</t>
  </si>
  <si>
    <t>1. Há relação?</t>
  </si>
  <si>
    <t>Sim, pois o Valor-P é menor do que 5%</t>
  </si>
  <si>
    <t>2. Qual é a força da relação?</t>
  </si>
  <si>
    <t>Correl entre Preço X e Lucro Y</t>
  </si>
  <si>
    <t>Correlação de Preço e Lucro</t>
  </si>
  <si>
    <t>Y = PREÇO</t>
  </si>
  <si>
    <t>X = LUCRO</t>
  </si>
  <si>
    <t>R2 = % DE Y QUE É INFLUENCIADA POR X</t>
  </si>
  <si>
    <t>70% DO PREÇO (VALOR DE MERCADO) É INFLUENCIADO PELO LUCRO</t>
  </si>
  <si>
    <t>30%DO PREÇO É INFLUENCIADO POR OUTROS FATORES DE MERCADO (ATIVOS INTANGÍVEIS)</t>
  </si>
  <si>
    <t>ASWATH DAMODARAN</t>
  </si>
  <si>
    <t>VALUATION</t>
  </si>
  <si>
    <t>FLUXO DE CAIXA FUTURO TRAZIDO HOJE</t>
  </si>
  <si>
    <t>MODELO PREDITIVO = IA</t>
  </si>
  <si>
    <t>LUCRO POR AÇÃO</t>
  </si>
  <si>
    <t>FIT</t>
  </si>
  <si>
    <t>PREDICT</t>
  </si>
  <si>
    <t>BLOOMBERG</t>
  </si>
  <si>
    <t>PREÇO MERCADO</t>
  </si>
  <si>
    <t>BARATO</t>
  </si>
  <si>
    <t>POTENCIAL DE UPSIDE</t>
  </si>
  <si>
    <t>APÓS 1980</t>
  </si>
  <si>
    <t>1. HÁ RELAÇÃO</t>
  </si>
  <si>
    <t>SIM, POIS O VALOR-P &lt; 5%</t>
  </si>
  <si>
    <t>2. QUAL É A FORÇA</t>
  </si>
  <si>
    <t>50% DO VALOR DE MERCADO É INFLUENCIADO PELO LUCRO</t>
  </si>
  <si>
    <t>50% DO VALOR DE MERCADO É INFLUENCIADO PELO FUTURO</t>
  </si>
  <si>
    <t>ATÉ 2013</t>
  </si>
  <si>
    <t>COKE</t>
  </si>
  <si>
    <t>PREÇO POR AÇÃO</t>
  </si>
  <si>
    <t>US$</t>
  </si>
  <si>
    <t>COMPRO OU VENDO?</t>
  </si>
  <si>
    <t>PREÇO ESPERADO</t>
  </si>
  <si>
    <t>DECISÃO</t>
  </si>
  <si>
    <t xml:space="preserve">DECISÃO </t>
  </si>
  <si>
    <t>APÓS 1980, A ANÁLISE FUNDAMENTALISTA PERDEU SUA EFICIÊNCIA (OUTRAS ABORDAGENS E ANÁLISES)</t>
  </si>
  <si>
    <t>VENDER</t>
  </si>
  <si>
    <t>POTENCIAL DOWNSIDE</t>
  </si>
  <si>
    <t>Retorno</t>
  </si>
  <si>
    <t>William Sharpe</t>
  </si>
  <si>
    <t>Beta = Risco de Mercado</t>
  </si>
  <si>
    <t>Esperado USIM5</t>
  </si>
  <si>
    <t>USIM5 Ocorrido</t>
  </si>
  <si>
    <t>Barato</t>
  </si>
  <si>
    <t>Beta = 1,15</t>
  </si>
  <si>
    <t>Se o mercado cair -1%, o ativo tende a cair -1,15%</t>
  </si>
  <si>
    <t>1,15 = USIM5 / IBOV</t>
  </si>
  <si>
    <t>Beta = 0,60</t>
  </si>
  <si>
    <t>Retorno CGAS = 0,60*IBOV</t>
  </si>
  <si>
    <t>Esperado CGAS3</t>
  </si>
  <si>
    <t>0,30 - 1,80</t>
  </si>
  <si>
    <t>CGAS3 Ocorrido</t>
  </si>
  <si>
    <t>Caro</t>
  </si>
  <si>
    <t>12-dez</t>
  </si>
  <si>
    <t>Expectativa do Retorno da Ação conforme o que acontece com o mercado</t>
  </si>
  <si>
    <t>Ativos</t>
  </si>
  <si>
    <t>Investidor Conservador</t>
  </si>
  <si>
    <t>Eu prefiro comprar com betas menores</t>
  </si>
  <si>
    <t>Inverso do Beta</t>
  </si>
  <si>
    <t>Ponderação</t>
  </si>
  <si>
    <t>Beta*IBOVESPA</t>
  </si>
  <si>
    <t>Filtro</t>
  </si>
  <si>
    <t>Precificação</t>
  </si>
  <si>
    <t>Beta &lt; 1</t>
  </si>
  <si>
    <t xml:space="preserve">Inglês </t>
  </si>
  <si>
    <t>Portfolio</t>
  </si>
  <si>
    <t>Vender</t>
  </si>
  <si>
    <t>Benco</t>
  </si>
  <si>
    <t>Posição</t>
  </si>
  <si>
    <t xml:space="preserve">Daniel </t>
  </si>
  <si>
    <t>Empréstimo</t>
  </si>
  <si>
    <t>3 meses</t>
  </si>
  <si>
    <t>Vale3</t>
  </si>
  <si>
    <t>BOOM MARKET</t>
  </si>
  <si>
    <t>LONG</t>
  </si>
  <si>
    <t>SHORT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</si>
  <si>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</si>
  <si>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</si>
  <si>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</si>
  <si>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</si>
  <si>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</si>
  <si>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</si>
  <si>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</si>
  <si>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</si>
  <si>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</si>
  <si>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</si>
  <si>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</si>
  <si>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</si>
  <si>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</si>
  <si>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</si>
  <si>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</si>
  <si>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</si>
  <si>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</si>
  <si>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Médio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</si>
  <si>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</si>
  <si>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</si>
  <si>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</si>
  <si>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</si>
  <si>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</si>
  <si>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</si>
  <si>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</si>
  <si>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</si>
  <si>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</si>
  <si>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</si>
  <si>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Há relação do Insta com Vendas</t>
  </si>
  <si>
    <t>Venda Esperada</t>
  </si>
  <si>
    <t>Venda Ocorrida</t>
  </si>
  <si>
    <t>Inferior a Meta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</si>
  <si>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</si>
  <si>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</si>
  <si>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</si>
  <si>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</si>
  <si>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</si>
  <si>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</si>
  <si>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</si>
  <si>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</si>
  <si>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</si>
  <si>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</si>
  <si>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</si>
  <si>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</si>
  <si>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</si>
  <si>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</si>
  <si>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</si>
  <si>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</si>
  <si>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</si>
  <si>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</si>
  <si>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</si>
  <si>
    <t>Porque usar os atributos Embal e Toneladas</t>
  </si>
  <si>
    <t>falso</t>
  </si>
  <si>
    <t>verdadeiro</t>
  </si>
  <si>
    <t>Embal</t>
  </si>
  <si>
    <t>Ton</t>
  </si>
  <si>
    <t>P-N</t>
  </si>
  <si>
    <t>Sazonalidade aumenta Vendas</t>
  </si>
  <si>
    <t xml:space="preserve">Sazonalidade não afeta o Custo </t>
  </si>
  <si>
    <t>Rodamos um modelo com Embalagens e Toneladas</t>
  </si>
  <si>
    <t>X = [["Embalagens", "Toneladas"]]</t>
  </si>
  <si>
    <t>y = ["Custo"]</t>
  </si>
  <si>
    <t>95% do Custo é impactado por Embalagens e Toneladas</t>
  </si>
  <si>
    <t>Custo = 34893,14 + 57,34*Embalagens + 986,95*Toneladas</t>
  </si>
  <si>
    <t>Janeiro 2014</t>
  </si>
  <si>
    <t>Custo Estimado</t>
  </si>
  <si>
    <t>Custo Realizado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</si>
</sst>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R$&quot;\ #,##0;[Red]\-&quot;R$&quot;\ #,##0"/>
    <numFmt numFmtId="44" formatCode="_-&quot;R$&quot;\ * #,##0.00_-;\-&quot;R$&quot;\ * #,##0.00_-;_-&quot;R$&quot;\ * &quot;-&quot;??_-;_-@_-"/>
    <numFmt numFmtId="164" formatCode="0.000%"/>
    <numFmt numFmtId="165" formatCode="0.00000%"/>
    <numFmt numFmtId="167" formatCode="0.0000"/>
    <numFmt numFmtId="168" formatCode="0.0000%"/>
    <numFmt numFmtId="169" formatCode="#,##0_ ;\-#,##0\ "/>
    <numFmt numFmtId="170" formatCode="&quot;R$&quot;\ #,##0.00"/>
    <numFmt numFmtId="171" formatCode="0.0%"/>
    <numFmt numFmtId="172" formatCode="0.000000%"/>
    <numFmt numFmtId="173" formatCode="0.0000000"/>
    <numFmt numFmtId="174" formatCode="0.0000000%"/>
    <numFmt numFmtId="175" formatCode="0.0"/>
  </numFmts>
  <fonts count="77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14"/>
      <color rgb="FFFF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7" fillId="0" borderId="1"/>
    <xf numFmtId="9" fontId="37" fillId="0" borderId="1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1" applyFont="0" applyFill="0" applyBorder="0" applyAlignment="0" applyProtection="0"/>
    <xf numFmtId="44" fontId="66" fillId="0" borderId="0" applyFont="0" applyFill="0" applyBorder="0" applyAlignment="0" applyProtection="0"/>
  </cellStyleXfs>
  <cellXfs count="368">
    <xf numFmtId="0" fontId="0" fillId="0" borderId="0" xfId="0"/>
    <xf numFmtId="0" fontId="5" fillId="0" borderId="0" xfId="0" applyFont="1"/>
    <xf numFmtId="0" fontId="8" fillId="0" borderId="0" xfId="0" applyFont="1"/>
    <xf numFmtId="0" fontId="10" fillId="0" borderId="0" xfId="0" applyFont="1"/>
    <xf numFmtId="0" fontId="11" fillId="3" borderId="2" xfId="0" applyFont="1" applyFill="1" applyBorder="1" applyAlignment="1">
      <alignment horizontal="center"/>
    </xf>
    <xf numFmtId="0" fontId="12" fillId="0" borderId="2" xfId="0" applyFont="1" applyBorder="1"/>
    <xf numFmtId="0" fontId="12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4" fillId="0" borderId="0" xfId="0" applyFont="1" applyAlignment="1">
      <alignment horizontal="right"/>
    </xf>
    <xf numFmtId="0" fontId="14" fillId="4" borderId="1" xfId="0" applyFont="1" applyFill="1" applyBorder="1" applyAlignment="1">
      <alignment horizontal="center"/>
    </xf>
    <xf numFmtId="0" fontId="15" fillId="0" borderId="0" xfId="0" applyFont="1"/>
    <xf numFmtId="0" fontId="14" fillId="0" borderId="0" xfId="0" applyFont="1"/>
    <xf numFmtId="10" fontId="15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2" xfId="0" applyFont="1" applyBorder="1" applyAlignment="1">
      <alignment horizontal="center" wrapText="1"/>
    </xf>
    <xf numFmtId="0" fontId="16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/>
    </xf>
    <xf numFmtId="14" fontId="8" fillId="0" borderId="0" xfId="0" applyNumberFormat="1" applyFont="1"/>
    <xf numFmtId="0" fontId="18" fillId="0" borderId="0" xfId="0" applyFont="1"/>
    <xf numFmtId="2" fontId="18" fillId="0" borderId="0" xfId="0" applyNumberFormat="1" applyFont="1"/>
    <xf numFmtId="0" fontId="20" fillId="0" borderId="0" xfId="0" applyFont="1"/>
    <xf numFmtId="0" fontId="21" fillId="6" borderId="1" xfId="0" applyFont="1" applyFill="1" applyBorder="1" applyAlignment="1">
      <alignment horizontal="right"/>
    </xf>
    <xf numFmtId="0" fontId="22" fillId="6" borderId="1" xfId="0" applyFont="1" applyFill="1" applyBorder="1" applyAlignment="1">
      <alignment horizontal="right"/>
    </xf>
    <xf numFmtId="10" fontId="19" fillId="0" borderId="0" xfId="0" applyNumberFormat="1" applyFont="1"/>
    <xf numFmtId="10" fontId="8" fillId="0" borderId="0" xfId="0" applyNumberFormat="1" applyFont="1"/>
    <xf numFmtId="2" fontId="8" fillId="0" borderId="0" xfId="0" applyNumberFormat="1" applyFont="1"/>
    <xf numFmtId="2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14" fontId="23" fillId="8" borderId="2" xfId="0" applyNumberFormat="1" applyFont="1" applyFill="1" applyBorder="1" applyAlignment="1">
      <alignment horizontal="center"/>
    </xf>
    <xf numFmtId="0" fontId="23" fillId="8" borderId="7" xfId="0" applyFont="1" applyFill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4" fontId="24" fillId="0" borderId="4" xfId="0" applyNumberFormat="1" applyFont="1" applyBorder="1"/>
    <xf numFmtId="168" fontId="24" fillId="0" borderId="5" xfId="0" applyNumberFormat="1" applyFont="1" applyBorder="1" applyAlignment="1">
      <alignment horizontal="center"/>
    </xf>
    <xf numFmtId="14" fontId="24" fillId="3" borderId="8" xfId="0" applyNumberFormat="1" applyFont="1" applyFill="1" applyBorder="1"/>
    <xf numFmtId="168" fontId="24" fillId="3" borderId="9" xfId="0" applyNumberFormat="1" applyFont="1" applyFill="1" applyBorder="1" applyAlignment="1">
      <alignment horizontal="center"/>
    </xf>
    <xf numFmtId="168" fontId="24" fillId="0" borderId="0" xfId="0" applyNumberFormat="1" applyFont="1"/>
    <xf numFmtId="9" fontId="24" fillId="0" borderId="0" xfId="0" applyNumberFormat="1" applyFont="1"/>
    <xf numFmtId="168" fontId="24" fillId="0" borderId="0" xfId="0" applyNumberFormat="1" applyFont="1" applyAlignment="1">
      <alignment horizontal="center"/>
    </xf>
    <xf numFmtId="0" fontId="24" fillId="0" borderId="2" xfId="0" applyFont="1" applyBorder="1"/>
    <xf numFmtId="10" fontId="24" fillId="0" borderId="3" xfId="0" applyNumberFormat="1" applyFont="1" applyBorder="1" applyAlignment="1">
      <alignment horizontal="center"/>
    </xf>
    <xf numFmtId="168" fontId="24" fillId="0" borderId="3" xfId="0" applyNumberFormat="1" applyFont="1" applyBorder="1" applyAlignment="1">
      <alignment horizontal="center"/>
    </xf>
    <xf numFmtId="0" fontId="24" fillId="0" borderId="4" xfId="0" applyFont="1" applyBorder="1"/>
    <xf numFmtId="164" fontId="24" fillId="0" borderId="5" xfId="0" applyNumberFormat="1" applyFont="1" applyBorder="1" applyAlignment="1">
      <alignment horizontal="center"/>
    </xf>
    <xf numFmtId="164" fontId="25" fillId="2" borderId="9" xfId="0" applyNumberFormat="1" applyFont="1" applyFill="1" applyBorder="1" applyAlignment="1">
      <alignment horizontal="center"/>
    </xf>
    <xf numFmtId="14" fontId="23" fillId="8" borderId="8" xfId="0" applyNumberFormat="1" applyFont="1" applyFill="1" applyBorder="1" applyAlignment="1">
      <alignment horizontal="center"/>
    </xf>
    <xf numFmtId="0" fontId="23" fillId="8" borderId="9" xfId="0" applyFont="1" applyFill="1" applyBorder="1" applyAlignment="1">
      <alignment horizontal="center"/>
    </xf>
    <xf numFmtId="14" fontId="26" fillId="0" borderId="0" xfId="0" applyNumberFormat="1" applyFont="1" applyAlignment="1">
      <alignment horizontal="right"/>
    </xf>
    <xf numFmtId="10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6" fillId="9" borderId="1" xfId="0" applyFont="1" applyFill="1" applyBorder="1" applyAlignment="1">
      <alignment horizontal="center"/>
    </xf>
    <xf numFmtId="10" fontId="24" fillId="0" borderId="0" xfId="0" applyNumberFormat="1" applyFont="1" applyAlignment="1">
      <alignment horizontal="center"/>
    </xf>
    <xf numFmtId="9" fontId="24" fillId="0" borderId="0" xfId="0" applyNumberFormat="1" applyFont="1" applyAlignment="1">
      <alignment horizontal="center"/>
    </xf>
    <xf numFmtId="10" fontId="24" fillId="0" borderId="0" xfId="0" applyNumberFormat="1" applyFont="1"/>
    <xf numFmtId="0" fontId="27" fillId="0" borderId="0" xfId="0" applyFont="1" applyAlignment="1">
      <alignment horizontal="center"/>
    </xf>
    <xf numFmtId="10" fontId="25" fillId="2" borderId="1" xfId="0" applyNumberFormat="1" applyFont="1" applyFill="1" applyBorder="1" applyAlignment="1">
      <alignment horizontal="center"/>
    </xf>
    <xf numFmtId="10" fontId="25" fillId="0" borderId="0" xfId="0" applyNumberFormat="1" applyFont="1" applyAlignment="1">
      <alignment horizontal="center"/>
    </xf>
    <xf numFmtId="14" fontId="24" fillId="0" borderId="0" xfId="0" applyNumberFormat="1" applyFont="1" applyAlignment="1">
      <alignment horizontal="center"/>
    </xf>
    <xf numFmtId="0" fontId="26" fillId="0" borderId="0" xfId="0" applyFont="1"/>
    <xf numFmtId="14" fontId="26" fillId="0" borderId="4" xfId="0" applyNumberFormat="1" applyFont="1" applyBorder="1"/>
    <xf numFmtId="168" fontId="26" fillId="0" borderId="5" xfId="0" applyNumberFormat="1" applyFont="1" applyBorder="1" applyAlignment="1">
      <alignment horizontal="center"/>
    </xf>
    <xf numFmtId="168" fontId="26" fillId="0" borderId="0" xfId="0" applyNumberFormat="1" applyFont="1"/>
    <xf numFmtId="14" fontId="26" fillId="0" borderId="0" xfId="0" applyNumberFormat="1" applyFont="1"/>
    <xf numFmtId="0" fontId="29" fillId="0" borderId="0" xfId="0" applyFont="1" applyAlignment="1">
      <alignment horizontal="center"/>
    </xf>
    <xf numFmtId="0" fontId="30" fillId="0" borderId="0" xfId="0" applyFont="1"/>
    <xf numFmtId="0" fontId="16" fillId="5" borderId="2" xfId="0" applyFont="1" applyFill="1" applyBorder="1" applyAlignment="1">
      <alignment horizontal="center" wrapText="1"/>
    </xf>
    <xf numFmtId="0" fontId="16" fillId="5" borderId="7" xfId="0" applyFont="1" applyFill="1" applyBorder="1" applyAlignment="1">
      <alignment horizontal="center" wrapText="1"/>
    </xf>
    <xf numFmtId="0" fontId="31" fillId="0" borderId="4" xfId="0" applyFont="1" applyBorder="1" applyAlignment="1">
      <alignment horizontal="center" wrapText="1"/>
    </xf>
    <xf numFmtId="0" fontId="31" fillId="0" borderId="5" xfId="0" applyFont="1" applyBorder="1" applyAlignment="1">
      <alignment horizontal="center" wrapText="1"/>
    </xf>
    <xf numFmtId="0" fontId="9" fillId="10" borderId="2" xfId="0" applyFont="1" applyFill="1" applyBorder="1" applyAlignment="1">
      <alignment horizontal="center"/>
    </xf>
    <xf numFmtId="0" fontId="32" fillId="11" borderId="10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vertical="center" wrapText="1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 vertical="center"/>
    </xf>
    <xf numFmtId="169" fontId="20" fillId="0" borderId="2" xfId="0" applyNumberFormat="1" applyFont="1" applyBorder="1" applyAlignment="1">
      <alignment vertical="center"/>
    </xf>
    <xf numFmtId="3" fontId="20" fillId="0" borderId="3" xfId="0" applyNumberFormat="1" applyFont="1" applyBorder="1" applyAlignment="1">
      <alignment vertical="center"/>
    </xf>
    <xf numFmtId="3" fontId="20" fillId="0" borderId="11" xfId="0" applyNumberFormat="1" applyFont="1" applyBorder="1" applyAlignment="1">
      <alignment vertical="center"/>
    </xf>
    <xf numFmtId="169" fontId="8" fillId="0" borderId="0" xfId="0" applyNumberFormat="1" applyFont="1"/>
    <xf numFmtId="3" fontId="20" fillId="0" borderId="12" xfId="0" applyNumberFormat="1" applyFont="1" applyBorder="1" applyAlignment="1">
      <alignment vertical="center"/>
    </xf>
    <xf numFmtId="3" fontId="20" fillId="0" borderId="2" xfId="0" applyNumberFormat="1" applyFont="1" applyBorder="1" applyAlignment="1">
      <alignment vertical="center"/>
    </xf>
    <xf numFmtId="3" fontId="20" fillId="0" borderId="5" xfId="0" applyNumberFormat="1" applyFont="1" applyBorder="1" applyAlignment="1">
      <alignment vertical="center"/>
    </xf>
    <xf numFmtId="3" fontId="20" fillId="0" borderId="13" xfId="0" applyNumberFormat="1" applyFont="1" applyBorder="1" applyAlignment="1">
      <alignment vertical="center"/>
    </xf>
    <xf numFmtId="3" fontId="20" fillId="0" borderId="14" xfId="0" applyNumberFormat="1" applyFont="1" applyBorder="1" applyAlignment="1">
      <alignment vertical="center"/>
    </xf>
    <xf numFmtId="3" fontId="20" fillId="0" borderId="15" xfId="0" applyNumberFormat="1" applyFont="1" applyBorder="1" applyAlignment="1">
      <alignment vertical="center"/>
    </xf>
    <xf numFmtId="169" fontId="20" fillId="0" borderId="0" xfId="0" applyNumberFormat="1" applyFont="1" applyAlignment="1">
      <alignment vertical="center"/>
    </xf>
    <xf numFmtId="169" fontId="20" fillId="0" borderId="16" xfId="0" applyNumberFormat="1" applyFont="1" applyBorder="1" applyAlignment="1">
      <alignment vertical="center"/>
    </xf>
    <xf numFmtId="169" fontId="20" fillId="0" borderId="17" xfId="0" applyNumberFormat="1" applyFont="1" applyBorder="1" applyAlignment="1">
      <alignment vertical="center"/>
    </xf>
    <xf numFmtId="169" fontId="20" fillId="0" borderId="4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3" fontId="20" fillId="0" borderId="17" xfId="0" applyNumberFormat="1" applyFont="1" applyBorder="1" applyAlignment="1">
      <alignment vertical="center"/>
    </xf>
    <xf numFmtId="3" fontId="20" fillId="0" borderId="16" xfId="0" applyNumberFormat="1" applyFont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" fontId="8" fillId="0" borderId="2" xfId="0" applyNumberFormat="1" applyFont="1" applyBorder="1"/>
    <xf numFmtId="0" fontId="34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10" fillId="12" borderId="2" xfId="0" applyFont="1" applyFill="1" applyBorder="1" applyAlignment="1">
      <alignment horizontal="center"/>
    </xf>
    <xf numFmtId="0" fontId="10" fillId="12" borderId="7" xfId="0" applyFont="1" applyFill="1" applyBorder="1" applyAlignment="1">
      <alignment horizontal="center"/>
    </xf>
    <xf numFmtId="0" fontId="8" fillId="12" borderId="18" xfId="0" applyFont="1" applyFill="1" applyBorder="1"/>
    <xf numFmtId="0" fontId="9" fillId="10" borderId="2" xfId="0" applyFont="1" applyFill="1" applyBorder="1"/>
    <xf numFmtId="0" fontId="9" fillId="0" borderId="0" xfId="0" applyFont="1"/>
    <xf numFmtId="17" fontId="8" fillId="0" borderId="2" xfId="0" applyNumberFormat="1" applyFont="1" applyBorder="1"/>
    <xf numFmtId="0" fontId="9" fillId="0" borderId="15" xfId="0" applyFont="1" applyBorder="1"/>
    <xf numFmtId="0" fontId="20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8" fillId="0" borderId="15" xfId="0" applyFont="1" applyBorder="1"/>
    <xf numFmtId="0" fontId="20" fillId="0" borderId="6" xfId="0" applyFont="1" applyBorder="1"/>
    <xf numFmtId="0" fontId="35" fillId="0" borderId="0" xfId="0" applyFont="1"/>
    <xf numFmtId="0" fontId="35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8" fillId="0" borderId="1" xfId="1" applyNumberFormat="1" applyFont="1"/>
    <xf numFmtId="0" fontId="38" fillId="0" borderId="1" xfId="1" applyFont="1"/>
    <xf numFmtId="0" fontId="37" fillId="0" borderId="1" xfId="1"/>
    <xf numFmtId="14" fontId="38" fillId="0" borderId="1" xfId="1" applyNumberFormat="1" applyFont="1" applyAlignment="1">
      <alignment horizontal="center"/>
    </xf>
    <xf numFmtId="0" fontId="40" fillId="0" borderId="1" xfId="1" applyFont="1"/>
    <xf numFmtId="0" fontId="37" fillId="0" borderId="1" xfId="1" applyAlignment="1">
      <alignment horizontal="right"/>
    </xf>
    <xf numFmtId="0" fontId="41" fillId="13" borderId="1" xfId="1" applyFont="1" applyFill="1" applyAlignment="1">
      <alignment horizontal="left"/>
    </xf>
    <xf numFmtId="0" fontId="42" fillId="13" borderId="1" xfId="1" applyFont="1" applyFill="1" applyAlignment="1">
      <alignment horizontal="left"/>
    </xf>
    <xf numFmtId="0" fontId="43" fillId="13" borderId="1" xfId="1" applyFont="1" applyFill="1" applyAlignment="1">
      <alignment horizontal="right"/>
    </xf>
    <xf numFmtId="0" fontId="44" fillId="13" borderId="1" xfId="1" applyFont="1" applyFill="1" applyAlignment="1">
      <alignment horizontal="right"/>
    </xf>
    <xf numFmtId="0" fontId="45" fillId="13" borderId="1" xfId="1" applyFont="1" applyFill="1"/>
    <xf numFmtId="10" fontId="38" fillId="0" borderId="1" xfId="2" applyNumberFormat="1" applyFont="1"/>
    <xf numFmtId="0" fontId="46" fillId="13" borderId="1" xfId="1" applyFont="1" applyFill="1"/>
    <xf numFmtId="0" fontId="47" fillId="0" borderId="1" xfId="1" applyFont="1"/>
    <xf numFmtId="0" fontId="41" fillId="14" borderId="1" xfId="1" applyFont="1" applyFill="1" applyAlignment="1">
      <alignment horizontal="left"/>
    </xf>
    <xf numFmtId="0" fontId="48" fillId="14" borderId="1" xfId="1" applyFont="1" applyFill="1" applyAlignment="1">
      <alignment horizontal="left"/>
    </xf>
    <xf numFmtId="0" fontId="47" fillId="0" borderId="19" xfId="1" applyFont="1" applyBorder="1"/>
    <xf numFmtId="0" fontId="47" fillId="0" borderId="20" xfId="1" applyFont="1" applyBorder="1" applyAlignment="1">
      <alignment horizontal="right"/>
    </xf>
    <xf numFmtId="0" fontId="47" fillId="0" borderId="19" xfId="1" applyFont="1" applyBorder="1" applyAlignment="1">
      <alignment horizontal="right"/>
    </xf>
    <xf numFmtId="0" fontId="47" fillId="0" borderId="1" xfId="1" applyFont="1" applyAlignment="1">
      <alignment horizontal="right"/>
    </xf>
    <xf numFmtId="0" fontId="48" fillId="0" borderId="1" xfId="1" applyFont="1"/>
    <xf numFmtId="9" fontId="47" fillId="0" borderId="1" xfId="1" applyNumberFormat="1" applyFont="1"/>
    <xf numFmtId="0" fontId="47" fillId="0" borderId="20" xfId="1" applyFont="1" applyBorder="1"/>
    <xf numFmtId="0" fontId="47" fillId="0" borderId="22" xfId="1" applyFont="1" applyBorder="1"/>
    <xf numFmtId="0" fontId="36" fillId="7" borderId="1" xfId="0" applyFont="1" applyFill="1" applyBorder="1" applyAlignment="1">
      <alignment horizontal="left"/>
    </xf>
    <xf numFmtId="168" fontId="49" fillId="7" borderId="1" xfId="0" applyNumberFormat="1" applyFont="1" applyFill="1" applyBorder="1" applyAlignment="1">
      <alignment horizontal="left"/>
    </xf>
    <xf numFmtId="168" fontId="36" fillId="7" borderId="1" xfId="0" applyNumberFormat="1" applyFont="1" applyFill="1" applyBorder="1" applyAlignment="1">
      <alignment horizontal="left"/>
    </xf>
    <xf numFmtId="168" fontId="36" fillId="7" borderId="1" xfId="0" applyNumberFormat="1" applyFont="1" applyFill="1" applyBorder="1" applyAlignment="1">
      <alignment horizontal="center"/>
    </xf>
    <xf numFmtId="168" fontId="36" fillId="2" borderId="1" xfId="0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47" fillId="0" borderId="0" xfId="0" applyFont="1"/>
    <xf numFmtId="14" fontId="4" fillId="0" borderId="0" xfId="0" applyNumberFormat="1" applyFont="1" applyAlignment="1">
      <alignment horizontal="left"/>
    </xf>
    <xf numFmtId="168" fontId="4" fillId="0" borderId="0" xfId="0" applyNumberFormat="1" applyFont="1" applyAlignment="1">
      <alignment horizontal="left"/>
    </xf>
    <xf numFmtId="168" fontId="4" fillId="0" borderId="0" xfId="0" applyNumberFormat="1" applyFont="1" applyAlignment="1">
      <alignment horizontal="center"/>
    </xf>
    <xf numFmtId="0" fontId="4" fillId="0" borderId="0" xfId="0" applyFont="1"/>
    <xf numFmtId="14" fontId="4" fillId="2" borderId="1" xfId="0" applyNumberFormat="1" applyFont="1" applyFill="1" applyBorder="1" applyAlignment="1">
      <alignment horizontal="left"/>
    </xf>
    <xf numFmtId="168" fontId="4" fillId="2" borderId="1" xfId="0" applyNumberFormat="1" applyFont="1" applyFill="1" applyBorder="1" applyAlignment="1">
      <alignment horizontal="left"/>
    </xf>
    <xf numFmtId="168" fontId="4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68" fontId="4" fillId="0" borderId="0" xfId="0" applyNumberFormat="1" applyFont="1"/>
    <xf numFmtId="2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left"/>
    </xf>
    <xf numFmtId="0" fontId="51" fillId="0" borderId="0" xfId="0" applyFont="1" applyAlignment="1">
      <alignment horizontal="center"/>
    </xf>
    <xf numFmtId="0" fontId="0" fillId="0" borderId="1" xfId="0" applyBorder="1"/>
    <xf numFmtId="0" fontId="0" fillId="0" borderId="24" xfId="0" applyBorder="1"/>
    <xf numFmtId="0" fontId="52" fillId="0" borderId="25" xfId="0" applyFont="1" applyBorder="1" applyAlignment="1">
      <alignment horizontal="center"/>
    </xf>
    <xf numFmtId="0" fontId="52" fillId="0" borderId="25" xfId="0" applyFont="1" applyBorder="1" applyAlignment="1">
      <alignment horizontal="centerContinuous"/>
    </xf>
    <xf numFmtId="0" fontId="53" fillId="15" borderId="24" xfId="0" applyFont="1" applyFill="1" applyBorder="1"/>
    <xf numFmtId="165" fontId="53" fillId="15" borderId="24" xfId="3" applyNumberFormat="1" applyFont="1" applyFill="1" applyBorder="1" applyAlignment="1"/>
    <xf numFmtId="0" fontId="53" fillId="15" borderId="1" xfId="0" applyFont="1" applyFill="1" applyBorder="1"/>
    <xf numFmtId="10" fontId="15" fillId="0" borderId="0" xfId="3" applyNumberFormat="1" applyFont="1"/>
    <xf numFmtId="0" fontId="54" fillId="0" borderId="0" xfId="0" applyFont="1"/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55" fillId="0" borderId="0" xfId="0" applyFont="1"/>
    <xf numFmtId="2" fontId="0" fillId="0" borderId="0" xfId="0" applyNumberFormat="1" applyAlignment="1">
      <alignment horizontal="center"/>
    </xf>
    <xf numFmtId="0" fontId="39" fillId="0" borderId="1" xfId="1" applyFont="1" applyAlignment="1">
      <alignment horizontal="center"/>
    </xf>
    <xf numFmtId="0" fontId="39" fillId="16" borderId="1" xfId="1" applyFont="1" applyFill="1"/>
    <xf numFmtId="0" fontId="39" fillId="15" borderId="1" xfId="1" applyFont="1" applyFill="1"/>
    <xf numFmtId="168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left"/>
    </xf>
    <xf numFmtId="168" fontId="3" fillId="0" borderId="0" xfId="0" applyNumberFormat="1" applyFont="1"/>
    <xf numFmtId="170" fontId="4" fillId="0" borderId="0" xfId="0" applyNumberFormat="1" applyFont="1"/>
    <xf numFmtId="2" fontId="4" fillId="0" borderId="0" xfId="0" applyNumberFormat="1" applyFont="1"/>
    <xf numFmtId="44" fontId="4" fillId="0" borderId="0" xfId="0" applyNumberFormat="1" applyFont="1"/>
    <xf numFmtId="168" fontId="27" fillId="0" borderId="23" xfId="0" applyNumberFormat="1" applyFont="1" applyBorder="1" applyAlignment="1">
      <alignment horizontal="center"/>
    </xf>
    <xf numFmtId="10" fontId="28" fillId="2" borderId="23" xfId="0" applyNumberFormat="1" applyFont="1" applyFill="1" applyBorder="1" applyAlignment="1">
      <alignment horizontal="center"/>
    </xf>
    <xf numFmtId="10" fontId="27" fillId="0" borderId="23" xfId="0" applyNumberFormat="1" applyFont="1" applyBorder="1" applyAlignment="1">
      <alignment horizontal="center"/>
    </xf>
    <xf numFmtId="9" fontId="26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64" fontId="30" fillId="0" borderId="0" xfId="0" applyNumberFormat="1" applyFont="1"/>
    <xf numFmtId="2" fontId="25" fillId="17" borderId="0" xfId="0" applyNumberFormat="1" applyFont="1" applyFill="1"/>
    <xf numFmtId="0" fontId="26" fillId="18" borderId="1" xfId="0" applyFont="1" applyFill="1" applyBorder="1" applyAlignment="1">
      <alignment horizontal="center"/>
    </xf>
    <xf numFmtId="0" fontId="56" fillId="18" borderId="1" xfId="0" applyFont="1" applyFill="1" applyBorder="1" applyAlignment="1">
      <alignment horizontal="center"/>
    </xf>
    <xf numFmtId="168" fontId="26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71" fontId="27" fillId="0" borderId="0" xfId="3" applyNumberFormat="1" applyFont="1" applyAlignment="1">
      <alignment horizontal="center"/>
    </xf>
    <xf numFmtId="0" fontId="35" fillId="0" borderId="0" xfId="0" applyFont="1" applyAlignment="1">
      <alignment horizontal="left"/>
    </xf>
    <xf numFmtId="9" fontId="53" fillId="15" borderId="1" xfId="3" applyFont="1" applyFill="1" applyBorder="1" applyAlignment="1"/>
    <xf numFmtId="164" fontId="53" fillId="15" borderId="1" xfId="3" applyNumberFormat="1" applyFont="1" applyFill="1" applyBorder="1" applyAlignment="1"/>
    <xf numFmtId="168" fontId="53" fillId="15" borderId="1" xfId="3" applyNumberFormat="1" applyFont="1" applyFill="1" applyBorder="1" applyAlignment="1"/>
    <xf numFmtId="168" fontId="53" fillId="15" borderId="24" xfId="3" applyNumberFormat="1" applyFont="1" applyFill="1" applyBorder="1" applyAlignment="1"/>
    <xf numFmtId="172" fontId="53" fillId="15" borderId="1" xfId="3" applyNumberFormat="1" applyFont="1" applyFill="1" applyBorder="1" applyAlignment="1"/>
    <xf numFmtId="172" fontId="53" fillId="15" borderId="24" xfId="3" applyNumberFormat="1" applyFont="1" applyFill="1" applyBorder="1" applyAlignment="1"/>
    <xf numFmtId="0" fontId="16" fillId="5" borderId="27" xfId="0" applyFont="1" applyFill="1" applyBorder="1" applyAlignment="1">
      <alignment horizontal="center" wrapText="1"/>
    </xf>
    <xf numFmtId="0" fontId="0" fillId="15" borderId="0" xfId="0" applyFill="1" applyAlignment="1">
      <alignment horizontal="center"/>
    </xf>
    <xf numFmtId="0" fontId="57" fillId="0" borderId="0" xfId="0" applyFont="1"/>
    <xf numFmtId="0" fontId="58" fillId="0" borderId="0" xfId="0" applyFont="1"/>
    <xf numFmtId="0" fontId="47" fillId="0" borderId="0" xfId="0" applyFont="1" applyAlignment="1">
      <alignment horizontal="center"/>
    </xf>
    <xf numFmtId="0" fontId="59" fillId="0" borderId="0" xfId="0" applyFont="1"/>
    <xf numFmtId="0" fontId="59" fillId="0" borderId="0" xfId="0" applyFont="1" applyAlignment="1">
      <alignment horizontal="center"/>
    </xf>
    <xf numFmtId="0" fontId="60" fillId="0" borderId="0" xfId="0" applyFont="1"/>
    <xf numFmtId="9" fontId="0" fillId="0" borderId="0" xfId="3" applyFont="1" applyAlignment="1">
      <alignment horizontal="center"/>
    </xf>
    <xf numFmtId="168" fontId="4" fillId="0" borderId="1" xfId="0" applyNumberFormat="1" applyFont="1" applyBorder="1" applyAlignment="1">
      <alignment horizontal="left"/>
    </xf>
    <xf numFmtId="168" fontId="4" fillId="0" borderId="1" xfId="0" applyNumberFormat="1" applyFont="1" applyBorder="1" applyAlignment="1">
      <alignment horizontal="center"/>
    </xf>
    <xf numFmtId="168" fontId="36" fillId="0" borderId="0" xfId="0" applyNumberFormat="1" applyFont="1" applyAlignment="1">
      <alignment horizontal="center"/>
    </xf>
    <xf numFmtId="168" fontId="5" fillId="0" borderId="0" xfId="3" applyNumberFormat="1" applyFont="1"/>
    <xf numFmtId="168" fontId="8" fillId="0" borderId="0" xfId="3" applyNumberFormat="1" applyFont="1" applyAlignment="1">
      <alignment horizontal="center"/>
    </xf>
    <xf numFmtId="168" fontId="0" fillId="0" borderId="0" xfId="3" applyNumberFormat="1" applyFont="1"/>
    <xf numFmtId="0" fontId="61" fillId="0" borderId="1" xfId="1" applyFont="1"/>
    <xf numFmtId="167" fontId="61" fillId="0" borderId="1" xfId="1" applyNumberFormat="1" applyFont="1" applyAlignment="1">
      <alignment horizontal="center"/>
    </xf>
    <xf numFmtId="167" fontId="61" fillId="0" borderId="1" xfId="1" applyNumberFormat="1" applyFont="1" applyAlignment="1">
      <alignment horizontal="left"/>
    </xf>
    <xf numFmtId="0" fontId="61" fillId="0" borderId="1" xfId="1" applyFont="1" applyAlignment="1">
      <alignment horizontal="right"/>
    </xf>
    <xf numFmtId="0" fontId="62" fillId="19" borderId="1" xfId="1" applyFont="1" applyFill="1"/>
    <xf numFmtId="167" fontId="62" fillId="19" borderId="1" xfId="1" applyNumberFormat="1" applyFont="1" applyFill="1" applyAlignment="1">
      <alignment horizontal="center"/>
    </xf>
    <xf numFmtId="173" fontId="61" fillId="0" borderId="1" xfId="1" applyNumberFormat="1" applyFont="1" applyAlignment="1">
      <alignment horizontal="center"/>
    </xf>
    <xf numFmtId="0" fontId="62" fillId="20" borderId="1" xfId="1" applyFont="1" applyFill="1"/>
    <xf numFmtId="2" fontId="61" fillId="0" borderId="1" xfId="1" applyNumberFormat="1" applyFont="1" applyAlignment="1">
      <alignment horizontal="center"/>
    </xf>
    <xf numFmtId="0" fontId="61" fillId="21" borderId="1" xfId="1" applyFont="1" applyFill="1"/>
    <xf numFmtId="167" fontId="63" fillId="22" borderId="1" xfId="1" applyNumberFormat="1" applyFont="1" applyFill="1" applyAlignment="1">
      <alignment horizontal="center" wrapText="1"/>
    </xf>
    <xf numFmtId="0" fontId="63" fillId="22" borderId="1" xfId="1" applyFont="1" applyFill="1" applyAlignment="1">
      <alignment horizontal="center"/>
    </xf>
    <xf numFmtId="0" fontId="15" fillId="0" borderId="0" xfId="0" applyFont="1" applyAlignment="1">
      <alignment horizontal="center"/>
    </xf>
    <xf numFmtId="0" fontId="64" fillId="23" borderId="0" xfId="0" applyFont="1" applyFill="1" applyAlignment="1">
      <alignment horizontal="center"/>
    </xf>
    <xf numFmtId="0" fontId="10" fillId="0" borderId="0" xfId="0" applyFont="1" applyAlignment="1">
      <alignment horizontal="right"/>
    </xf>
    <xf numFmtId="0" fontId="10" fillId="24" borderId="0" xfId="0" applyFont="1" applyFill="1" applyAlignment="1">
      <alignment horizontal="center"/>
    </xf>
    <xf numFmtId="168" fontId="10" fillId="0" borderId="0" xfId="3" applyNumberFormat="1" applyFont="1" applyAlignment="1">
      <alignment horizontal="center"/>
    </xf>
    <xf numFmtId="171" fontId="0" fillId="0" borderId="1" xfId="3" applyNumberFormat="1" applyFont="1" applyFill="1" applyBorder="1" applyAlignment="1"/>
    <xf numFmtId="0" fontId="53" fillId="0" borderId="0" xfId="0" applyFont="1"/>
    <xf numFmtId="171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9" fontId="35" fillId="0" borderId="0" xfId="0" applyNumberFormat="1" applyFont="1" applyAlignment="1">
      <alignment horizontal="left"/>
    </xf>
    <xf numFmtId="0" fontId="35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1" fillId="25" borderId="1" xfId="1" applyNumberFormat="1" applyFont="1" applyFill="1" applyAlignment="1">
      <alignment horizontal="center"/>
    </xf>
    <xf numFmtId="0" fontId="61" fillId="25" borderId="1" xfId="1" applyFont="1" applyFill="1"/>
    <xf numFmtId="16" fontId="0" fillId="0" borderId="0" xfId="0" applyNumberFormat="1"/>
    <xf numFmtId="165" fontId="0" fillId="0" borderId="0" xfId="3" applyNumberFormat="1" applyFont="1"/>
    <xf numFmtId="173" fontId="0" fillId="0" borderId="0" xfId="0" applyNumberFormat="1"/>
    <xf numFmtId="9" fontId="0" fillId="0" borderId="0" xfId="0" applyNumberFormat="1" applyAlignment="1">
      <alignment horizontal="center"/>
    </xf>
    <xf numFmtId="171" fontId="0" fillId="0" borderId="0" xfId="3" applyNumberFormat="1" applyFont="1" applyAlignment="1">
      <alignment horizontal="center"/>
    </xf>
    <xf numFmtId="0" fontId="65" fillId="0" borderId="0" xfId="0" applyFont="1"/>
    <xf numFmtId="164" fontId="0" fillId="0" borderId="0" xfId="3" applyNumberFormat="1" applyFont="1" applyAlignment="1">
      <alignment horizontal="center"/>
    </xf>
    <xf numFmtId="168" fontId="36" fillId="0" borderId="0" xfId="0" applyNumberFormat="1" applyFont="1" applyAlignment="1">
      <alignment horizontal="left"/>
    </xf>
    <xf numFmtId="168" fontId="2" fillId="0" borderId="0" xfId="0" applyNumberFormat="1" applyFont="1"/>
    <xf numFmtId="168" fontId="2" fillId="0" borderId="0" xfId="0" applyNumberFormat="1" applyFont="1" applyAlignment="1">
      <alignment horizontal="left"/>
    </xf>
    <xf numFmtId="168" fontId="4" fillId="0" borderId="0" xfId="3" applyNumberFormat="1" applyFont="1"/>
    <xf numFmtId="168" fontId="2" fillId="0" borderId="0" xfId="0" applyNumberFormat="1" applyFont="1" applyAlignment="1">
      <alignment horizontal="right"/>
    </xf>
    <xf numFmtId="9" fontId="30" fillId="0" borderId="0" xfId="0" applyNumberFormat="1" applyFont="1"/>
    <xf numFmtId="0" fontId="8" fillId="15" borderId="0" xfId="0" applyFont="1" applyFill="1" applyAlignment="1">
      <alignment horizontal="right"/>
    </xf>
    <xf numFmtId="0" fontId="8" fillId="15" borderId="0" xfId="0" applyFont="1" applyFill="1"/>
    <xf numFmtId="0" fontId="8" fillId="15" borderId="0" xfId="0" applyFont="1" applyFill="1" applyAlignment="1">
      <alignment horizontal="center"/>
    </xf>
    <xf numFmtId="0" fontId="8" fillId="0" borderId="23" xfId="0" applyFont="1" applyBorder="1" applyAlignment="1">
      <alignment horizontal="center"/>
    </xf>
    <xf numFmtId="10" fontId="53" fillId="15" borderId="24" xfId="3" applyNumberFormat="1" applyFont="1" applyFill="1" applyBorder="1" applyAlignment="1"/>
    <xf numFmtId="174" fontId="53" fillId="15" borderId="24" xfId="3" applyNumberFormat="1" applyFont="1" applyFill="1" applyBorder="1" applyAlignment="1"/>
    <xf numFmtId="10" fontId="53" fillId="15" borderId="1" xfId="3" applyNumberFormat="1" applyFont="1" applyFill="1" applyBorder="1" applyAlignment="1"/>
    <xf numFmtId="9" fontId="8" fillId="0" borderId="23" xfId="0" applyNumberFormat="1" applyFont="1" applyBorder="1" applyAlignment="1">
      <alignment horizontal="center"/>
    </xf>
    <xf numFmtId="169" fontId="8" fillId="0" borderId="28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26" borderId="1" xfId="0" applyFill="1" applyBorder="1"/>
    <xf numFmtId="0" fontId="8" fillId="26" borderId="0" xfId="0" applyFont="1" applyFill="1"/>
    <xf numFmtId="9" fontId="8" fillId="26" borderId="23" xfId="0" applyNumberFormat="1" applyFont="1" applyFill="1" applyBorder="1" applyAlignment="1">
      <alignment horizontal="center"/>
    </xf>
    <xf numFmtId="0" fontId="35" fillId="26" borderId="23" xfId="0" applyFont="1" applyFill="1" applyBorder="1"/>
    <xf numFmtId="44" fontId="8" fillId="0" borderId="0" xfId="5" applyFont="1"/>
    <xf numFmtId="0" fontId="31" fillId="0" borderId="1" xfId="0" applyFont="1" applyBorder="1" applyAlignment="1">
      <alignment horizontal="center" wrapText="1"/>
    </xf>
    <xf numFmtId="0" fontId="16" fillId="0" borderId="27" xfId="0" applyFont="1" applyBorder="1" applyAlignment="1">
      <alignment horizontal="center" wrapText="1"/>
    </xf>
    <xf numFmtId="165" fontId="53" fillId="15" borderId="1" xfId="3" applyNumberFormat="1" applyFont="1" applyFill="1" applyBorder="1" applyAlignment="1"/>
    <xf numFmtId="0" fontId="65" fillId="0" borderId="0" xfId="0" applyFont="1" applyAlignment="1">
      <alignment horizontal="center"/>
    </xf>
    <xf numFmtId="16" fontId="67" fillId="0" borderId="0" xfId="0" applyNumberFormat="1" applyFont="1"/>
    <xf numFmtId="0" fontId="67" fillId="0" borderId="0" xfId="0" applyFont="1"/>
    <xf numFmtId="0" fontId="67" fillId="0" borderId="0" xfId="0" applyFont="1" applyAlignment="1">
      <alignment horizontal="right"/>
    </xf>
    <xf numFmtId="0" fontId="67" fillId="0" borderId="0" xfId="0" applyFont="1" applyAlignment="1">
      <alignment horizontal="center"/>
    </xf>
    <xf numFmtId="0" fontId="7" fillId="0" borderId="29" xfId="1" applyFont="1" applyBorder="1"/>
    <xf numFmtId="0" fontId="7" fillId="0" borderId="29" xfId="1" applyFont="1" applyBorder="1" applyAlignment="1">
      <alignment horizontal="center"/>
    </xf>
    <xf numFmtId="0" fontId="37" fillId="0" borderId="1" xfId="1" applyAlignment="1">
      <alignment horizontal="center"/>
    </xf>
    <xf numFmtId="0" fontId="37" fillId="0" borderId="30" xfId="1" applyBorder="1"/>
    <xf numFmtId="0" fontId="37" fillId="0" borderId="30" xfId="1" applyBorder="1" applyAlignment="1">
      <alignment horizontal="center"/>
    </xf>
    <xf numFmtId="0" fontId="68" fillId="0" borderId="1" xfId="1" applyFont="1" applyAlignment="1">
      <alignment horizontal="center"/>
    </xf>
    <xf numFmtId="0" fontId="69" fillId="0" borderId="31" xfId="0" applyFont="1" applyBorder="1"/>
    <xf numFmtId="1" fontId="70" fillId="0" borderId="23" xfId="0" applyNumberFormat="1" applyFont="1" applyBorder="1"/>
    <xf numFmtId="0" fontId="70" fillId="0" borderId="23" xfId="0" applyFont="1" applyBorder="1"/>
    <xf numFmtId="175" fontId="51" fillId="0" borderId="23" xfId="0" applyNumberFormat="1" applyFont="1" applyBorder="1" applyAlignment="1">
      <alignment horizontal="center"/>
    </xf>
    <xf numFmtId="0" fontId="69" fillId="27" borderId="31" xfId="0" applyFont="1" applyFill="1" applyBorder="1"/>
    <xf numFmtId="1" fontId="70" fillId="27" borderId="23" xfId="0" applyNumberFormat="1" applyFont="1" applyFill="1" applyBorder="1"/>
    <xf numFmtId="0" fontId="70" fillId="27" borderId="23" xfId="0" applyFont="1" applyFill="1" applyBorder="1"/>
    <xf numFmtId="0" fontId="51" fillId="27" borderId="23" xfId="0" applyFont="1" applyFill="1" applyBorder="1" applyAlignment="1">
      <alignment horizontal="center"/>
    </xf>
    <xf numFmtId="0" fontId="51" fillId="0" borderId="23" xfId="0" applyFont="1" applyBorder="1" applyAlignment="1">
      <alignment horizontal="center"/>
    </xf>
    <xf numFmtId="0" fontId="65" fillId="0" borderId="0" xfId="0" applyFont="1" applyAlignment="1">
      <alignment horizontal="right"/>
    </xf>
    <xf numFmtId="16" fontId="35" fillId="0" borderId="0" xfId="0" applyNumberFormat="1" applyFont="1" applyAlignment="1">
      <alignment horizontal="right"/>
    </xf>
    <xf numFmtId="0" fontId="71" fillId="0" borderId="0" xfId="0" applyFont="1"/>
    <xf numFmtId="0" fontId="64" fillId="0" borderId="0" xfId="0" applyFont="1"/>
    <xf numFmtId="0" fontId="10" fillId="28" borderId="0" xfId="0" applyFont="1" applyFill="1" applyAlignment="1">
      <alignment horizontal="center"/>
    </xf>
    <xf numFmtId="164" fontId="10" fillId="0" borderId="0" xfId="3" applyNumberFormat="1" applyFont="1" applyAlignment="1">
      <alignment horizontal="center"/>
    </xf>
    <xf numFmtId="165" fontId="10" fillId="0" borderId="0" xfId="3" applyNumberFormat="1" applyFont="1"/>
    <xf numFmtId="0" fontId="10" fillId="29" borderId="0" xfId="0" applyFont="1" applyFill="1" applyAlignment="1">
      <alignment horizontal="center"/>
    </xf>
    <xf numFmtId="0" fontId="72" fillId="0" borderId="0" xfId="0" applyFont="1"/>
    <xf numFmtId="0" fontId="73" fillId="0" borderId="0" xfId="0" applyFont="1"/>
    <xf numFmtId="0" fontId="74" fillId="17" borderId="0" xfId="0" applyFont="1" applyFill="1"/>
    <xf numFmtId="9" fontId="35" fillId="0" borderId="0" xfId="0" applyNumberFormat="1" applyFont="1"/>
    <xf numFmtId="9" fontId="0" fillId="0" borderId="0" xfId="0" applyNumberFormat="1"/>
    <xf numFmtId="9" fontId="65" fillId="0" borderId="0" xfId="3" applyFont="1"/>
    <xf numFmtId="10" fontId="67" fillId="0" borderId="0" xfId="3" applyNumberFormat="1" applyFont="1"/>
    <xf numFmtId="10" fontId="75" fillId="0" borderId="0" xfId="0" applyNumberFormat="1" applyFont="1"/>
    <xf numFmtId="0" fontId="35" fillId="0" borderId="23" xfId="0" applyFont="1" applyBorder="1" applyAlignment="1">
      <alignment horizontal="center"/>
    </xf>
    <xf numFmtId="0" fontId="35" fillId="0" borderId="23" xfId="0" applyFont="1" applyBorder="1"/>
    <xf numFmtId="0" fontId="65" fillId="0" borderId="23" xfId="0" applyFont="1" applyBorder="1"/>
    <xf numFmtId="0" fontId="35" fillId="15" borderId="23" xfId="0" applyFont="1" applyFill="1" applyBorder="1"/>
    <xf numFmtId="0" fontId="35" fillId="28" borderId="23" xfId="0" applyFont="1" applyFill="1" applyBorder="1"/>
    <xf numFmtId="0" fontId="35" fillId="30" borderId="23" xfId="0" applyFont="1" applyFill="1" applyBorder="1"/>
    <xf numFmtId="164" fontId="12" fillId="0" borderId="0" xfId="3" applyNumberFormat="1" applyFont="1"/>
    <xf numFmtId="164" fontId="0" fillId="0" borderId="1" xfId="3" applyNumberFormat="1" applyFont="1" applyBorder="1"/>
    <xf numFmtId="10" fontId="0" fillId="0" borderId="0" xfId="3" applyNumberFormat="1" applyFont="1"/>
    <xf numFmtId="0" fontId="35" fillId="15" borderId="0" xfId="0" applyFont="1" applyFill="1"/>
    <xf numFmtId="14" fontId="8" fillId="15" borderId="0" xfId="0" applyNumberFormat="1" applyFont="1" applyFill="1"/>
    <xf numFmtId="10" fontId="19" fillId="15" borderId="0" xfId="0" applyNumberFormat="1" applyFont="1" applyFill="1"/>
    <xf numFmtId="168" fontId="0" fillId="0" borderId="0" xfId="3" applyNumberFormat="1" applyFont="1" applyAlignment="1">
      <alignment horizontal="center"/>
    </xf>
    <xf numFmtId="0" fontId="76" fillId="0" borderId="0" xfId="0" applyFont="1"/>
    <xf numFmtId="0" fontId="24" fillId="0" borderId="0" xfId="0" applyFont="1" applyAlignment="1">
      <alignment horizontal="right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/>
    <xf numFmtId="168" fontId="1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5" fillId="31" borderId="0" xfId="0" applyFont="1" applyFill="1"/>
    <xf numFmtId="0" fontId="0" fillId="31" borderId="1" xfId="0" applyFill="1" applyBorder="1"/>
    <xf numFmtId="0" fontId="0" fillId="31" borderId="24" xfId="0" applyFill="1" applyBorder="1"/>
    <xf numFmtId="0" fontId="35" fillId="31" borderId="0" xfId="0" applyFont="1" applyFill="1"/>
    <xf numFmtId="0" fontId="0" fillId="31" borderId="0" xfId="0" applyFill="1"/>
    <xf numFmtId="164" fontId="53" fillId="31" borderId="24" xfId="3" applyNumberFormat="1" applyFont="1" applyFill="1" applyBorder="1" applyAlignment="1"/>
    <xf numFmtId="0" fontId="35" fillId="31" borderId="0" xfId="0" applyFont="1" applyFill="1" applyAlignment="1">
      <alignment horizontal="center"/>
    </xf>
    <xf numFmtId="0" fontId="35" fillId="32" borderId="0" xfId="0" applyFont="1" applyFill="1"/>
    <xf numFmtId="0" fontId="35" fillId="32" borderId="0" xfId="0" applyFont="1" applyFill="1" applyAlignment="1">
      <alignment horizontal="center"/>
    </xf>
    <xf numFmtId="0" fontId="35" fillId="16" borderId="0" xfId="0" applyFont="1" applyFill="1" applyAlignment="1">
      <alignment horizontal="center"/>
    </xf>
    <xf numFmtId="0" fontId="35" fillId="16" borderId="0" xfId="0" applyFont="1" applyFill="1"/>
    <xf numFmtId="172" fontId="53" fillId="16" borderId="24" xfId="3" applyNumberFormat="1" applyFont="1" applyFill="1" applyBorder="1" applyAlignment="1"/>
    <xf numFmtId="0" fontId="0" fillId="16" borderId="1" xfId="0" applyFill="1" applyBorder="1"/>
    <xf numFmtId="10" fontId="53" fillId="16" borderId="1" xfId="3" applyNumberFormat="1" applyFont="1" applyFill="1" applyBorder="1" applyAlignment="1"/>
    <xf numFmtId="0" fontId="0" fillId="16" borderId="24" xfId="0" applyFill="1" applyBorder="1"/>
    <xf numFmtId="0" fontId="62" fillId="20" borderId="1" xfId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47" fillId="0" borderId="1" xfId="1" applyFont="1"/>
    <xf numFmtId="0" fontId="47" fillId="0" borderId="19" xfId="1" applyFont="1" applyBorder="1"/>
    <xf numFmtId="0" fontId="47" fillId="0" borderId="21" xfId="1" applyFont="1" applyBorder="1"/>
    <xf numFmtId="17" fontId="8" fillId="23" borderId="2" xfId="0" applyNumberFormat="1" applyFont="1" applyFill="1" applyBorder="1"/>
    <xf numFmtId="0" fontId="8" fillId="23" borderId="2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0" fillId="0" borderId="1" xfId="0" applyFill="1" applyBorder="1" applyAlignment="1"/>
    <xf numFmtId="0" fontId="0" fillId="0" borderId="24" xfId="0" applyFill="1" applyBorder="1" applyAlignment="1"/>
    <xf numFmtId="0" fontId="52" fillId="0" borderId="25" xfId="0" applyFont="1" applyFill="1" applyBorder="1" applyAlignment="1">
      <alignment horizontal="center"/>
    </xf>
    <xf numFmtId="0" fontId="52" fillId="0" borderId="25" xfId="0" applyFont="1" applyFill="1" applyBorder="1" applyAlignment="1">
      <alignment horizontal="centerContinuous"/>
    </xf>
    <xf numFmtId="44" fontId="0" fillId="0" borderId="0" xfId="5" applyFont="1" applyAlignment="1">
      <alignment horizontal="center"/>
    </xf>
    <xf numFmtId="6" fontId="0" fillId="0" borderId="0" xfId="0" applyNumberFormat="1" applyAlignment="1">
      <alignment horizontal="center"/>
    </xf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2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customschemas.google.com/relationships/workbookmetadata" Target="metadata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5.png"/><Relationship Id="rId7" Type="http://schemas.openxmlformats.org/officeDocument/2006/relationships/chart" Target="../charts/chart6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chart" Target="../charts/chart9.xml"/><Relationship Id="rId4" Type="http://schemas.openxmlformats.org/officeDocument/2006/relationships/image" Target="../media/image6.png"/><Relationship Id="rId9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9</xdr:row>
      <xdr:rowOff>254000</xdr:rowOff>
    </xdr:from>
    <xdr:to>
      <xdr:col>12</xdr:col>
      <xdr:colOff>118533</xdr:colOff>
      <xdr:row>31</xdr:row>
      <xdr:rowOff>76200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93943</xdr:colOff>
      <xdr:row>1</xdr:row>
      <xdr:rowOff>31937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342900</xdr:colOff>
      <xdr:row>26</xdr:row>
      <xdr:rowOff>107550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165100"/>
          <a:ext cx="7772400" cy="42350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23" customWidth="1"/>
    <col min="2" max="2" width="20.5" style="223" customWidth="1"/>
    <col min="3" max="3" width="23.1640625" style="224" bestFit="1" customWidth="1"/>
    <col min="4" max="5" width="11.5" style="223" customWidth="1"/>
    <col min="6" max="8" width="9.1640625" style="223" customWidth="1"/>
    <col min="9" max="16384" width="11.5" style="223"/>
  </cols>
  <sheetData>
    <row r="3" spans="1:20" x14ac:dyDescent="0.2">
      <c r="A3" s="352" t="s">
        <v>489</v>
      </c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</row>
    <row r="5" spans="1:20" x14ac:dyDescent="0.2">
      <c r="F5" s="232"/>
      <c r="G5" s="232"/>
      <c r="H5" s="232"/>
      <c r="I5" s="232"/>
      <c r="J5" s="232"/>
      <c r="K5" s="232"/>
    </row>
    <row r="6" spans="1:20" ht="42" x14ac:dyDescent="0.2">
      <c r="B6" s="234" t="s">
        <v>488</v>
      </c>
      <c r="C6" s="233" t="s">
        <v>487</v>
      </c>
      <c r="D6" s="223" t="s">
        <v>525</v>
      </c>
      <c r="F6" s="232"/>
      <c r="G6" s="232"/>
      <c r="H6" s="232"/>
      <c r="I6" s="232"/>
      <c r="J6" s="232"/>
      <c r="K6" s="232"/>
      <c r="L6" s="223" t="s">
        <v>486</v>
      </c>
    </row>
    <row r="7" spans="1:20" x14ac:dyDescent="0.2">
      <c r="B7" s="223">
        <v>1</v>
      </c>
      <c r="C7" s="247">
        <v>10</v>
      </c>
      <c r="D7" s="248">
        <f>(C7-$C$16)/$C$17</f>
        <v>-1.7202792962529259</v>
      </c>
      <c r="F7" s="232"/>
      <c r="G7" s="232"/>
      <c r="H7" s="232"/>
      <c r="I7" s="232"/>
      <c r="J7" s="232"/>
      <c r="K7" s="232"/>
    </row>
    <row r="8" spans="1:20" x14ac:dyDescent="0.2">
      <c r="B8" s="223">
        <v>2</v>
      </c>
      <c r="C8" s="231">
        <v>10.7</v>
      </c>
      <c r="D8" s="223">
        <f t="shared" ref="D8:D15" si="0">(C8-$C$16)/$C$17</f>
        <v>0.29792546471419479</v>
      </c>
      <c r="F8" s="232"/>
      <c r="G8" s="232"/>
      <c r="H8" s="232"/>
      <c r="I8" s="232"/>
      <c r="J8" s="232"/>
      <c r="K8" s="232"/>
    </row>
    <row r="9" spans="1:20" x14ac:dyDescent="0.2">
      <c r="B9" s="223">
        <v>3</v>
      </c>
      <c r="C9" s="231">
        <v>11</v>
      </c>
      <c r="D9" s="223">
        <f t="shared" si="0"/>
        <v>1.1628703622715351</v>
      </c>
      <c r="F9" s="232"/>
      <c r="G9" s="232"/>
      <c r="H9" s="232"/>
      <c r="I9" s="232"/>
      <c r="J9" s="232"/>
      <c r="K9" s="232"/>
      <c r="M9" s="223" t="s">
        <v>523</v>
      </c>
    </row>
    <row r="10" spans="1:20" x14ac:dyDescent="0.2">
      <c r="B10" s="223">
        <v>4</v>
      </c>
      <c r="C10" s="247">
        <v>11.2</v>
      </c>
      <c r="D10" s="248">
        <f t="shared" si="0"/>
        <v>1.7395002939764252</v>
      </c>
      <c r="F10" s="232"/>
      <c r="G10" s="232"/>
      <c r="H10" s="232"/>
      <c r="I10" s="232"/>
      <c r="J10" s="232"/>
      <c r="K10" s="232"/>
    </row>
    <row r="11" spans="1:20" x14ac:dyDescent="0.2">
      <c r="B11" s="223">
        <v>5</v>
      </c>
      <c r="C11" s="231">
        <v>10.5</v>
      </c>
      <c r="D11" s="223">
        <f t="shared" si="0"/>
        <v>-0.27870446699069534</v>
      </c>
      <c r="F11" s="232"/>
      <c r="G11" s="232"/>
      <c r="H11" s="232"/>
      <c r="I11" s="232"/>
      <c r="J11" s="232"/>
      <c r="K11" s="232"/>
      <c r="M11" s="223" t="s">
        <v>524</v>
      </c>
    </row>
    <row r="12" spans="1:20" x14ac:dyDescent="0.2">
      <c r="B12" s="223">
        <v>6</v>
      </c>
      <c r="C12" s="231">
        <v>10.45</v>
      </c>
      <c r="D12" s="223">
        <f t="shared" si="0"/>
        <v>-0.42286194991692044</v>
      </c>
      <c r="F12" s="232"/>
      <c r="G12" s="232"/>
      <c r="H12" s="232"/>
      <c r="I12" s="232"/>
      <c r="J12" s="232"/>
      <c r="K12" s="232"/>
    </row>
    <row r="13" spans="1:20" x14ac:dyDescent="0.2">
      <c r="B13" s="223">
        <v>7</v>
      </c>
      <c r="C13" s="231">
        <v>10.44</v>
      </c>
      <c r="D13" s="223">
        <f t="shared" si="0"/>
        <v>-0.45169344650216442</v>
      </c>
      <c r="F13" s="232"/>
      <c r="G13" s="232"/>
      <c r="H13" s="232"/>
      <c r="I13" s="232"/>
      <c r="J13" s="232"/>
      <c r="K13" s="232"/>
    </row>
    <row r="14" spans="1:20" x14ac:dyDescent="0.2">
      <c r="B14" s="223">
        <v>8</v>
      </c>
      <c r="C14" s="231">
        <v>10.48</v>
      </c>
      <c r="D14" s="223">
        <f t="shared" si="0"/>
        <v>-0.33636746016118335</v>
      </c>
    </row>
    <row r="15" spans="1:20" x14ac:dyDescent="0.2">
      <c r="B15" s="223">
        <v>9</v>
      </c>
      <c r="C15" s="231">
        <v>10.6</v>
      </c>
      <c r="D15" s="223">
        <f t="shared" si="0"/>
        <v>9.6104988617497049E-3</v>
      </c>
      <c r="K15" s="223" t="s">
        <v>485</v>
      </c>
    </row>
    <row r="16" spans="1:20" x14ac:dyDescent="0.2">
      <c r="B16" s="230" t="s">
        <v>86</v>
      </c>
      <c r="C16" s="229">
        <f>AVERAGE(C7:C15)</f>
        <v>10.596666666666666</v>
      </c>
      <c r="D16" s="223" t="s">
        <v>484</v>
      </c>
      <c r="K16" s="223" t="s">
        <v>483</v>
      </c>
    </row>
    <row r="17" spans="2:13" x14ac:dyDescent="0.2">
      <c r="B17" s="230" t="s">
        <v>482</v>
      </c>
      <c r="C17" s="229">
        <f>STDEV(C7:C15)</f>
        <v>0.34684290392049238</v>
      </c>
      <c r="K17" s="223" t="s">
        <v>481</v>
      </c>
    </row>
    <row r="20" spans="2:13" x14ac:dyDescent="0.2">
      <c r="B20" s="227" t="s">
        <v>480</v>
      </c>
      <c r="C20" s="228"/>
      <c r="D20" s="227"/>
      <c r="E20" s="227"/>
      <c r="F20" s="227"/>
      <c r="G20" s="227"/>
      <c r="H20" s="227"/>
      <c r="I20" s="227"/>
      <c r="J20" s="227"/>
      <c r="K20" s="227"/>
      <c r="L20" s="227"/>
      <c r="M20" s="227"/>
    </row>
    <row r="23" spans="2:13" x14ac:dyDescent="0.2">
      <c r="B23" s="226"/>
      <c r="C23" s="225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E28" sqref="E28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254" t="s">
        <v>680</v>
      </c>
      <c r="B1" s="117" t="s">
        <v>649</v>
      </c>
    </row>
    <row r="2" spans="1:13" x14ac:dyDescent="0.15">
      <c r="J2" s="117" t="s">
        <v>671</v>
      </c>
    </row>
    <row r="3" spans="1:13" x14ac:dyDescent="0.15">
      <c r="B3" s="117" t="s">
        <v>650</v>
      </c>
      <c r="C3" s="117" t="s">
        <v>656</v>
      </c>
      <c r="I3" s="302" t="s">
        <v>670</v>
      </c>
      <c r="J3" s="280" t="s">
        <v>681</v>
      </c>
    </row>
    <row r="4" spans="1:13" x14ac:dyDescent="0.15">
      <c r="I4" s="245" t="s">
        <v>605</v>
      </c>
      <c r="J4" s="118" t="s">
        <v>412</v>
      </c>
      <c r="K4" s="118" t="s">
        <v>672</v>
      </c>
      <c r="L4" s="118" t="s">
        <v>403</v>
      </c>
      <c r="M4" s="118" t="s">
        <v>676</v>
      </c>
    </row>
    <row r="5" spans="1:13" x14ac:dyDescent="0.15">
      <c r="A5" s="300" t="s">
        <v>652</v>
      </c>
      <c r="B5" s="254" t="s">
        <v>653</v>
      </c>
      <c r="C5" s="254"/>
      <c r="I5" s="246">
        <v>1</v>
      </c>
      <c r="J5" s="120">
        <v>0</v>
      </c>
      <c r="K5" s="120">
        <v>40</v>
      </c>
      <c r="L5" s="120">
        <v>8000</v>
      </c>
      <c r="M5" s="118" t="s">
        <v>677</v>
      </c>
    </row>
    <row r="6" spans="1:13" x14ac:dyDescent="0.15">
      <c r="B6" s="117" t="s">
        <v>651</v>
      </c>
      <c r="I6" s="246">
        <v>2</v>
      </c>
      <c r="J6" s="120">
        <v>0</v>
      </c>
      <c r="K6" s="120">
        <v>40</v>
      </c>
      <c r="L6" s="120">
        <v>15000</v>
      </c>
      <c r="M6" s="118" t="s">
        <v>677</v>
      </c>
    </row>
    <row r="7" spans="1:13" x14ac:dyDescent="0.15">
      <c r="I7" s="246">
        <v>3</v>
      </c>
      <c r="J7" s="120">
        <v>0</v>
      </c>
      <c r="K7" s="120">
        <v>45</v>
      </c>
      <c r="L7" s="120">
        <v>20000</v>
      </c>
      <c r="M7" s="118" t="s">
        <v>677</v>
      </c>
    </row>
    <row r="8" spans="1:13" x14ac:dyDescent="0.15">
      <c r="A8" s="300" t="s">
        <v>654</v>
      </c>
      <c r="B8" s="254" t="s">
        <v>655</v>
      </c>
      <c r="C8" s="254"/>
      <c r="D8" s="254"/>
      <c r="E8" s="254"/>
      <c r="I8" s="246">
        <v>4</v>
      </c>
      <c r="J8" s="120">
        <v>1</v>
      </c>
      <c r="K8" s="120">
        <v>22</v>
      </c>
      <c r="L8" s="120">
        <v>6000</v>
      </c>
      <c r="M8" s="118" t="s">
        <v>678</v>
      </c>
    </row>
    <row r="9" spans="1:13" x14ac:dyDescent="0.15">
      <c r="B9" s="118" t="s">
        <v>35</v>
      </c>
      <c r="C9" s="118" t="s">
        <v>657</v>
      </c>
      <c r="I9" s="246">
        <v>5</v>
      </c>
      <c r="J9" s="120">
        <v>1</v>
      </c>
      <c r="K9" s="120">
        <v>24</v>
      </c>
      <c r="L9" s="120">
        <v>5000</v>
      </c>
      <c r="M9" s="118" t="s">
        <v>678</v>
      </c>
    </row>
    <row r="10" spans="1:13" x14ac:dyDescent="0.15">
      <c r="A10" s="301">
        <v>45265</v>
      </c>
      <c r="B10" s="120">
        <v>5000</v>
      </c>
      <c r="C10" s="120">
        <v>40</v>
      </c>
      <c r="I10" s="246">
        <v>6</v>
      </c>
      <c r="J10" s="120">
        <v>1</v>
      </c>
      <c r="K10" s="120">
        <v>27</v>
      </c>
      <c r="L10" s="120">
        <v>4800</v>
      </c>
      <c r="M10" s="118" t="s">
        <v>679</v>
      </c>
    </row>
    <row r="11" spans="1:13" x14ac:dyDescent="0.15">
      <c r="A11" s="301">
        <v>45266</v>
      </c>
      <c r="B11" s="120">
        <v>5400</v>
      </c>
      <c r="C11" s="120">
        <v>35</v>
      </c>
    </row>
    <row r="12" spans="1:13" x14ac:dyDescent="0.15">
      <c r="A12" s="301">
        <v>45267</v>
      </c>
      <c r="B12" s="120">
        <v>5800</v>
      </c>
      <c r="C12" s="120">
        <v>30</v>
      </c>
      <c r="J12" s="254" t="s">
        <v>673</v>
      </c>
    </row>
    <row r="13" spans="1:13" x14ac:dyDescent="0.15">
      <c r="A13" s="301">
        <v>45268</v>
      </c>
      <c r="B13" s="120">
        <v>6400</v>
      </c>
      <c r="C13" s="120">
        <v>27</v>
      </c>
      <c r="I13" s="246">
        <v>0</v>
      </c>
      <c r="J13" s="117" t="s">
        <v>674</v>
      </c>
    </row>
    <row r="14" spans="1:13" x14ac:dyDescent="0.15">
      <c r="I14" s="246">
        <v>1</v>
      </c>
      <c r="J14" s="117" t="s">
        <v>675</v>
      </c>
    </row>
    <row r="15" spans="1:13" x14ac:dyDescent="0.15">
      <c r="A15" s="245" t="s">
        <v>660</v>
      </c>
      <c r="B15" s="117" t="s">
        <v>658</v>
      </c>
      <c r="C15" s="117" t="s">
        <v>659</v>
      </c>
      <c r="G15" s="117" t="s">
        <v>663</v>
      </c>
    </row>
    <row r="16" spans="1:13" x14ac:dyDescent="0.15">
      <c r="A16" s="245" t="s">
        <v>661</v>
      </c>
      <c r="B16" s="117" t="s">
        <v>662</v>
      </c>
      <c r="H16" s="117" t="s">
        <v>664</v>
      </c>
    </row>
    <row r="18" spans="1:3" x14ac:dyDescent="0.15">
      <c r="B18" s="117" t="s">
        <v>665</v>
      </c>
      <c r="C18" s="117" t="s">
        <v>35</v>
      </c>
    </row>
    <row r="19" spans="1:3" x14ac:dyDescent="0.15">
      <c r="B19" s="117" t="s">
        <v>666</v>
      </c>
      <c r="C19" s="117" t="s">
        <v>667</v>
      </c>
    </row>
    <row r="21" spans="1:3" x14ac:dyDescent="0.15">
      <c r="A21" s="300" t="s">
        <v>668</v>
      </c>
      <c r="B21" s="254" t="s">
        <v>669</v>
      </c>
      <c r="C21" s="254"/>
    </row>
    <row r="22" spans="1:3" x14ac:dyDescent="0.15">
      <c r="B22" s="117" t="s">
        <v>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topLeftCell="A2"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167" t="s">
        <v>1</v>
      </c>
      <c r="B3" s="167"/>
    </row>
    <row r="4" spans="1:14" x14ac:dyDescent="0.15">
      <c r="A4" s="164" t="s">
        <v>2</v>
      </c>
      <c r="B4" s="240">
        <v>0.97100831245522445</v>
      </c>
      <c r="C4" s="241" t="s">
        <v>503</v>
      </c>
    </row>
    <row r="5" spans="1:14" x14ac:dyDescent="0.15">
      <c r="A5" s="164" t="s">
        <v>3</v>
      </c>
      <c r="B5" s="268">
        <v>0.94285714285714284</v>
      </c>
      <c r="C5" s="117" t="s">
        <v>502</v>
      </c>
      <c r="E5" s="242">
        <f>B4*B4</f>
        <v>0.94285714285714284</v>
      </c>
      <c r="F5" s="117" t="s">
        <v>505</v>
      </c>
      <c r="K5" s="117" t="s">
        <v>504</v>
      </c>
    </row>
    <row r="6" spans="1:14" x14ac:dyDescent="0.15">
      <c r="A6" s="164" t="s">
        <v>4</v>
      </c>
      <c r="B6" s="164">
        <v>0.9285714285714286</v>
      </c>
      <c r="C6" s="117" t="s">
        <v>720</v>
      </c>
      <c r="F6" s="117" t="s">
        <v>724</v>
      </c>
    </row>
    <row r="7" spans="1:14" x14ac:dyDescent="0.15">
      <c r="A7" s="164" t="s">
        <v>5</v>
      </c>
      <c r="B7" s="164">
        <v>0.32366943748507482</v>
      </c>
      <c r="C7" s="117" t="s">
        <v>721</v>
      </c>
    </row>
    <row r="8" spans="1:14" ht="14" thickBot="1" x14ac:dyDescent="0.2">
      <c r="A8" s="165" t="s">
        <v>6</v>
      </c>
      <c r="B8" s="165">
        <v>6</v>
      </c>
      <c r="C8" s="254" t="s">
        <v>722</v>
      </c>
    </row>
    <row r="10" spans="1:14" ht="14" thickBot="1" x14ac:dyDescent="0.2">
      <c r="A10" t="s">
        <v>7</v>
      </c>
      <c r="L10" s="117" t="s">
        <v>708</v>
      </c>
    </row>
    <row r="11" spans="1:14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14" x14ac:dyDescent="0.15">
      <c r="A12" s="164" t="s">
        <v>13</v>
      </c>
      <c r="B12" s="164">
        <v>1</v>
      </c>
      <c r="C12" s="164">
        <v>6.9142857142857146</v>
      </c>
      <c r="D12" s="164">
        <v>6.9142857142857146</v>
      </c>
      <c r="E12" s="164">
        <v>66.000000000000014</v>
      </c>
      <c r="F12" s="243">
        <v>1.2485929031976744E-3</v>
      </c>
    </row>
    <row r="13" spans="1:14" x14ac:dyDescent="0.15">
      <c r="A13" s="164" t="s">
        <v>14</v>
      </c>
      <c r="B13" s="164">
        <v>4</v>
      </c>
      <c r="C13" s="164">
        <v>0.419047619047619</v>
      </c>
      <c r="D13" s="164">
        <v>0.10476190476190475</v>
      </c>
      <c r="E13" s="164"/>
      <c r="F13" s="164"/>
      <c r="L13" s="117" t="s">
        <v>709</v>
      </c>
    </row>
    <row r="14" spans="1:14" ht="14" thickBot="1" x14ac:dyDescent="0.2">
      <c r="A14" s="165" t="s">
        <v>15</v>
      </c>
      <c r="B14" s="165">
        <v>5</v>
      </c>
      <c r="C14" s="165">
        <v>7.3333333333333339</v>
      </c>
      <c r="D14" s="165"/>
      <c r="E14" s="165"/>
      <c r="F14" s="165"/>
      <c r="L14">
        <v>100</v>
      </c>
      <c r="M14" s="117" t="s">
        <v>710</v>
      </c>
      <c r="N14" s="117" t="s">
        <v>713</v>
      </c>
    </row>
    <row r="15" spans="1:14" ht="14" thickBot="1" x14ac:dyDescent="0.2">
      <c r="L15">
        <v>98</v>
      </c>
      <c r="M15" s="117" t="s">
        <v>711</v>
      </c>
    </row>
    <row r="16" spans="1:14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  <c r="L16">
        <v>2</v>
      </c>
      <c r="M16" s="117" t="s">
        <v>712</v>
      </c>
    </row>
    <row r="17" spans="1:14" x14ac:dyDescent="0.15">
      <c r="A17" s="164" t="s">
        <v>23</v>
      </c>
      <c r="B17" s="170">
        <v>4.5333333333333332</v>
      </c>
      <c r="C17" s="164">
        <v>0.30131984799154998</v>
      </c>
      <c r="D17" s="164">
        <v>15.044921081536133</v>
      </c>
      <c r="E17" s="164">
        <v>1.137384785483258E-4</v>
      </c>
      <c r="F17" s="164">
        <v>3.696735316278251</v>
      </c>
      <c r="G17" s="164">
        <v>5.3699313503884154</v>
      </c>
      <c r="H17" s="164">
        <v>3.696735316278251</v>
      </c>
      <c r="I17" s="164">
        <v>5.3699313503884154</v>
      </c>
      <c r="L17" s="313">
        <f>L16/L14</f>
        <v>0.02</v>
      </c>
      <c r="M17" s="254" t="s">
        <v>629</v>
      </c>
      <c r="N17" s="254" t="s">
        <v>446</v>
      </c>
    </row>
    <row r="18" spans="1:14" ht="14" thickBot="1" x14ac:dyDescent="0.2">
      <c r="A18" s="165" t="s">
        <v>24</v>
      </c>
      <c r="B18" s="168">
        <v>-0.62857142857142867</v>
      </c>
      <c r="C18" s="165">
        <v>7.7371794329866281E-2</v>
      </c>
      <c r="D18" s="165">
        <v>-8.1240384046359626</v>
      </c>
      <c r="E18" s="207">
        <v>1.2485929031976733E-3</v>
      </c>
      <c r="F18" s="165">
        <v>-0.84338996821895629</v>
      </c>
      <c r="G18" s="165">
        <v>-0.41375288892390105</v>
      </c>
      <c r="H18" s="165">
        <v>-0.84338996821895629</v>
      </c>
      <c r="I18" s="165">
        <v>-0.41375288892390105</v>
      </c>
      <c r="M18" s="117" t="s">
        <v>714</v>
      </c>
    </row>
    <row r="19" spans="1:14" x14ac:dyDescent="0.15">
      <c r="E19" s="117" t="s">
        <v>501</v>
      </c>
    </row>
    <row r="20" spans="1:14" x14ac:dyDescent="0.15">
      <c r="L20" s="311">
        <v>0.95</v>
      </c>
      <c r="M20" s="117" t="s">
        <v>715</v>
      </c>
    </row>
    <row r="21" spans="1:14" x14ac:dyDescent="0.15">
      <c r="A21" s="241" t="s">
        <v>506</v>
      </c>
      <c r="E21" s="117" t="s">
        <v>510</v>
      </c>
      <c r="L21" s="312">
        <v>0.05</v>
      </c>
      <c r="M21" s="117" t="s">
        <v>716</v>
      </c>
    </row>
    <row r="22" spans="1:14" ht="20" x14ac:dyDescent="0.2">
      <c r="A22" s="117" t="s">
        <v>507</v>
      </c>
      <c r="E22" s="213" t="s">
        <v>511</v>
      </c>
    </row>
    <row r="24" spans="1:14" x14ac:dyDescent="0.15">
      <c r="A24" s="241" t="s">
        <v>508</v>
      </c>
    </row>
    <row r="25" spans="1:14" x14ac:dyDescent="0.15">
      <c r="A25" s="117" t="s">
        <v>509</v>
      </c>
    </row>
    <row r="26" spans="1:14" x14ac:dyDescent="0.15">
      <c r="A26" s="117" t="s">
        <v>723</v>
      </c>
    </row>
    <row r="28" spans="1:14" x14ac:dyDescent="0.15">
      <c r="A28" s="316" t="s">
        <v>573</v>
      </c>
      <c r="B28" s="316" t="s">
        <v>726</v>
      </c>
      <c r="C28" s="317" t="s">
        <v>728</v>
      </c>
    </row>
    <row r="29" spans="1:14" x14ac:dyDescent="0.15">
      <c r="A29" s="316" t="s">
        <v>725</v>
      </c>
      <c r="B29" s="316" t="s">
        <v>727</v>
      </c>
      <c r="C29" s="318" t="s">
        <v>729</v>
      </c>
    </row>
    <row r="30" spans="1:14" x14ac:dyDescent="0.15">
      <c r="A30" s="316" t="s">
        <v>730</v>
      </c>
      <c r="B30" s="316" t="s">
        <v>731</v>
      </c>
      <c r="C30" s="319" t="s">
        <v>732</v>
      </c>
    </row>
    <row r="31" spans="1:14" x14ac:dyDescent="0.15">
      <c r="A31" s="316" t="s">
        <v>733</v>
      </c>
      <c r="B31" s="316" t="s">
        <v>734</v>
      </c>
      <c r="C31" s="320" t="s">
        <v>735</v>
      </c>
      <c r="D31" s="117" t="s">
        <v>494</v>
      </c>
    </row>
    <row r="32" spans="1:14" x14ac:dyDescent="0.15">
      <c r="A32" s="316" t="s">
        <v>736</v>
      </c>
      <c r="B32" s="316" t="s">
        <v>737</v>
      </c>
      <c r="C32" s="321" t="s">
        <v>735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zoomScale="140" zoomScaleNormal="140" workbookViewId="0">
      <selection activeCell="E1" sqref="E1:F7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309" customWidth="1"/>
    <col min="20" max="20" width="26.6640625" style="309" customWidth="1"/>
    <col min="21" max="24" width="10" style="309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314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236" t="s">
        <v>687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09" t="s">
        <v>696</v>
      </c>
      <c r="T1" s="308" t="s">
        <v>697</v>
      </c>
      <c r="U1" s="308"/>
      <c r="V1" s="308" t="s">
        <v>703</v>
      </c>
      <c r="W1" s="308"/>
      <c r="X1" s="308"/>
      <c r="Y1" s="2"/>
      <c r="Z1" s="308" t="s">
        <v>705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688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10" t="s">
        <v>695</v>
      </c>
      <c r="T2" s="310" t="s">
        <v>698</v>
      </c>
      <c r="U2" s="308"/>
      <c r="V2" s="308" t="s">
        <v>704</v>
      </c>
      <c r="W2" s="308"/>
      <c r="X2" s="308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08"/>
      <c r="T3" s="308" t="s">
        <v>699</v>
      </c>
      <c r="U3" s="308"/>
      <c r="V3" s="308"/>
      <c r="W3" s="308"/>
      <c r="X3" s="308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308"/>
      <c r="T4" s="308" t="s">
        <v>700</v>
      </c>
      <c r="U4" s="308"/>
      <c r="V4" s="308"/>
      <c r="W4" s="308"/>
      <c r="X4" s="308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08"/>
      <c r="T5" s="308" t="s">
        <v>400</v>
      </c>
      <c r="U5" s="308"/>
      <c r="V5" s="308"/>
      <c r="W5" s="308"/>
      <c r="X5" s="308"/>
      <c r="Y5" s="2"/>
      <c r="Z5" s="2"/>
      <c r="AA5" s="282" t="s">
        <v>717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08"/>
      <c r="T6" s="308" t="s">
        <v>414</v>
      </c>
      <c r="U6" s="308"/>
      <c r="V6" s="308"/>
      <c r="W6" s="308"/>
      <c r="X6" s="308"/>
      <c r="Y6" s="2"/>
      <c r="Z6" s="2"/>
      <c r="AA6" s="314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08"/>
      <c r="T7" s="308" t="s">
        <v>702</v>
      </c>
      <c r="U7" s="308"/>
      <c r="V7" s="308"/>
      <c r="W7" s="308"/>
      <c r="X7" s="308"/>
      <c r="Y7" s="2"/>
      <c r="Z7" s="2"/>
      <c r="AA7" s="282" t="s">
        <v>718</v>
      </c>
      <c r="AD7" s="282" t="s">
        <v>719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308"/>
      <c r="T8" s="308" t="s">
        <v>701</v>
      </c>
      <c r="U8" s="308"/>
      <c r="V8" s="308"/>
      <c r="W8" s="308"/>
      <c r="X8" s="308"/>
      <c r="Y8" s="2"/>
      <c r="Z8" s="2"/>
      <c r="AA8" s="315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08"/>
      <c r="T9" s="308" t="s">
        <v>701</v>
      </c>
      <c r="U9" s="308"/>
      <c r="V9" s="308"/>
      <c r="W9" s="308"/>
      <c r="X9" s="308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689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08"/>
      <c r="T10" s="308" t="s">
        <v>701</v>
      </c>
      <c r="U10" s="308"/>
      <c r="V10" s="308"/>
      <c r="W10" s="308"/>
      <c r="X10" s="308"/>
      <c r="Y10" s="2"/>
      <c r="Z10" s="2"/>
    </row>
    <row r="11" spans="1:30" ht="19.5" customHeight="1" x14ac:dyDescent="0.25">
      <c r="A11" s="235" t="s">
        <v>490</v>
      </c>
      <c r="B11" s="235" t="s">
        <v>35</v>
      </c>
      <c r="C11" s="9" t="s">
        <v>32</v>
      </c>
      <c r="D11" s="10">
        <v>-0.62851389647960221</v>
      </c>
      <c r="E11" s="2"/>
      <c r="F11" s="3" t="s">
        <v>492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08"/>
      <c r="T11" s="308" t="s">
        <v>701</v>
      </c>
      <c r="U11" s="308"/>
      <c r="V11" s="308"/>
      <c r="W11" s="308"/>
      <c r="X11" s="308"/>
      <c r="Y11" s="2"/>
      <c r="Z11" s="2"/>
    </row>
    <row r="12" spans="1:30" ht="22" customHeight="1" x14ac:dyDescent="0.25">
      <c r="A12" s="235" t="s">
        <v>491</v>
      </c>
      <c r="B12" s="235">
        <v>4.5</v>
      </c>
      <c r="C12" s="239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308"/>
      <c r="T12" s="308" t="s">
        <v>701</v>
      </c>
      <c r="U12" s="308"/>
      <c r="V12" s="308"/>
      <c r="W12" s="308"/>
      <c r="X12" s="308"/>
      <c r="Y12" s="2"/>
      <c r="Z12" s="2"/>
    </row>
    <row r="13" spans="1:30" ht="24" customHeight="1" x14ac:dyDescent="0.25">
      <c r="A13" s="2"/>
      <c r="B13" s="2"/>
      <c r="C13" s="2"/>
      <c r="D13" s="12" t="s">
        <v>493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08"/>
      <c r="T13" s="308"/>
      <c r="U13" s="308"/>
      <c r="V13" s="308"/>
      <c r="W13" s="308"/>
      <c r="X13" s="308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308"/>
      <c r="T14" s="308"/>
      <c r="U14" s="308"/>
      <c r="V14" s="308"/>
      <c r="W14" s="308"/>
      <c r="X14" s="308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308"/>
      <c r="T15" s="308"/>
      <c r="U15" s="308"/>
      <c r="V15" s="308"/>
      <c r="W15" s="308"/>
      <c r="X15" s="308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08"/>
      <c r="T16" s="308"/>
      <c r="U16" s="308"/>
      <c r="V16" s="308"/>
      <c r="W16" s="308"/>
      <c r="X16" s="308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08"/>
      <c r="T17" s="308"/>
      <c r="U17" s="308"/>
      <c r="V17" s="308"/>
      <c r="W17" s="308"/>
      <c r="X17" s="308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308"/>
      <c r="T18" s="308"/>
      <c r="U18" s="308"/>
      <c r="V18" s="308"/>
      <c r="W18" s="308"/>
      <c r="X18" s="308"/>
      <c r="Y18" s="2"/>
      <c r="Z18" s="2"/>
    </row>
    <row r="19" spans="1:26" ht="22.5" customHeight="1" x14ac:dyDescent="0.25">
      <c r="A19" s="2"/>
      <c r="B19" s="2"/>
      <c r="C19" s="11"/>
      <c r="D19" s="11" t="s">
        <v>418</v>
      </c>
      <c r="E19" s="171">
        <f>CORREL(D2:D7,C2:C7)</f>
        <v>0.97100831245522434</v>
      </c>
      <c r="F19" s="172" t="s">
        <v>419</v>
      </c>
      <c r="G19" s="2"/>
      <c r="H19" s="2"/>
      <c r="I19" s="3" t="s">
        <v>690</v>
      </c>
      <c r="J19" s="3" t="s">
        <v>691</v>
      </c>
      <c r="K19" s="14" t="s">
        <v>35</v>
      </c>
      <c r="L19" s="14" t="s">
        <v>26</v>
      </c>
      <c r="M19" s="14" t="s">
        <v>413</v>
      </c>
      <c r="N19" s="2"/>
      <c r="O19" s="3" t="s">
        <v>36</v>
      </c>
      <c r="P19" s="2"/>
      <c r="Q19" s="2"/>
      <c r="R19" s="2"/>
      <c r="S19" s="308" t="s">
        <v>692</v>
      </c>
      <c r="T19" s="308"/>
      <c r="U19" s="308"/>
      <c r="V19" s="308"/>
      <c r="W19" s="308"/>
      <c r="X19" s="308"/>
      <c r="Y19" s="2"/>
      <c r="Z19" s="2"/>
    </row>
    <row r="20" spans="1:26" ht="34" customHeight="1" x14ac:dyDescent="0.25">
      <c r="A20" s="2"/>
      <c r="B20" s="2"/>
      <c r="C20" s="163" t="s">
        <v>417</v>
      </c>
      <c r="D20" s="2"/>
      <c r="E20" s="2"/>
      <c r="F20" s="2"/>
      <c r="G20" s="2"/>
      <c r="H20" s="2"/>
      <c r="I20" s="305">
        <f>(K21-K20)/K20</f>
        <v>0.33333333333333331</v>
      </c>
      <c r="J20" s="306">
        <f>(L21-L20)/L20</f>
        <v>-8.7546307902286902E-2</v>
      </c>
      <c r="K20" s="304">
        <v>1.5</v>
      </c>
      <c r="L20" s="304">
        <f>4.533-0.6286*K20</f>
        <v>3.5901000000000005</v>
      </c>
      <c r="M20" s="304">
        <f>L20*K20</f>
        <v>5.3851500000000012</v>
      </c>
      <c r="N20" s="2"/>
      <c r="O20" s="14"/>
      <c r="P20" s="2"/>
      <c r="Q20" s="2"/>
      <c r="R20" s="2"/>
      <c r="S20" s="308" t="s">
        <v>693</v>
      </c>
      <c r="T20" s="308"/>
      <c r="U20" s="308"/>
      <c r="V20" s="308"/>
      <c r="W20" s="308"/>
      <c r="X20" s="308"/>
      <c r="Y20" s="2"/>
      <c r="Z20" s="2"/>
    </row>
    <row r="21" spans="1:26" ht="26" customHeight="1" x14ac:dyDescent="0.25">
      <c r="A21" s="2"/>
      <c r="B21" s="2"/>
      <c r="C21" s="15" t="s">
        <v>414</v>
      </c>
      <c r="D21" s="2"/>
      <c r="E21" s="2"/>
      <c r="F21" s="2"/>
      <c r="G21" s="2"/>
      <c r="H21" s="2"/>
      <c r="I21" s="2"/>
      <c r="J21" s="2"/>
      <c r="K21" s="304">
        <f>K20+0.5</f>
        <v>2</v>
      </c>
      <c r="L21" s="304">
        <f>4.533-0.6286*K21</f>
        <v>3.2758000000000003</v>
      </c>
      <c r="M21" s="304">
        <f t="shared" ref="M21:M28" si="3">L21*K21</f>
        <v>6.5516000000000005</v>
      </c>
      <c r="N21" s="2"/>
      <c r="O21" s="14"/>
      <c r="P21" s="2"/>
      <c r="Q21" s="2"/>
      <c r="R21" s="2"/>
      <c r="S21" s="308" t="s">
        <v>694</v>
      </c>
      <c r="T21" s="308"/>
      <c r="U21" s="308"/>
      <c r="V21" s="308"/>
      <c r="W21" s="308"/>
      <c r="X21" s="308"/>
      <c r="Y21" s="2"/>
      <c r="Z21" s="2"/>
    </row>
    <row r="22" spans="1:26" ht="25" x14ac:dyDescent="0.25">
      <c r="A22" s="2"/>
      <c r="B22" s="2"/>
      <c r="C22" s="15" t="s">
        <v>415</v>
      </c>
      <c r="D22" s="2"/>
      <c r="E22" s="2"/>
      <c r="F22" s="237" t="s">
        <v>494</v>
      </c>
      <c r="G22" s="3" t="s">
        <v>497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308"/>
      <c r="T22" s="308"/>
      <c r="U22" s="308"/>
      <c r="V22" s="308"/>
      <c r="W22" s="308"/>
      <c r="X22" s="308"/>
      <c r="Y22" s="2"/>
      <c r="Z22" s="2"/>
    </row>
    <row r="23" spans="1:26" ht="25" x14ac:dyDescent="0.25">
      <c r="A23" s="2"/>
      <c r="B23" s="2"/>
      <c r="C23" s="15" t="s">
        <v>416</v>
      </c>
      <c r="D23" s="2"/>
      <c r="E23" s="2"/>
      <c r="F23" s="237" t="s">
        <v>495</v>
      </c>
      <c r="G23" s="12" t="s">
        <v>498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308"/>
      <c r="T23" s="308"/>
      <c r="U23" s="308"/>
      <c r="V23" s="308"/>
      <c r="W23" s="308"/>
      <c r="X23" s="308"/>
      <c r="Y23" s="2"/>
      <c r="Z23" s="2"/>
    </row>
    <row r="24" spans="1:26" ht="25" x14ac:dyDescent="0.25">
      <c r="A24" s="2"/>
      <c r="B24" s="2"/>
      <c r="C24" s="2"/>
      <c r="D24" s="2"/>
      <c r="E24" s="2"/>
      <c r="F24" s="237" t="s">
        <v>496</v>
      </c>
      <c r="G24" s="2" t="s">
        <v>499</v>
      </c>
      <c r="H24" s="2"/>
      <c r="I24" s="2"/>
      <c r="J24" s="2" t="s">
        <v>500</v>
      </c>
      <c r="K24" s="238">
        <f t="shared" si="4"/>
        <v>3.5</v>
      </c>
      <c r="L24" s="238">
        <f t="shared" si="5"/>
        <v>2.3329000000000004</v>
      </c>
      <c r="M24" s="238">
        <f t="shared" si="3"/>
        <v>8.1651500000000006</v>
      </c>
      <c r="N24" s="2"/>
      <c r="O24" s="2"/>
      <c r="P24" s="2"/>
      <c r="Q24" s="2"/>
      <c r="R24" s="2"/>
      <c r="S24" s="308"/>
      <c r="T24" s="308"/>
      <c r="U24" s="308"/>
      <c r="V24" s="308"/>
      <c r="W24" s="308"/>
      <c r="X24" s="308"/>
      <c r="Y24" s="2"/>
      <c r="Z24" s="2"/>
    </row>
    <row r="25" spans="1:26" ht="25" x14ac:dyDescent="0.25">
      <c r="A25" s="2"/>
      <c r="B25" s="2"/>
      <c r="C25" s="14" t="s">
        <v>683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308"/>
      <c r="T25" s="308"/>
      <c r="U25" s="308"/>
      <c r="V25" s="308"/>
      <c r="W25" s="308"/>
      <c r="X25" s="308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308"/>
      <c r="T26" s="308"/>
      <c r="U26" s="308"/>
      <c r="V26" s="308"/>
      <c r="W26" s="308"/>
      <c r="X26" s="308"/>
      <c r="Y26" s="2"/>
      <c r="Z26" s="2"/>
    </row>
    <row r="27" spans="1:26" ht="25" x14ac:dyDescent="0.25">
      <c r="A27" s="2"/>
      <c r="B27" s="2"/>
      <c r="C27" s="11" t="s">
        <v>684</v>
      </c>
      <c r="D27" s="2"/>
      <c r="E27" s="2"/>
      <c r="F27" s="2"/>
      <c r="G27" s="2"/>
      <c r="H27" s="2"/>
      <c r="I27" s="3" t="s">
        <v>690</v>
      </c>
      <c r="J27" s="3" t="s">
        <v>691</v>
      </c>
      <c r="K27" s="307">
        <f t="shared" si="4"/>
        <v>5</v>
      </c>
      <c r="L27" s="307">
        <f t="shared" si="5"/>
        <v>1.3900000000000001</v>
      </c>
      <c r="M27" s="307">
        <f t="shared" si="3"/>
        <v>6.9500000000000011</v>
      </c>
      <c r="N27" s="2"/>
      <c r="O27" s="2"/>
      <c r="P27" s="2"/>
      <c r="Q27" s="2"/>
      <c r="R27" s="2"/>
      <c r="S27" s="308"/>
      <c r="T27" s="308"/>
      <c r="U27" s="308"/>
      <c r="V27" s="308"/>
      <c r="W27" s="308"/>
      <c r="X27" s="308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305">
        <f>(K28-K27)/K27</f>
        <v>0.1</v>
      </c>
      <c r="J28" s="305">
        <f>(L28-L27)/L27</f>
        <v>-0.2261151079136689</v>
      </c>
      <c r="K28" s="307">
        <f t="shared" si="4"/>
        <v>5.5</v>
      </c>
      <c r="L28" s="307">
        <f t="shared" si="5"/>
        <v>1.0757000000000003</v>
      </c>
      <c r="M28" s="307">
        <f t="shared" si="3"/>
        <v>5.9163500000000013</v>
      </c>
      <c r="N28" s="2"/>
      <c r="O28" s="2"/>
      <c r="P28" s="2"/>
      <c r="Q28" s="2"/>
      <c r="R28" s="2"/>
      <c r="S28" s="308"/>
      <c r="T28" s="308"/>
      <c r="U28" s="308"/>
      <c r="V28" s="308"/>
      <c r="W28" s="308"/>
      <c r="X28" s="308"/>
      <c r="Y28" s="2"/>
      <c r="Z28" s="2"/>
    </row>
    <row r="29" spans="1:26" ht="18" customHeight="1" x14ac:dyDescent="0.25">
      <c r="A29" s="2"/>
      <c r="B29" s="2"/>
      <c r="C29" s="303" t="s">
        <v>685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08"/>
      <c r="T29" s="308"/>
      <c r="U29" s="308"/>
      <c r="V29" s="308"/>
      <c r="W29" s="308"/>
      <c r="X29" s="308"/>
      <c r="Y29" s="2"/>
      <c r="Z29" s="2"/>
    </row>
    <row r="30" spans="1:26" ht="25" x14ac:dyDescent="0.25">
      <c r="A30" s="2"/>
      <c r="B30" s="2"/>
      <c r="C30" s="303" t="s">
        <v>686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08"/>
      <c r="T30" s="308"/>
      <c r="U30" s="308"/>
      <c r="V30" s="308"/>
      <c r="W30" s="308"/>
      <c r="X30" s="308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413</v>
      </c>
      <c r="N31" s="2"/>
      <c r="O31" s="2"/>
      <c r="P31" s="2"/>
      <c r="Q31" s="2"/>
      <c r="R31" s="2"/>
      <c r="S31" s="308"/>
      <c r="T31" s="308"/>
      <c r="U31" s="308"/>
      <c r="V31" s="308"/>
      <c r="W31" s="308"/>
      <c r="X31" s="308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308"/>
      <c r="T32" s="308"/>
      <c r="U32" s="308"/>
      <c r="V32" s="308"/>
      <c r="W32" s="308"/>
      <c r="X32" s="308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08"/>
      <c r="T33" s="308"/>
      <c r="U33" s="308"/>
      <c r="V33" s="308"/>
      <c r="W33" s="308"/>
      <c r="X33" s="308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308"/>
      <c r="T34" s="308"/>
      <c r="U34" s="308"/>
      <c r="V34" s="308"/>
      <c r="W34" s="308"/>
      <c r="X34" s="308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08"/>
      <c r="T35" s="308"/>
      <c r="U35" s="308"/>
      <c r="V35" s="308"/>
      <c r="W35" s="308"/>
      <c r="X35" s="308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308"/>
      <c r="T36" s="308"/>
      <c r="U36" s="308"/>
      <c r="V36" s="308"/>
      <c r="W36" s="308"/>
      <c r="X36" s="308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08"/>
      <c r="T37" s="308"/>
      <c r="U37" s="308"/>
      <c r="V37" s="308"/>
      <c r="W37" s="308"/>
      <c r="X37" s="308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08"/>
      <c r="T38" s="308"/>
      <c r="U38" s="308"/>
      <c r="V38" s="308"/>
      <c r="W38" s="308"/>
      <c r="X38" s="308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08"/>
      <c r="T39" s="308"/>
      <c r="U39" s="308"/>
      <c r="V39" s="308"/>
      <c r="W39" s="308"/>
      <c r="X39" s="308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08"/>
      <c r="T40" s="308"/>
      <c r="U40" s="308"/>
      <c r="V40" s="308"/>
      <c r="W40" s="308"/>
      <c r="X40" s="308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08"/>
      <c r="T41" s="308"/>
      <c r="U41" s="308"/>
      <c r="V41" s="308"/>
      <c r="W41" s="308"/>
      <c r="X41" s="308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08"/>
      <c r="T42" s="308"/>
      <c r="U42" s="308"/>
      <c r="V42" s="308"/>
      <c r="W42" s="308"/>
      <c r="X42" s="308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08"/>
      <c r="T43" s="308"/>
      <c r="U43" s="308"/>
      <c r="V43" s="308"/>
      <c r="W43" s="308"/>
      <c r="X43" s="308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308"/>
      <c r="T44" s="308"/>
      <c r="U44" s="308"/>
      <c r="V44" s="308"/>
      <c r="W44" s="308"/>
      <c r="X44" s="308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08"/>
      <c r="T45" s="308"/>
      <c r="U45" s="308"/>
      <c r="V45" s="308"/>
      <c r="W45" s="308"/>
      <c r="X45" s="308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308"/>
      <c r="T46" s="308"/>
      <c r="U46" s="308"/>
      <c r="V46" s="308"/>
      <c r="W46" s="308"/>
      <c r="X46" s="308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08"/>
      <c r="T47" s="308"/>
      <c r="U47" s="308"/>
      <c r="V47" s="308"/>
      <c r="W47" s="308"/>
      <c r="X47" s="308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08"/>
      <c r="T48" s="308"/>
      <c r="U48" s="308"/>
      <c r="V48" s="308"/>
      <c r="W48" s="308"/>
      <c r="X48" s="308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08"/>
      <c r="T49" s="308"/>
      <c r="U49" s="308"/>
      <c r="V49" s="308"/>
      <c r="W49" s="308"/>
      <c r="X49" s="308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08"/>
      <c r="T50" s="308"/>
      <c r="U50" s="308"/>
      <c r="V50" s="308"/>
      <c r="W50" s="308"/>
      <c r="X50" s="308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08"/>
      <c r="T51" s="308"/>
      <c r="U51" s="308"/>
      <c r="V51" s="308"/>
      <c r="W51" s="308"/>
      <c r="X51" s="308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308"/>
      <c r="T52" s="308"/>
      <c r="U52" s="308"/>
      <c r="V52" s="308"/>
      <c r="W52" s="308"/>
      <c r="X52" s="308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08"/>
      <c r="T53" s="308"/>
      <c r="U53" s="308"/>
      <c r="V53" s="308"/>
      <c r="W53" s="308"/>
      <c r="X53" s="308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308"/>
      <c r="T54" s="308"/>
      <c r="U54" s="308"/>
      <c r="V54" s="308"/>
      <c r="W54" s="308"/>
      <c r="X54" s="308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08"/>
      <c r="T55" s="308"/>
      <c r="U55" s="308"/>
      <c r="V55" s="308"/>
      <c r="W55" s="308"/>
      <c r="X55" s="308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08"/>
      <c r="T56" s="308"/>
      <c r="U56" s="308"/>
      <c r="V56" s="308"/>
      <c r="W56" s="308"/>
      <c r="X56" s="308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08"/>
      <c r="T57" s="308"/>
      <c r="U57" s="308"/>
      <c r="V57" s="308"/>
      <c r="W57" s="308"/>
      <c r="X57" s="308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08"/>
      <c r="T58" s="308"/>
      <c r="U58" s="308"/>
      <c r="V58" s="308"/>
      <c r="W58" s="308"/>
      <c r="X58" s="308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08"/>
      <c r="T59" s="308"/>
      <c r="U59" s="308"/>
      <c r="V59" s="308"/>
      <c r="W59" s="308"/>
      <c r="X59" s="308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308"/>
      <c r="T60" s="308"/>
      <c r="U60" s="308"/>
      <c r="V60" s="308"/>
      <c r="W60" s="308"/>
      <c r="X60" s="308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08"/>
      <c r="T61" s="308"/>
      <c r="U61" s="308"/>
      <c r="V61" s="308"/>
      <c r="W61" s="308"/>
      <c r="X61" s="308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308"/>
      <c r="T62" s="308"/>
      <c r="U62" s="308"/>
      <c r="V62" s="308"/>
      <c r="W62" s="308"/>
      <c r="X62" s="308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08"/>
      <c r="T63" s="308"/>
      <c r="U63" s="308"/>
      <c r="V63" s="308"/>
      <c r="W63" s="308"/>
      <c r="X63" s="308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08"/>
      <c r="T64" s="308"/>
      <c r="U64" s="308"/>
      <c r="V64" s="308"/>
      <c r="W64" s="308"/>
      <c r="X64" s="308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08"/>
      <c r="T65" s="308"/>
      <c r="U65" s="308"/>
      <c r="V65" s="308"/>
      <c r="W65" s="308"/>
      <c r="X65" s="308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308"/>
      <c r="T66" s="308"/>
      <c r="U66" s="308"/>
      <c r="V66" s="308"/>
      <c r="W66" s="308"/>
      <c r="X66" s="308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08"/>
      <c r="T67" s="308"/>
      <c r="U67" s="308"/>
      <c r="V67" s="308"/>
      <c r="W67" s="308"/>
      <c r="X67" s="308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08"/>
      <c r="T68" s="308"/>
      <c r="U68" s="308"/>
      <c r="V68" s="308"/>
      <c r="W68" s="308"/>
      <c r="X68" s="308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08"/>
      <c r="T69" s="308"/>
      <c r="U69" s="308"/>
      <c r="V69" s="308"/>
      <c r="W69" s="308"/>
      <c r="X69" s="308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308"/>
      <c r="T70" s="308"/>
      <c r="U70" s="308"/>
      <c r="V70" s="308"/>
      <c r="W70" s="308"/>
      <c r="X70" s="308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08"/>
      <c r="T71" s="308"/>
      <c r="U71" s="308"/>
      <c r="V71" s="308"/>
      <c r="W71" s="308"/>
      <c r="X71" s="308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308"/>
      <c r="T72" s="308"/>
      <c r="U72" s="308"/>
      <c r="V72" s="308"/>
      <c r="W72" s="308"/>
      <c r="X72" s="308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08"/>
      <c r="T73" s="308"/>
      <c r="U73" s="308"/>
      <c r="V73" s="308"/>
      <c r="W73" s="308"/>
      <c r="X73" s="308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308"/>
      <c r="T74" s="308"/>
      <c r="U74" s="308"/>
      <c r="V74" s="308"/>
      <c r="W74" s="308"/>
      <c r="X74" s="308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08"/>
      <c r="T75" s="308"/>
      <c r="U75" s="308"/>
      <c r="V75" s="308"/>
      <c r="W75" s="308"/>
      <c r="X75" s="308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308"/>
      <c r="T76" s="308"/>
      <c r="U76" s="308"/>
      <c r="V76" s="308"/>
      <c r="W76" s="308"/>
      <c r="X76" s="308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08"/>
      <c r="T77" s="308"/>
      <c r="U77" s="308"/>
      <c r="V77" s="308"/>
      <c r="W77" s="308"/>
      <c r="X77" s="308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308"/>
      <c r="T78" s="308"/>
      <c r="U78" s="308"/>
      <c r="V78" s="308"/>
      <c r="W78" s="308"/>
      <c r="X78" s="308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08"/>
      <c r="T79" s="308"/>
      <c r="U79" s="308"/>
      <c r="V79" s="308"/>
      <c r="W79" s="308"/>
      <c r="X79" s="308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08"/>
      <c r="T80" s="308"/>
      <c r="U80" s="308"/>
      <c r="V80" s="308"/>
      <c r="W80" s="308"/>
      <c r="X80" s="308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08"/>
      <c r="T81" s="308"/>
      <c r="U81" s="308"/>
      <c r="V81" s="308"/>
      <c r="W81" s="308"/>
      <c r="X81" s="308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308"/>
      <c r="T82" s="308"/>
      <c r="U82" s="308"/>
      <c r="V82" s="308"/>
      <c r="W82" s="308"/>
      <c r="X82" s="308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08"/>
      <c r="T83" s="308"/>
      <c r="U83" s="308"/>
      <c r="V83" s="308"/>
      <c r="W83" s="308"/>
      <c r="X83" s="308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308"/>
      <c r="T84" s="308"/>
      <c r="U84" s="308"/>
      <c r="V84" s="308"/>
      <c r="W84" s="308"/>
      <c r="X84" s="308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08"/>
      <c r="T85" s="308"/>
      <c r="U85" s="308"/>
      <c r="V85" s="308"/>
      <c r="W85" s="308"/>
      <c r="X85" s="308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308"/>
      <c r="T86" s="308"/>
      <c r="U86" s="308"/>
      <c r="V86" s="308"/>
      <c r="W86" s="308"/>
      <c r="X86" s="308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08"/>
      <c r="T87" s="308"/>
      <c r="U87" s="308"/>
      <c r="V87" s="308"/>
      <c r="W87" s="308"/>
      <c r="X87" s="308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308"/>
      <c r="T88" s="308"/>
      <c r="U88" s="308"/>
      <c r="V88" s="308"/>
      <c r="W88" s="308"/>
      <c r="X88" s="308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08"/>
      <c r="T89" s="308"/>
      <c r="U89" s="308"/>
      <c r="V89" s="308"/>
      <c r="W89" s="308"/>
      <c r="X89" s="308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308"/>
      <c r="T90" s="308"/>
      <c r="U90" s="308"/>
      <c r="V90" s="308"/>
      <c r="W90" s="308"/>
      <c r="X90" s="308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08"/>
      <c r="T91" s="308"/>
      <c r="U91" s="308"/>
      <c r="V91" s="308"/>
      <c r="W91" s="308"/>
      <c r="X91" s="308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08"/>
      <c r="T92" s="308"/>
      <c r="U92" s="308"/>
      <c r="V92" s="308"/>
      <c r="W92" s="308"/>
      <c r="X92" s="308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08"/>
      <c r="T93" s="308"/>
      <c r="U93" s="308"/>
      <c r="V93" s="308"/>
      <c r="W93" s="308"/>
      <c r="X93" s="308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08"/>
      <c r="T94" s="308"/>
      <c r="U94" s="308"/>
      <c r="V94" s="308"/>
      <c r="W94" s="308"/>
      <c r="X94" s="308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08"/>
      <c r="T95" s="308"/>
      <c r="U95" s="308"/>
      <c r="V95" s="308"/>
      <c r="W95" s="308"/>
      <c r="X95" s="308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08"/>
      <c r="T96" s="308"/>
      <c r="U96" s="308"/>
      <c r="V96" s="308"/>
      <c r="W96" s="308"/>
      <c r="X96" s="308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08"/>
      <c r="T97" s="308"/>
      <c r="U97" s="308"/>
      <c r="V97" s="308"/>
      <c r="W97" s="308"/>
      <c r="X97" s="308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08"/>
      <c r="T98" s="308"/>
      <c r="U98" s="308"/>
      <c r="V98" s="308"/>
      <c r="W98" s="308"/>
      <c r="X98" s="308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08"/>
      <c r="T99" s="308"/>
      <c r="U99" s="308"/>
      <c r="V99" s="308"/>
      <c r="W99" s="308"/>
      <c r="X99" s="308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08"/>
      <c r="T100" s="308"/>
      <c r="U100" s="308"/>
      <c r="V100" s="308"/>
      <c r="W100" s="308"/>
      <c r="X100" s="308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08"/>
      <c r="T101" s="308"/>
      <c r="U101" s="308"/>
      <c r="V101" s="308"/>
      <c r="W101" s="308"/>
      <c r="X101" s="308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08"/>
      <c r="T102" s="308"/>
      <c r="U102" s="308"/>
      <c r="V102" s="308"/>
      <c r="W102" s="308"/>
      <c r="X102" s="308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08"/>
      <c r="T103" s="308"/>
      <c r="U103" s="308"/>
      <c r="V103" s="308"/>
      <c r="W103" s="308"/>
      <c r="X103" s="308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08"/>
      <c r="T104" s="308"/>
      <c r="U104" s="308"/>
      <c r="V104" s="308"/>
      <c r="W104" s="308"/>
      <c r="X104" s="308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08"/>
      <c r="T105" s="308"/>
      <c r="U105" s="308"/>
      <c r="V105" s="308"/>
      <c r="W105" s="308"/>
      <c r="X105" s="308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08"/>
      <c r="T106" s="308"/>
      <c r="U106" s="308"/>
      <c r="V106" s="308"/>
      <c r="W106" s="308"/>
      <c r="X106" s="308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08"/>
      <c r="T107" s="308"/>
      <c r="U107" s="308"/>
      <c r="V107" s="308"/>
      <c r="W107" s="308"/>
      <c r="X107" s="308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08"/>
      <c r="T108" s="308"/>
      <c r="U108" s="308"/>
      <c r="V108" s="308"/>
      <c r="W108" s="308"/>
      <c r="X108" s="308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08"/>
      <c r="T109" s="308"/>
      <c r="U109" s="308"/>
      <c r="V109" s="308"/>
      <c r="W109" s="308"/>
      <c r="X109" s="308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08"/>
      <c r="T110" s="308"/>
      <c r="U110" s="308"/>
      <c r="V110" s="308"/>
      <c r="W110" s="308"/>
      <c r="X110" s="308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08"/>
      <c r="T111" s="308"/>
      <c r="U111" s="308"/>
      <c r="V111" s="308"/>
      <c r="W111" s="308"/>
      <c r="X111" s="308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308"/>
      <c r="T112" s="308"/>
      <c r="U112" s="308"/>
      <c r="V112" s="308"/>
      <c r="W112" s="308"/>
      <c r="X112" s="308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08"/>
      <c r="T113" s="308"/>
      <c r="U113" s="308"/>
      <c r="V113" s="308"/>
      <c r="W113" s="308"/>
      <c r="X113" s="308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08"/>
      <c r="T114" s="308"/>
      <c r="U114" s="308"/>
      <c r="V114" s="308"/>
      <c r="W114" s="308"/>
      <c r="X114" s="308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08"/>
      <c r="T115" s="308"/>
      <c r="U115" s="308"/>
      <c r="V115" s="308"/>
      <c r="W115" s="308"/>
      <c r="X115" s="308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08"/>
      <c r="T116" s="308"/>
      <c r="U116" s="308"/>
      <c r="V116" s="308"/>
      <c r="W116" s="308"/>
      <c r="X116" s="308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08"/>
      <c r="T117" s="308"/>
      <c r="U117" s="308"/>
      <c r="V117" s="308"/>
      <c r="W117" s="308"/>
      <c r="X117" s="308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08"/>
      <c r="T118" s="308"/>
      <c r="U118" s="308"/>
      <c r="V118" s="308"/>
      <c r="W118" s="308"/>
      <c r="X118" s="308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08"/>
      <c r="T119" s="308"/>
      <c r="U119" s="308"/>
      <c r="V119" s="308"/>
      <c r="W119" s="308"/>
      <c r="X119" s="308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08"/>
      <c r="T120" s="308"/>
      <c r="U120" s="308"/>
      <c r="V120" s="308"/>
      <c r="W120" s="308"/>
      <c r="X120" s="308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08"/>
      <c r="T121" s="308"/>
      <c r="U121" s="308"/>
      <c r="V121" s="308"/>
      <c r="W121" s="308"/>
      <c r="X121" s="308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08"/>
      <c r="T122" s="308"/>
      <c r="U122" s="308"/>
      <c r="V122" s="308"/>
      <c r="W122" s="308"/>
      <c r="X122" s="308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08"/>
      <c r="T123" s="308"/>
      <c r="U123" s="308"/>
      <c r="V123" s="308"/>
      <c r="W123" s="308"/>
      <c r="X123" s="308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08"/>
      <c r="T124" s="308"/>
      <c r="U124" s="308"/>
      <c r="V124" s="308"/>
      <c r="W124" s="308"/>
      <c r="X124" s="308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08"/>
      <c r="T125" s="308"/>
      <c r="U125" s="308"/>
      <c r="V125" s="308"/>
      <c r="W125" s="308"/>
      <c r="X125" s="308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08"/>
      <c r="T126" s="308"/>
      <c r="U126" s="308"/>
      <c r="V126" s="308"/>
      <c r="W126" s="308"/>
      <c r="X126" s="308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08"/>
      <c r="T127" s="308"/>
      <c r="U127" s="308"/>
      <c r="V127" s="308"/>
      <c r="W127" s="308"/>
      <c r="X127" s="308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308"/>
      <c r="T128" s="308"/>
      <c r="U128" s="308"/>
      <c r="V128" s="308"/>
      <c r="W128" s="308"/>
      <c r="X128" s="308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08"/>
      <c r="T129" s="308"/>
      <c r="U129" s="308"/>
      <c r="V129" s="308"/>
      <c r="W129" s="308"/>
      <c r="X129" s="308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08"/>
      <c r="T130" s="308"/>
      <c r="U130" s="308"/>
      <c r="V130" s="308"/>
      <c r="W130" s="308"/>
      <c r="X130" s="308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08"/>
      <c r="T131" s="308"/>
      <c r="U131" s="308"/>
      <c r="V131" s="308"/>
      <c r="W131" s="308"/>
      <c r="X131" s="308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08"/>
      <c r="T132" s="308"/>
      <c r="U132" s="308"/>
      <c r="V132" s="308"/>
      <c r="W132" s="308"/>
      <c r="X132" s="308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08"/>
      <c r="T133" s="308"/>
      <c r="U133" s="308"/>
      <c r="V133" s="308"/>
      <c r="W133" s="308"/>
      <c r="X133" s="308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308"/>
      <c r="T134" s="308"/>
      <c r="U134" s="308"/>
      <c r="V134" s="308"/>
      <c r="W134" s="308"/>
      <c r="X134" s="308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08"/>
      <c r="T135" s="308"/>
      <c r="U135" s="308"/>
      <c r="V135" s="308"/>
      <c r="W135" s="308"/>
      <c r="X135" s="308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308"/>
      <c r="T136" s="308"/>
      <c r="U136" s="308"/>
      <c r="V136" s="308"/>
      <c r="W136" s="308"/>
      <c r="X136" s="308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08"/>
      <c r="T137" s="308"/>
      <c r="U137" s="308"/>
      <c r="V137" s="308"/>
      <c r="W137" s="308"/>
      <c r="X137" s="308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08"/>
      <c r="T138" s="308"/>
      <c r="U138" s="308"/>
      <c r="V138" s="308"/>
      <c r="W138" s="308"/>
      <c r="X138" s="308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08"/>
      <c r="T139" s="308"/>
      <c r="U139" s="308"/>
      <c r="V139" s="308"/>
      <c r="W139" s="308"/>
      <c r="X139" s="308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308"/>
      <c r="T140" s="308"/>
      <c r="U140" s="308"/>
      <c r="V140" s="308"/>
      <c r="W140" s="308"/>
      <c r="X140" s="308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08"/>
      <c r="T141" s="308"/>
      <c r="U141" s="308"/>
      <c r="V141" s="308"/>
      <c r="W141" s="308"/>
      <c r="X141" s="308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308"/>
      <c r="T142" s="308"/>
      <c r="U142" s="308"/>
      <c r="V142" s="308"/>
      <c r="W142" s="308"/>
      <c r="X142" s="308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08"/>
      <c r="T143" s="308"/>
      <c r="U143" s="308"/>
      <c r="V143" s="308"/>
      <c r="W143" s="308"/>
      <c r="X143" s="308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08"/>
      <c r="T144" s="308"/>
      <c r="U144" s="308"/>
      <c r="V144" s="308"/>
      <c r="W144" s="308"/>
      <c r="X144" s="308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08"/>
      <c r="T145" s="308"/>
      <c r="U145" s="308"/>
      <c r="V145" s="308"/>
      <c r="W145" s="308"/>
      <c r="X145" s="308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08"/>
      <c r="T146" s="308"/>
      <c r="U146" s="308"/>
      <c r="V146" s="308"/>
      <c r="W146" s="308"/>
      <c r="X146" s="308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08"/>
      <c r="T147" s="308"/>
      <c r="U147" s="308"/>
      <c r="V147" s="308"/>
      <c r="W147" s="308"/>
      <c r="X147" s="308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308"/>
      <c r="T148" s="308"/>
      <c r="U148" s="308"/>
      <c r="V148" s="308"/>
      <c r="W148" s="308"/>
      <c r="X148" s="308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08"/>
      <c r="T149" s="308"/>
      <c r="U149" s="308"/>
      <c r="V149" s="308"/>
      <c r="W149" s="308"/>
      <c r="X149" s="308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08"/>
      <c r="T150" s="308"/>
      <c r="U150" s="308"/>
      <c r="V150" s="308"/>
      <c r="W150" s="308"/>
      <c r="X150" s="308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08"/>
      <c r="T151" s="308"/>
      <c r="U151" s="308"/>
      <c r="V151" s="308"/>
      <c r="W151" s="308"/>
      <c r="X151" s="308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308"/>
      <c r="T152" s="308"/>
      <c r="U152" s="308"/>
      <c r="V152" s="308"/>
      <c r="W152" s="308"/>
      <c r="X152" s="308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08"/>
      <c r="T153" s="308"/>
      <c r="U153" s="308"/>
      <c r="V153" s="308"/>
      <c r="W153" s="308"/>
      <c r="X153" s="308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08"/>
      <c r="T154" s="308"/>
      <c r="U154" s="308"/>
      <c r="V154" s="308"/>
      <c r="W154" s="308"/>
      <c r="X154" s="308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08"/>
      <c r="T155" s="308"/>
      <c r="U155" s="308"/>
      <c r="V155" s="308"/>
      <c r="W155" s="308"/>
      <c r="X155" s="308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08"/>
      <c r="T156" s="308"/>
      <c r="U156" s="308"/>
      <c r="V156" s="308"/>
      <c r="W156" s="308"/>
      <c r="X156" s="308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08"/>
      <c r="T157" s="308"/>
      <c r="U157" s="308"/>
      <c r="V157" s="308"/>
      <c r="W157" s="308"/>
      <c r="X157" s="308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308"/>
      <c r="T158" s="308"/>
      <c r="U158" s="308"/>
      <c r="V158" s="308"/>
      <c r="W158" s="308"/>
      <c r="X158" s="308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08"/>
      <c r="T159" s="308"/>
      <c r="U159" s="308"/>
      <c r="V159" s="308"/>
      <c r="W159" s="308"/>
      <c r="X159" s="308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08"/>
      <c r="T160" s="308"/>
      <c r="U160" s="308"/>
      <c r="V160" s="308"/>
      <c r="W160" s="308"/>
      <c r="X160" s="308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08"/>
      <c r="T161" s="308"/>
      <c r="U161" s="308"/>
      <c r="V161" s="308"/>
      <c r="W161" s="308"/>
      <c r="X161" s="308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308"/>
      <c r="T162" s="308"/>
      <c r="U162" s="308"/>
      <c r="V162" s="308"/>
      <c r="W162" s="308"/>
      <c r="X162" s="308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08"/>
      <c r="T163" s="308"/>
      <c r="U163" s="308"/>
      <c r="V163" s="308"/>
      <c r="W163" s="308"/>
      <c r="X163" s="308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08"/>
      <c r="T164" s="308"/>
      <c r="U164" s="308"/>
      <c r="V164" s="308"/>
      <c r="W164" s="308"/>
      <c r="X164" s="308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08"/>
      <c r="T165" s="308"/>
      <c r="U165" s="308"/>
      <c r="V165" s="308"/>
      <c r="W165" s="308"/>
      <c r="X165" s="308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08"/>
      <c r="T166" s="308"/>
      <c r="U166" s="308"/>
      <c r="V166" s="308"/>
      <c r="W166" s="308"/>
      <c r="X166" s="308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08"/>
      <c r="T167" s="308"/>
      <c r="U167" s="308"/>
      <c r="V167" s="308"/>
      <c r="W167" s="308"/>
      <c r="X167" s="308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08"/>
      <c r="T168" s="308"/>
      <c r="U168" s="308"/>
      <c r="V168" s="308"/>
      <c r="W168" s="308"/>
      <c r="X168" s="308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08"/>
      <c r="T169" s="308"/>
      <c r="U169" s="308"/>
      <c r="V169" s="308"/>
      <c r="W169" s="308"/>
      <c r="X169" s="308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08"/>
      <c r="T170" s="308"/>
      <c r="U170" s="308"/>
      <c r="V170" s="308"/>
      <c r="W170" s="308"/>
      <c r="X170" s="308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08"/>
      <c r="T171" s="308"/>
      <c r="U171" s="308"/>
      <c r="V171" s="308"/>
      <c r="W171" s="308"/>
      <c r="X171" s="308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308"/>
      <c r="T172" s="308"/>
      <c r="U172" s="308"/>
      <c r="V172" s="308"/>
      <c r="W172" s="308"/>
      <c r="X172" s="308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08"/>
      <c r="T173" s="308"/>
      <c r="U173" s="308"/>
      <c r="V173" s="308"/>
      <c r="W173" s="308"/>
      <c r="X173" s="308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308"/>
      <c r="T174" s="308"/>
      <c r="U174" s="308"/>
      <c r="V174" s="308"/>
      <c r="W174" s="308"/>
      <c r="X174" s="308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08"/>
      <c r="T175" s="308"/>
      <c r="U175" s="308"/>
      <c r="V175" s="308"/>
      <c r="W175" s="308"/>
      <c r="X175" s="308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308"/>
      <c r="T176" s="308"/>
      <c r="U176" s="308"/>
      <c r="V176" s="308"/>
      <c r="W176" s="308"/>
      <c r="X176" s="308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08"/>
      <c r="T177" s="308"/>
      <c r="U177" s="308"/>
      <c r="V177" s="308"/>
      <c r="W177" s="308"/>
      <c r="X177" s="308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08"/>
      <c r="T178" s="308"/>
      <c r="U178" s="308"/>
      <c r="V178" s="308"/>
      <c r="W178" s="308"/>
      <c r="X178" s="308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08"/>
      <c r="T179" s="308"/>
      <c r="U179" s="308"/>
      <c r="V179" s="308"/>
      <c r="W179" s="308"/>
      <c r="X179" s="308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308"/>
      <c r="T180" s="308"/>
      <c r="U180" s="308"/>
      <c r="V180" s="308"/>
      <c r="W180" s="308"/>
      <c r="X180" s="308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08"/>
      <c r="T181" s="308"/>
      <c r="U181" s="308"/>
      <c r="V181" s="308"/>
      <c r="W181" s="308"/>
      <c r="X181" s="308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308"/>
      <c r="T182" s="308"/>
      <c r="U182" s="308"/>
      <c r="V182" s="308"/>
      <c r="W182" s="308"/>
      <c r="X182" s="308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08"/>
      <c r="T183" s="308"/>
      <c r="U183" s="308"/>
      <c r="V183" s="308"/>
      <c r="W183" s="308"/>
      <c r="X183" s="308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308"/>
      <c r="T184" s="308"/>
      <c r="U184" s="308"/>
      <c r="V184" s="308"/>
      <c r="W184" s="308"/>
      <c r="X184" s="308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08"/>
      <c r="T185" s="308"/>
      <c r="U185" s="308"/>
      <c r="V185" s="308"/>
      <c r="W185" s="308"/>
      <c r="X185" s="308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08"/>
      <c r="T186" s="308"/>
      <c r="U186" s="308"/>
      <c r="V186" s="308"/>
      <c r="W186" s="308"/>
      <c r="X186" s="308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08"/>
      <c r="T187" s="308"/>
      <c r="U187" s="308"/>
      <c r="V187" s="308"/>
      <c r="W187" s="308"/>
      <c r="X187" s="308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08"/>
      <c r="T188" s="308"/>
      <c r="U188" s="308"/>
      <c r="V188" s="308"/>
      <c r="W188" s="308"/>
      <c r="X188" s="308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08"/>
      <c r="T189" s="308"/>
      <c r="U189" s="308"/>
      <c r="V189" s="308"/>
      <c r="W189" s="308"/>
      <c r="X189" s="308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08"/>
      <c r="T190" s="308"/>
      <c r="U190" s="308"/>
      <c r="V190" s="308"/>
      <c r="W190" s="308"/>
      <c r="X190" s="308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08"/>
      <c r="T191" s="308"/>
      <c r="U191" s="308"/>
      <c r="V191" s="308"/>
      <c r="W191" s="308"/>
      <c r="X191" s="308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308"/>
      <c r="T192" s="308"/>
      <c r="U192" s="308"/>
      <c r="V192" s="308"/>
      <c r="W192" s="308"/>
      <c r="X192" s="308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08"/>
      <c r="T193" s="308"/>
      <c r="U193" s="308"/>
      <c r="V193" s="308"/>
      <c r="W193" s="308"/>
      <c r="X193" s="308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08"/>
      <c r="T194" s="308"/>
      <c r="U194" s="308"/>
      <c r="V194" s="308"/>
      <c r="W194" s="308"/>
      <c r="X194" s="308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08"/>
      <c r="T195" s="308"/>
      <c r="U195" s="308"/>
      <c r="V195" s="308"/>
      <c r="W195" s="308"/>
      <c r="X195" s="308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308"/>
      <c r="T196" s="308"/>
      <c r="U196" s="308"/>
      <c r="V196" s="308"/>
      <c r="W196" s="308"/>
      <c r="X196" s="308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08"/>
      <c r="T197" s="308"/>
      <c r="U197" s="308"/>
      <c r="V197" s="308"/>
      <c r="W197" s="308"/>
      <c r="X197" s="308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308"/>
      <c r="T198" s="308"/>
      <c r="U198" s="308"/>
      <c r="V198" s="308"/>
      <c r="W198" s="308"/>
      <c r="X198" s="308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08"/>
      <c r="T199" s="308"/>
      <c r="U199" s="308"/>
      <c r="V199" s="308"/>
      <c r="W199" s="308"/>
      <c r="X199" s="308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308"/>
      <c r="T200" s="308"/>
      <c r="U200" s="308"/>
      <c r="V200" s="308"/>
      <c r="W200" s="308"/>
      <c r="X200" s="308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08"/>
      <c r="T201" s="308"/>
      <c r="U201" s="308"/>
      <c r="V201" s="308"/>
      <c r="W201" s="308"/>
      <c r="X201" s="308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308"/>
      <c r="T202" s="308"/>
      <c r="U202" s="308"/>
      <c r="V202" s="308"/>
      <c r="W202" s="308"/>
      <c r="X202" s="308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08"/>
      <c r="T203" s="308"/>
      <c r="U203" s="308"/>
      <c r="V203" s="308"/>
      <c r="W203" s="308"/>
      <c r="X203" s="308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08"/>
      <c r="T204" s="308"/>
      <c r="U204" s="308"/>
      <c r="V204" s="308"/>
      <c r="W204" s="308"/>
      <c r="X204" s="308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08"/>
      <c r="T205" s="308"/>
      <c r="U205" s="308"/>
      <c r="V205" s="308"/>
      <c r="W205" s="308"/>
      <c r="X205" s="308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08"/>
      <c r="T206" s="308"/>
      <c r="U206" s="308"/>
      <c r="V206" s="308"/>
      <c r="W206" s="308"/>
      <c r="X206" s="308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08"/>
      <c r="T207" s="308"/>
      <c r="U207" s="308"/>
      <c r="V207" s="308"/>
      <c r="W207" s="308"/>
      <c r="X207" s="308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308"/>
      <c r="T208" s="308"/>
      <c r="U208" s="308"/>
      <c r="V208" s="308"/>
      <c r="W208" s="308"/>
      <c r="X208" s="308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08"/>
      <c r="T209" s="308"/>
      <c r="U209" s="308"/>
      <c r="V209" s="308"/>
      <c r="W209" s="308"/>
      <c r="X209" s="308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08"/>
      <c r="T210" s="308"/>
      <c r="U210" s="308"/>
      <c r="V210" s="308"/>
      <c r="W210" s="308"/>
      <c r="X210" s="308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08"/>
      <c r="T211" s="308"/>
      <c r="U211" s="308"/>
      <c r="V211" s="308"/>
      <c r="W211" s="308"/>
      <c r="X211" s="308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308"/>
      <c r="T212" s="308"/>
      <c r="U212" s="308"/>
      <c r="V212" s="308"/>
      <c r="W212" s="308"/>
      <c r="X212" s="308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08"/>
      <c r="T213" s="308"/>
      <c r="U213" s="308"/>
      <c r="V213" s="308"/>
      <c r="W213" s="308"/>
      <c r="X213" s="308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308"/>
      <c r="T214" s="308"/>
      <c r="U214" s="308"/>
      <c r="V214" s="308"/>
      <c r="W214" s="308"/>
      <c r="X214" s="308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08"/>
      <c r="T215" s="308"/>
      <c r="U215" s="308"/>
      <c r="V215" s="308"/>
      <c r="W215" s="308"/>
      <c r="X215" s="308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08"/>
      <c r="T216" s="308"/>
      <c r="U216" s="308"/>
      <c r="V216" s="308"/>
      <c r="W216" s="308"/>
      <c r="X216" s="308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08"/>
      <c r="T217" s="308"/>
      <c r="U217" s="308"/>
      <c r="V217" s="308"/>
      <c r="W217" s="308"/>
      <c r="X217" s="308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308"/>
      <c r="T218" s="308"/>
      <c r="U218" s="308"/>
      <c r="V218" s="308"/>
      <c r="W218" s="308"/>
      <c r="X218" s="308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08"/>
      <c r="T219" s="308"/>
      <c r="U219" s="308"/>
      <c r="V219" s="308"/>
      <c r="W219" s="308"/>
      <c r="X219" s="308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308"/>
      <c r="T220" s="308"/>
      <c r="U220" s="308"/>
      <c r="V220" s="308"/>
      <c r="W220" s="308"/>
      <c r="X220" s="308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08"/>
      <c r="T221" s="308"/>
      <c r="U221" s="308"/>
      <c r="V221" s="308"/>
      <c r="W221" s="308"/>
      <c r="X221" s="308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08"/>
      <c r="T222" s="308"/>
      <c r="U222" s="308"/>
      <c r="V222" s="308"/>
      <c r="W222" s="308"/>
      <c r="X222" s="308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08"/>
      <c r="T223" s="308"/>
      <c r="U223" s="308"/>
      <c r="V223" s="308"/>
      <c r="W223" s="308"/>
      <c r="X223" s="308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308"/>
      <c r="T224" s="308"/>
      <c r="U224" s="308"/>
      <c r="V224" s="308"/>
      <c r="W224" s="308"/>
      <c r="X224" s="308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08"/>
      <c r="T225" s="308"/>
      <c r="U225" s="308"/>
      <c r="V225" s="308"/>
      <c r="W225" s="308"/>
      <c r="X225" s="308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308"/>
      <c r="T226" s="308"/>
      <c r="U226" s="308"/>
      <c r="V226" s="308"/>
      <c r="W226" s="308"/>
      <c r="X226" s="308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08"/>
      <c r="T227" s="308"/>
      <c r="U227" s="308"/>
      <c r="V227" s="308"/>
      <c r="W227" s="308"/>
      <c r="X227" s="308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308"/>
      <c r="T228" s="308"/>
      <c r="U228" s="308"/>
      <c r="V228" s="308"/>
      <c r="W228" s="308"/>
      <c r="X228" s="308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08"/>
      <c r="T229" s="308"/>
      <c r="U229" s="308"/>
      <c r="V229" s="308"/>
      <c r="W229" s="308"/>
      <c r="X229" s="308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08"/>
      <c r="T230" s="308"/>
      <c r="U230" s="308"/>
      <c r="V230" s="308"/>
      <c r="W230" s="308"/>
      <c r="X230" s="308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08"/>
      <c r="T231" s="308"/>
      <c r="U231" s="308"/>
      <c r="V231" s="308"/>
      <c r="W231" s="308"/>
      <c r="X231" s="308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08"/>
      <c r="T232" s="308"/>
      <c r="U232" s="308"/>
      <c r="V232" s="308"/>
      <c r="W232" s="308"/>
      <c r="X232" s="308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08"/>
      <c r="T233" s="308"/>
      <c r="U233" s="308"/>
      <c r="V233" s="308"/>
      <c r="W233" s="308"/>
      <c r="X233" s="308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308"/>
      <c r="T234" s="308"/>
      <c r="U234" s="308"/>
      <c r="V234" s="308"/>
      <c r="W234" s="308"/>
      <c r="X234" s="308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08"/>
      <c r="T235" s="308"/>
      <c r="U235" s="308"/>
      <c r="V235" s="308"/>
      <c r="W235" s="308"/>
      <c r="X235" s="308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308"/>
      <c r="T236" s="308"/>
      <c r="U236" s="308"/>
      <c r="V236" s="308"/>
      <c r="W236" s="308"/>
      <c r="X236" s="308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08"/>
      <c r="T237" s="308"/>
      <c r="U237" s="308"/>
      <c r="V237" s="308"/>
      <c r="W237" s="308"/>
      <c r="X237" s="308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308"/>
      <c r="T238" s="308"/>
      <c r="U238" s="308"/>
      <c r="V238" s="308"/>
      <c r="W238" s="308"/>
      <c r="X238" s="308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08"/>
      <c r="T239" s="308"/>
      <c r="U239" s="308"/>
      <c r="V239" s="308"/>
      <c r="W239" s="308"/>
      <c r="X239" s="308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08"/>
      <c r="T240" s="308"/>
      <c r="U240" s="308"/>
      <c r="V240" s="308"/>
      <c r="W240" s="308"/>
      <c r="X240" s="308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08"/>
      <c r="T241" s="308"/>
      <c r="U241" s="308"/>
      <c r="V241" s="308"/>
      <c r="W241" s="308"/>
      <c r="X241" s="308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308"/>
      <c r="T242" s="308"/>
      <c r="U242" s="308"/>
      <c r="V242" s="308"/>
      <c r="W242" s="308"/>
      <c r="X242" s="308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08"/>
      <c r="T243" s="308"/>
      <c r="U243" s="308"/>
      <c r="V243" s="308"/>
      <c r="W243" s="308"/>
      <c r="X243" s="308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08"/>
      <c r="T244" s="308"/>
      <c r="U244" s="308"/>
      <c r="V244" s="308"/>
      <c r="W244" s="308"/>
      <c r="X244" s="308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08"/>
      <c r="T245" s="308"/>
      <c r="U245" s="308"/>
      <c r="V245" s="308"/>
      <c r="W245" s="308"/>
      <c r="X245" s="308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308"/>
      <c r="T246" s="308"/>
      <c r="U246" s="308"/>
      <c r="V246" s="308"/>
      <c r="W246" s="308"/>
      <c r="X246" s="308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08"/>
      <c r="T247" s="308"/>
      <c r="U247" s="308"/>
      <c r="V247" s="308"/>
      <c r="W247" s="308"/>
      <c r="X247" s="308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308"/>
      <c r="T248" s="308"/>
      <c r="U248" s="308"/>
      <c r="V248" s="308"/>
      <c r="W248" s="308"/>
      <c r="X248" s="308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08"/>
      <c r="T249" s="308"/>
      <c r="U249" s="308"/>
      <c r="V249" s="308"/>
      <c r="W249" s="308"/>
      <c r="X249" s="308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308"/>
      <c r="T250" s="308"/>
      <c r="U250" s="308"/>
      <c r="V250" s="308"/>
      <c r="W250" s="308"/>
      <c r="X250" s="308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08"/>
      <c r="T251" s="308"/>
      <c r="U251" s="308"/>
      <c r="V251" s="308"/>
      <c r="W251" s="308"/>
      <c r="X251" s="308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308"/>
      <c r="T252" s="308"/>
      <c r="U252" s="308"/>
      <c r="V252" s="308"/>
      <c r="W252" s="308"/>
      <c r="X252" s="308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08"/>
      <c r="T253" s="308"/>
      <c r="U253" s="308"/>
      <c r="V253" s="308"/>
      <c r="W253" s="308"/>
      <c r="X253" s="308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08"/>
      <c r="T254" s="308"/>
      <c r="U254" s="308"/>
      <c r="V254" s="308"/>
      <c r="W254" s="308"/>
      <c r="X254" s="308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08"/>
      <c r="T255" s="308"/>
      <c r="U255" s="308"/>
      <c r="V255" s="308"/>
      <c r="W255" s="308"/>
      <c r="X255" s="308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308"/>
      <c r="T256" s="308"/>
      <c r="U256" s="308"/>
      <c r="V256" s="308"/>
      <c r="W256" s="308"/>
      <c r="X256" s="308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08"/>
      <c r="T257" s="308"/>
      <c r="U257" s="308"/>
      <c r="V257" s="308"/>
      <c r="W257" s="308"/>
      <c r="X257" s="308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308"/>
      <c r="T258" s="308"/>
      <c r="U258" s="308"/>
      <c r="V258" s="308"/>
      <c r="W258" s="308"/>
      <c r="X258" s="308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08"/>
      <c r="T259" s="308"/>
      <c r="U259" s="308"/>
      <c r="V259" s="308"/>
      <c r="W259" s="308"/>
      <c r="X259" s="308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08"/>
      <c r="T260" s="308"/>
      <c r="U260" s="308"/>
      <c r="V260" s="308"/>
      <c r="W260" s="308"/>
      <c r="X260" s="308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08"/>
      <c r="T261" s="308"/>
      <c r="U261" s="308"/>
      <c r="V261" s="308"/>
      <c r="W261" s="308"/>
      <c r="X261" s="308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308"/>
      <c r="T262" s="308"/>
      <c r="U262" s="308"/>
      <c r="V262" s="308"/>
      <c r="W262" s="308"/>
      <c r="X262" s="308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08"/>
      <c r="T263" s="308"/>
      <c r="U263" s="308"/>
      <c r="V263" s="308"/>
      <c r="W263" s="308"/>
      <c r="X263" s="308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308"/>
      <c r="T264" s="308"/>
      <c r="U264" s="308"/>
      <c r="V264" s="308"/>
      <c r="W264" s="308"/>
      <c r="X264" s="308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08"/>
      <c r="T265" s="308"/>
      <c r="U265" s="308"/>
      <c r="V265" s="308"/>
      <c r="W265" s="308"/>
      <c r="X265" s="308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08"/>
      <c r="T266" s="308"/>
      <c r="U266" s="308"/>
      <c r="V266" s="308"/>
      <c r="W266" s="308"/>
      <c r="X266" s="308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08"/>
      <c r="T267" s="308"/>
      <c r="U267" s="308"/>
      <c r="V267" s="308"/>
      <c r="W267" s="308"/>
      <c r="X267" s="308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308"/>
      <c r="T268" s="308"/>
      <c r="U268" s="308"/>
      <c r="V268" s="308"/>
      <c r="W268" s="308"/>
      <c r="X268" s="308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08"/>
      <c r="T269" s="308"/>
      <c r="U269" s="308"/>
      <c r="V269" s="308"/>
      <c r="W269" s="308"/>
      <c r="X269" s="308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308"/>
      <c r="T270" s="308"/>
      <c r="U270" s="308"/>
      <c r="V270" s="308"/>
      <c r="W270" s="308"/>
      <c r="X270" s="308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08"/>
      <c r="T271" s="308"/>
      <c r="U271" s="308"/>
      <c r="V271" s="308"/>
      <c r="W271" s="308"/>
      <c r="X271" s="308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08"/>
      <c r="T272" s="308"/>
      <c r="U272" s="308"/>
      <c r="V272" s="308"/>
      <c r="W272" s="308"/>
      <c r="X272" s="308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08"/>
      <c r="T273" s="308"/>
      <c r="U273" s="308"/>
      <c r="V273" s="308"/>
      <c r="W273" s="308"/>
      <c r="X273" s="308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08"/>
      <c r="T274" s="308"/>
      <c r="U274" s="308"/>
      <c r="V274" s="308"/>
      <c r="W274" s="308"/>
      <c r="X274" s="308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08"/>
      <c r="T275" s="308"/>
      <c r="U275" s="308"/>
      <c r="V275" s="308"/>
      <c r="W275" s="308"/>
      <c r="X275" s="308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308"/>
      <c r="T276" s="308"/>
      <c r="U276" s="308"/>
      <c r="V276" s="308"/>
      <c r="W276" s="308"/>
      <c r="X276" s="308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08"/>
      <c r="T277" s="308"/>
      <c r="U277" s="308"/>
      <c r="V277" s="308"/>
      <c r="W277" s="308"/>
      <c r="X277" s="308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08"/>
      <c r="T278" s="308"/>
      <c r="U278" s="308"/>
      <c r="V278" s="308"/>
      <c r="W278" s="308"/>
      <c r="X278" s="308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08"/>
      <c r="T279" s="308"/>
      <c r="U279" s="308"/>
      <c r="V279" s="308"/>
      <c r="W279" s="308"/>
      <c r="X279" s="308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308"/>
      <c r="T280" s="308"/>
      <c r="U280" s="308"/>
      <c r="V280" s="308"/>
      <c r="W280" s="308"/>
      <c r="X280" s="308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08"/>
      <c r="T281" s="308"/>
      <c r="U281" s="308"/>
      <c r="V281" s="308"/>
      <c r="W281" s="308"/>
      <c r="X281" s="308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08"/>
      <c r="T282" s="308"/>
      <c r="U282" s="308"/>
      <c r="V282" s="308"/>
      <c r="W282" s="308"/>
      <c r="X282" s="308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08"/>
      <c r="T283" s="308"/>
      <c r="U283" s="308"/>
      <c r="V283" s="308"/>
      <c r="W283" s="308"/>
      <c r="X283" s="308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308"/>
      <c r="T284" s="308"/>
      <c r="U284" s="308"/>
      <c r="V284" s="308"/>
      <c r="W284" s="308"/>
      <c r="X284" s="308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08"/>
      <c r="T285" s="308"/>
      <c r="U285" s="308"/>
      <c r="V285" s="308"/>
      <c r="W285" s="308"/>
      <c r="X285" s="308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308"/>
      <c r="T286" s="308"/>
      <c r="U286" s="308"/>
      <c r="V286" s="308"/>
      <c r="W286" s="308"/>
      <c r="X286" s="308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08"/>
      <c r="T287" s="308"/>
      <c r="U287" s="308"/>
      <c r="V287" s="308"/>
      <c r="W287" s="308"/>
      <c r="X287" s="308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308"/>
      <c r="T288" s="308"/>
      <c r="U288" s="308"/>
      <c r="V288" s="308"/>
      <c r="W288" s="308"/>
      <c r="X288" s="308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08"/>
      <c r="T289" s="308"/>
      <c r="U289" s="308"/>
      <c r="V289" s="308"/>
      <c r="W289" s="308"/>
      <c r="X289" s="308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308"/>
      <c r="T290" s="308"/>
      <c r="U290" s="308"/>
      <c r="V290" s="308"/>
      <c r="W290" s="308"/>
      <c r="X290" s="308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08"/>
      <c r="T291" s="308"/>
      <c r="U291" s="308"/>
      <c r="V291" s="308"/>
      <c r="W291" s="308"/>
      <c r="X291" s="308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308"/>
      <c r="T292" s="308"/>
      <c r="U292" s="308"/>
      <c r="V292" s="308"/>
      <c r="W292" s="308"/>
      <c r="X292" s="308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08"/>
      <c r="T293" s="308"/>
      <c r="U293" s="308"/>
      <c r="V293" s="308"/>
      <c r="W293" s="308"/>
      <c r="X293" s="308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308"/>
      <c r="T294" s="308"/>
      <c r="U294" s="308"/>
      <c r="V294" s="308"/>
      <c r="W294" s="308"/>
      <c r="X294" s="308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08"/>
      <c r="T295" s="308"/>
      <c r="U295" s="308"/>
      <c r="V295" s="308"/>
      <c r="W295" s="308"/>
      <c r="X295" s="308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308"/>
      <c r="T296" s="308"/>
      <c r="U296" s="308"/>
      <c r="V296" s="308"/>
      <c r="W296" s="308"/>
      <c r="X296" s="308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08"/>
      <c r="T297" s="308"/>
      <c r="U297" s="308"/>
      <c r="V297" s="308"/>
      <c r="W297" s="308"/>
      <c r="X297" s="308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08"/>
      <c r="T298" s="308"/>
      <c r="U298" s="308"/>
      <c r="V298" s="308"/>
      <c r="W298" s="308"/>
      <c r="X298" s="308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08"/>
      <c r="T299" s="308"/>
      <c r="U299" s="308"/>
      <c r="V299" s="308"/>
      <c r="W299" s="308"/>
      <c r="X299" s="308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308"/>
      <c r="T300" s="308"/>
      <c r="U300" s="308"/>
      <c r="V300" s="308"/>
      <c r="W300" s="308"/>
      <c r="X300" s="308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08"/>
      <c r="T301" s="308"/>
      <c r="U301" s="308"/>
      <c r="V301" s="308"/>
      <c r="W301" s="308"/>
      <c r="X301" s="308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308"/>
      <c r="T302" s="308"/>
      <c r="U302" s="308"/>
      <c r="V302" s="308"/>
      <c r="W302" s="308"/>
      <c r="X302" s="308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08"/>
      <c r="T303" s="308"/>
      <c r="U303" s="308"/>
      <c r="V303" s="308"/>
      <c r="W303" s="308"/>
      <c r="X303" s="308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308"/>
      <c r="T304" s="308"/>
      <c r="U304" s="308"/>
      <c r="V304" s="308"/>
      <c r="W304" s="308"/>
      <c r="X304" s="308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08"/>
      <c r="T305" s="308"/>
      <c r="U305" s="308"/>
      <c r="V305" s="308"/>
      <c r="W305" s="308"/>
      <c r="X305" s="308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308"/>
      <c r="T306" s="308"/>
      <c r="U306" s="308"/>
      <c r="V306" s="308"/>
      <c r="W306" s="308"/>
      <c r="X306" s="308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08"/>
      <c r="T307" s="308"/>
      <c r="U307" s="308"/>
      <c r="V307" s="308"/>
      <c r="W307" s="308"/>
      <c r="X307" s="308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308"/>
      <c r="T308" s="308"/>
      <c r="U308" s="308"/>
      <c r="V308" s="308"/>
      <c r="W308" s="308"/>
      <c r="X308" s="308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08"/>
      <c r="T309" s="308"/>
      <c r="U309" s="308"/>
      <c r="V309" s="308"/>
      <c r="W309" s="308"/>
      <c r="X309" s="308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308"/>
      <c r="T310" s="308"/>
      <c r="U310" s="308"/>
      <c r="V310" s="308"/>
      <c r="W310" s="308"/>
      <c r="X310" s="308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08"/>
      <c r="T311" s="308"/>
      <c r="U311" s="308"/>
      <c r="V311" s="308"/>
      <c r="W311" s="308"/>
      <c r="X311" s="308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308"/>
      <c r="T312" s="308"/>
      <c r="U312" s="308"/>
      <c r="V312" s="308"/>
      <c r="W312" s="308"/>
      <c r="X312" s="308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08"/>
      <c r="T313" s="308"/>
      <c r="U313" s="308"/>
      <c r="V313" s="308"/>
      <c r="W313" s="308"/>
      <c r="X313" s="308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308"/>
      <c r="T314" s="308"/>
      <c r="U314" s="308"/>
      <c r="V314" s="308"/>
      <c r="W314" s="308"/>
      <c r="X314" s="308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08"/>
      <c r="T315" s="308"/>
      <c r="U315" s="308"/>
      <c r="V315" s="308"/>
      <c r="W315" s="308"/>
      <c r="X315" s="308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308"/>
      <c r="T316" s="308"/>
      <c r="U316" s="308"/>
      <c r="V316" s="308"/>
      <c r="W316" s="308"/>
      <c r="X316" s="308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08"/>
      <c r="T317" s="308"/>
      <c r="U317" s="308"/>
      <c r="V317" s="308"/>
      <c r="W317" s="308"/>
      <c r="X317" s="308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308"/>
      <c r="T318" s="308"/>
      <c r="U318" s="308"/>
      <c r="V318" s="308"/>
      <c r="W318" s="308"/>
      <c r="X318" s="308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08"/>
      <c r="T319" s="308"/>
      <c r="U319" s="308"/>
      <c r="V319" s="308"/>
      <c r="W319" s="308"/>
      <c r="X319" s="308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308"/>
      <c r="T320" s="308"/>
      <c r="U320" s="308"/>
      <c r="V320" s="308"/>
      <c r="W320" s="308"/>
      <c r="X320" s="308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08"/>
      <c r="T321" s="308"/>
      <c r="U321" s="308"/>
      <c r="V321" s="308"/>
      <c r="W321" s="308"/>
      <c r="X321" s="308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308"/>
      <c r="T322" s="308"/>
      <c r="U322" s="308"/>
      <c r="V322" s="308"/>
      <c r="W322" s="308"/>
      <c r="X322" s="308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08"/>
      <c r="T323" s="308"/>
      <c r="U323" s="308"/>
      <c r="V323" s="308"/>
      <c r="W323" s="308"/>
      <c r="X323" s="308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308"/>
      <c r="T324" s="308"/>
      <c r="U324" s="308"/>
      <c r="V324" s="308"/>
      <c r="W324" s="308"/>
      <c r="X324" s="308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08"/>
      <c r="T325" s="308"/>
      <c r="U325" s="308"/>
      <c r="V325" s="308"/>
      <c r="W325" s="308"/>
      <c r="X325" s="308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308"/>
      <c r="T326" s="308"/>
      <c r="U326" s="308"/>
      <c r="V326" s="308"/>
      <c r="W326" s="308"/>
      <c r="X326" s="308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08"/>
      <c r="T327" s="308"/>
      <c r="U327" s="308"/>
      <c r="V327" s="308"/>
      <c r="W327" s="308"/>
      <c r="X327" s="308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308"/>
      <c r="T328" s="308"/>
      <c r="U328" s="308"/>
      <c r="V328" s="308"/>
      <c r="W328" s="308"/>
      <c r="X328" s="308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08"/>
      <c r="T329" s="308"/>
      <c r="U329" s="308"/>
      <c r="V329" s="308"/>
      <c r="W329" s="308"/>
      <c r="X329" s="308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308"/>
      <c r="T330" s="308"/>
      <c r="U330" s="308"/>
      <c r="V330" s="308"/>
      <c r="W330" s="308"/>
      <c r="X330" s="308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08"/>
      <c r="T331" s="308"/>
      <c r="U331" s="308"/>
      <c r="V331" s="308"/>
      <c r="W331" s="308"/>
      <c r="X331" s="308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308"/>
      <c r="T332" s="308"/>
      <c r="U332" s="308"/>
      <c r="V332" s="308"/>
      <c r="W332" s="308"/>
      <c r="X332" s="308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08"/>
      <c r="T333" s="308"/>
      <c r="U333" s="308"/>
      <c r="V333" s="308"/>
      <c r="W333" s="308"/>
      <c r="X333" s="308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308"/>
      <c r="T334" s="308"/>
      <c r="U334" s="308"/>
      <c r="V334" s="308"/>
      <c r="W334" s="308"/>
      <c r="X334" s="308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08"/>
      <c r="T335" s="308"/>
      <c r="U335" s="308"/>
      <c r="V335" s="308"/>
      <c r="W335" s="308"/>
      <c r="X335" s="308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308"/>
      <c r="T336" s="308"/>
      <c r="U336" s="308"/>
      <c r="V336" s="308"/>
      <c r="W336" s="308"/>
      <c r="X336" s="308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08"/>
      <c r="T337" s="308"/>
      <c r="U337" s="308"/>
      <c r="V337" s="308"/>
      <c r="W337" s="308"/>
      <c r="X337" s="308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08"/>
      <c r="T338" s="308"/>
      <c r="U338" s="308"/>
      <c r="V338" s="308"/>
      <c r="W338" s="308"/>
      <c r="X338" s="308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08"/>
      <c r="T339" s="308"/>
      <c r="U339" s="308"/>
      <c r="V339" s="308"/>
      <c r="W339" s="308"/>
      <c r="X339" s="308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08"/>
      <c r="T340" s="308"/>
      <c r="U340" s="308"/>
      <c r="V340" s="308"/>
      <c r="W340" s="308"/>
      <c r="X340" s="308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08"/>
      <c r="T341" s="308"/>
      <c r="U341" s="308"/>
      <c r="V341" s="308"/>
      <c r="W341" s="308"/>
      <c r="X341" s="308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308"/>
      <c r="T342" s="308"/>
      <c r="U342" s="308"/>
      <c r="V342" s="308"/>
      <c r="W342" s="308"/>
      <c r="X342" s="308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08"/>
      <c r="T343" s="308"/>
      <c r="U343" s="308"/>
      <c r="V343" s="308"/>
      <c r="W343" s="308"/>
      <c r="X343" s="308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308"/>
      <c r="T344" s="308"/>
      <c r="U344" s="308"/>
      <c r="V344" s="308"/>
      <c r="W344" s="308"/>
      <c r="X344" s="308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08"/>
      <c r="T345" s="308"/>
      <c r="U345" s="308"/>
      <c r="V345" s="308"/>
      <c r="W345" s="308"/>
      <c r="X345" s="308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308"/>
      <c r="T346" s="308"/>
      <c r="U346" s="308"/>
      <c r="V346" s="308"/>
      <c r="W346" s="308"/>
      <c r="X346" s="308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08"/>
      <c r="T347" s="308"/>
      <c r="U347" s="308"/>
      <c r="V347" s="308"/>
      <c r="W347" s="308"/>
      <c r="X347" s="308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308"/>
      <c r="T348" s="308"/>
      <c r="U348" s="308"/>
      <c r="V348" s="308"/>
      <c r="W348" s="308"/>
      <c r="X348" s="308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08"/>
      <c r="T349" s="308"/>
      <c r="U349" s="308"/>
      <c r="V349" s="308"/>
      <c r="W349" s="308"/>
      <c r="X349" s="308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308"/>
      <c r="T350" s="308"/>
      <c r="U350" s="308"/>
      <c r="V350" s="308"/>
      <c r="W350" s="308"/>
      <c r="X350" s="308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08"/>
      <c r="T351" s="308"/>
      <c r="U351" s="308"/>
      <c r="V351" s="308"/>
      <c r="W351" s="308"/>
      <c r="X351" s="308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308"/>
      <c r="T352" s="308"/>
      <c r="U352" s="308"/>
      <c r="V352" s="308"/>
      <c r="W352" s="308"/>
      <c r="X352" s="308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08"/>
      <c r="T353" s="308"/>
      <c r="U353" s="308"/>
      <c r="V353" s="308"/>
      <c r="W353" s="308"/>
      <c r="X353" s="308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308"/>
      <c r="T354" s="308"/>
      <c r="U354" s="308"/>
      <c r="V354" s="308"/>
      <c r="W354" s="308"/>
      <c r="X354" s="308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08"/>
      <c r="T355" s="308"/>
      <c r="U355" s="308"/>
      <c r="V355" s="308"/>
      <c r="W355" s="308"/>
      <c r="X355" s="308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308"/>
      <c r="T356" s="308"/>
      <c r="U356" s="308"/>
      <c r="V356" s="308"/>
      <c r="W356" s="308"/>
      <c r="X356" s="308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08"/>
      <c r="T357" s="308"/>
      <c r="U357" s="308"/>
      <c r="V357" s="308"/>
      <c r="W357" s="308"/>
      <c r="X357" s="308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08"/>
      <c r="T358" s="308"/>
      <c r="U358" s="308"/>
      <c r="V358" s="308"/>
      <c r="W358" s="308"/>
      <c r="X358" s="308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08"/>
      <c r="T359" s="308"/>
      <c r="U359" s="308"/>
      <c r="V359" s="308"/>
      <c r="W359" s="308"/>
      <c r="X359" s="308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308"/>
      <c r="T360" s="308"/>
      <c r="U360" s="308"/>
      <c r="V360" s="308"/>
      <c r="W360" s="308"/>
      <c r="X360" s="308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08"/>
      <c r="T361" s="308"/>
      <c r="U361" s="308"/>
      <c r="V361" s="308"/>
      <c r="W361" s="308"/>
      <c r="X361" s="308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308"/>
      <c r="T362" s="308"/>
      <c r="U362" s="308"/>
      <c r="V362" s="308"/>
      <c r="W362" s="308"/>
      <c r="X362" s="308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08"/>
      <c r="T363" s="308"/>
      <c r="U363" s="308"/>
      <c r="V363" s="308"/>
      <c r="W363" s="308"/>
      <c r="X363" s="308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308"/>
      <c r="T364" s="308"/>
      <c r="U364" s="308"/>
      <c r="V364" s="308"/>
      <c r="W364" s="308"/>
      <c r="X364" s="308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08"/>
      <c r="T365" s="308"/>
      <c r="U365" s="308"/>
      <c r="V365" s="308"/>
      <c r="W365" s="308"/>
      <c r="X365" s="308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308"/>
      <c r="T366" s="308"/>
      <c r="U366" s="308"/>
      <c r="V366" s="308"/>
      <c r="W366" s="308"/>
      <c r="X366" s="308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08"/>
      <c r="T367" s="308"/>
      <c r="U367" s="308"/>
      <c r="V367" s="308"/>
      <c r="W367" s="308"/>
      <c r="X367" s="308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308"/>
      <c r="T368" s="308"/>
      <c r="U368" s="308"/>
      <c r="V368" s="308"/>
      <c r="W368" s="308"/>
      <c r="X368" s="308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08"/>
      <c r="T369" s="308"/>
      <c r="U369" s="308"/>
      <c r="V369" s="308"/>
      <c r="W369" s="308"/>
      <c r="X369" s="308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308"/>
      <c r="T370" s="308"/>
      <c r="U370" s="308"/>
      <c r="V370" s="308"/>
      <c r="W370" s="308"/>
      <c r="X370" s="308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08"/>
      <c r="T371" s="308"/>
      <c r="U371" s="308"/>
      <c r="V371" s="308"/>
      <c r="W371" s="308"/>
      <c r="X371" s="308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308"/>
      <c r="T372" s="308"/>
      <c r="U372" s="308"/>
      <c r="V372" s="308"/>
      <c r="W372" s="308"/>
      <c r="X372" s="308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08"/>
      <c r="T373" s="308"/>
      <c r="U373" s="308"/>
      <c r="V373" s="308"/>
      <c r="W373" s="308"/>
      <c r="X373" s="308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308"/>
      <c r="T374" s="308"/>
      <c r="U374" s="308"/>
      <c r="V374" s="308"/>
      <c r="W374" s="308"/>
      <c r="X374" s="308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08"/>
      <c r="T375" s="308"/>
      <c r="U375" s="308"/>
      <c r="V375" s="308"/>
      <c r="W375" s="308"/>
      <c r="X375" s="308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308"/>
      <c r="T376" s="308"/>
      <c r="U376" s="308"/>
      <c r="V376" s="308"/>
      <c r="W376" s="308"/>
      <c r="X376" s="308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08"/>
      <c r="T377" s="308"/>
      <c r="U377" s="308"/>
      <c r="V377" s="308"/>
      <c r="W377" s="308"/>
      <c r="X377" s="308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308"/>
      <c r="T378" s="308"/>
      <c r="U378" s="308"/>
      <c r="V378" s="308"/>
      <c r="W378" s="308"/>
      <c r="X378" s="308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08"/>
      <c r="T379" s="308"/>
      <c r="U379" s="308"/>
      <c r="V379" s="308"/>
      <c r="W379" s="308"/>
      <c r="X379" s="308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308"/>
      <c r="T380" s="308"/>
      <c r="U380" s="308"/>
      <c r="V380" s="308"/>
      <c r="W380" s="308"/>
      <c r="X380" s="308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08"/>
      <c r="T381" s="308"/>
      <c r="U381" s="308"/>
      <c r="V381" s="308"/>
      <c r="W381" s="308"/>
      <c r="X381" s="308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308"/>
      <c r="T382" s="308"/>
      <c r="U382" s="308"/>
      <c r="V382" s="308"/>
      <c r="W382" s="308"/>
      <c r="X382" s="308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08"/>
      <c r="T383" s="308"/>
      <c r="U383" s="308"/>
      <c r="V383" s="308"/>
      <c r="W383" s="308"/>
      <c r="X383" s="308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08"/>
      <c r="T384" s="308"/>
      <c r="U384" s="308"/>
      <c r="V384" s="308"/>
      <c r="W384" s="308"/>
      <c r="X384" s="308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08"/>
      <c r="T385" s="308"/>
      <c r="U385" s="308"/>
      <c r="V385" s="308"/>
      <c r="W385" s="308"/>
      <c r="X385" s="308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08"/>
      <c r="T386" s="308"/>
      <c r="U386" s="308"/>
      <c r="V386" s="308"/>
      <c r="W386" s="308"/>
      <c r="X386" s="308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08"/>
      <c r="T387" s="308"/>
      <c r="U387" s="308"/>
      <c r="V387" s="308"/>
      <c r="W387" s="308"/>
      <c r="X387" s="308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08"/>
      <c r="T388" s="308"/>
      <c r="U388" s="308"/>
      <c r="V388" s="308"/>
      <c r="W388" s="308"/>
      <c r="X388" s="308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08"/>
      <c r="T389" s="308"/>
      <c r="U389" s="308"/>
      <c r="V389" s="308"/>
      <c r="W389" s="308"/>
      <c r="X389" s="308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308"/>
      <c r="T390" s="308"/>
      <c r="U390" s="308"/>
      <c r="V390" s="308"/>
      <c r="W390" s="308"/>
      <c r="X390" s="308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08"/>
      <c r="T391" s="308"/>
      <c r="U391" s="308"/>
      <c r="V391" s="308"/>
      <c r="W391" s="308"/>
      <c r="X391" s="308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308"/>
      <c r="T392" s="308"/>
      <c r="U392" s="308"/>
      <c r="V392" s="308"/>
      <c r="W392" s="308"/>
      <c r="X392" s="308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08"/>
      <c r="T393" s="308"/>
      <c r="U393" s="308"/>
      <c r="V393" s="308"/>
      <c r="W393" s="308"/>
      <c r="X393" s="308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308"/>
      <c r="T394" s="308"/>
      <c r="U394" s="308"/>
      <c r="V394" s="308"/>
      <c r="W394" s="308"/>
      <c r="X394" s="308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08"/>
      <c r="T395" s="308"/>
      <c r="U395" s="308"/>
      <c r="V395" s="308"/>
      <c r="W395" s="308"/>
      <c r="X395" s="308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308"/>
      <c r="T396" s="308"/>
      <c r="U396" s="308"/>
      <c r="V396" s="308"/>
      <c r="W396" s="308"/>
      <c r="X396" s="308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08"/>
      <c r="T397" s="308"/>
      <c r="U397" s="308"/>
      <c r="V397" s="308"/>
      <c r="W397" s="308"/>
      <c r="X397" s="308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308"/>
      <c r="T398" s="308"/>
      <c r="U398" s="308"/>
      <c r="V398" s="308"/>
      <c r="W398" s="308"/>
      <c r="X398" s="308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08"/>
      <c r="T399" s="308"/>
      <c r="U399" s="308"/>
      <c r="V399" s="308"/>
      <c r="W399" s="308"/>
      <c r="X399" s="308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308"/>
      <c r="T400" s="308"/>
      <c r="U400" s="308"/>
      <c r="V400" s="308"/>
      <c r="W400" s="308"/>
      <c r="X400" s="308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08"/>
      <c r="T401" s="308"/>
      <c r="U401" s="308"/>
      <c r="V401" s="308"/>
      <c r="W401" s="308"/>
      <c r="X401" s="308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308"/>
      <c r="T402" s="308"/>
      <c r="U402" s="308"/>
      <c r="V402" s="308"/>
      <c r="W402" s="308"/>
      <c r="X402" s="308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08"/>
      <c r="T403" s="308"/>
      <c r="U403" s="308"/>
      <c r="V403" s="308"/>
      <c r="W403" s="308"/>
      <c r="X403" s="308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308"/>
      <c r="T404" s="308"/>
      <c r="U404" s="308"/>
      <c r="V404" s="308"/>
      <c r="W404" s="308"/>
      <c r="X404" s="308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08"/>
      <c r="T405" s="308"/>
      <c r="U405" s="308"/>
      <c r="V405" s="308"/>
      <c r="W405" s="308"/>
      <c r="X405" s="308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308"/>
      <c r="T406" s="308"/>
      <c r="U406" s="308"/>
      <c r="V406" s="308"/>
      <c r="W406" s="308"/>
      <c r="X406" s="308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08"/>
      <c r="T407" s="308"/>
      <c r="U407" s="308"/>
      <c r="V407" s="308"/>
      <c r="W407" s="308"/>
      <c r="X407" s="308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308"/>
      <c r="T408" s="308"/>
      <c r="U408" s="308"/>
      <c r="V408" s="308"/>
      <c r="W408" s="308"/>
      <c r="X408" s="308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08"/>
      <c r="T409" s="308"/>
      <c r="U409" s="308"/>
      <c r="V409" s="308"/>
      <c r="W409" s="308"/>
      <c r="X409" s="308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08"/>
      <c r="T410" s="308"/>
      <c r="U410" s="308"/>
      <c r="V410" s="308"/>
      <c r="W410" s="308"/>
      <c r="X410" s="308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08"/>
      <c r="T411" s="308"/>
      <c r="U411" s="308"/>
      <c r="V411" s="308"/>
      <c r="W411" s="308"/>
      <c r="X411" s="308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308"/>
      <c r="T412" s="308"/>
      <c r="U412" s="308"/>
      <c r="V412" s="308"/>
      <c r="W412" s="308"/>
      <c r="X412" s="308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08"/>
      <c r="T413" s="308"/>
      <c r="U413" s="308"/>
      <c r="V413" s="308"/>
      <c r="W413" s="308"/>
      <c r="X413" s="308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308"/>
      <c r="T414" s="308"/>
      <c r="U414" s="308"/>
      <c r="V414" s="308"/>
      <c r="W414" s="308"/>
      <c r="X414" s="308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08"/>
      <c r="T415" s="308"/>
      <c r="U415" s="308"/>
      <c r="V415" s="308"/>
      <c r="W415" s="308"/>
      <c r="X415" s="308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308"/>
      <c r="T416" s="308"/>
      <c r="U416" s="308"/>
      <c r="V416" s="308"/>
      <c r="W416" s="308"/>
      <c r="X416" s="308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08"/>
      <c r="T417" s="308"/>
      <c r="U417" s="308"/>
      <c r="V417" s="308"/>
      <c r="W417" s="308"/>
      <c r="X417" s="308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308"/>
      <c r="T418" s="308"/>
      <c r="U418" s="308"/>
      <c r="V418" s="308"/>
      <c r="W418" s="308"/>
      <c r="X418" s="308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08"/>
      <c r="T419" s="308"/>
      <c r="U419" s="308"/>
      <c r="V419" s="308"/>
      <c r="W419" s="308"/>
      <c r="X419" s="308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308"/>
      <c r="T420" s="308"/>
      <c r="U420" s="308"/>
      <c r="V420" s="308"/>
      <c r="W420" s="308"/>
      <c r="X420" s="308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08"/>
      <c r="T421" s="308"/>
      <c r="U421" s="308"/>
      <c r="V421" s="308"/>
      <c r="W421" s="308"/>
      <c r="X421" s="308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308"/>
      <c r="T422" s="308"/>
      <c r="U422" s="308"/>
      <c r="V422" s="308"/>
      <c r="W422" s="308"/>
      <c r="X422" s="308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08"/>
      <c r="T423" s="308"/>
      <c r="U423" s="308"/>
      <c r="V423" s="308"/>
      <c r="W423" s="308"/>
      <c r="X423" s="308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308"/>
      <c r="T424" s="308"/>
      <c r="U424" s="308"/>
      <c r="V424" s="308"/>
      <c r="W424" s="308"/>
      <c r="X424" s="308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08"/>
      <c r="T425" s="308"/>
      <c r="U425" s="308"/>
      <c r="V425" s="308"/>
      <c r="W425" s="308"/>
      <c r="X425" s="308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308"/>
      <c r="T426" s="308"/>
      <c r="U426" s="308"/>
      <c r="V426" s="308"/>
      <c r="W426" s="308"/>
      <c r="X426" s="308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08"/>
      <c r="T427" s="308"/>
      <c r="U427" s="308"/>
      <c r="V427" s="308"/>
      <c r="W427" s="308"/>
      <c r="X427" s="308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08"/>
      <c r="T428" s="308"/>
      <c r="U428" s="308"/>
      <c r="V428" s="308"/>
      <c r="W428" s="308"/>
      <c r="X428" s="308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08"/>
      <c r="T429" s="308"/>
      <c r="U429" s="308"/>
      <c r="V429" s="308"/>
      <c r="W429" s="308"/>
      <c r="X429" s="308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308"/>
      <c r="T430" s="308"/>
      <c r="U430" s="308"/>
      <c r="V430" s="308"/>
      <c r="W430" s="308"/>
      <c r="X430" s="308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08"/>
      <c r="T431" s="308"/>
      <c r="U431" s="308"/>
      <c r="V431" s="308"/>
      <c r="W431" s="308"/>
      <c r="X431" s="308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308"/>
      <c r="T432" s="308"/>
      <c r="U432" s="308"/>
      <c r="V432" s="308"/>
      <c r="W432" s="308"/>
      <c r="X432" s="308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08"/>
      <c r="T433" s="308"/>
      <c r="U433" s="308"/>
      <c r="V433" s="308"/>
      <c r="W433" s="308"/>
      <c r="X433" s="308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308"/>
      <c r="T434" s="308"/>
      <c r="U434" s="308"/>
      <c r="V434" s="308"/>
      <c r="W434" s="308"/>
      <c r="X434" s="308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08"/>
      <c r="T435" s="308"/>
      <c r="U435" s="308"/>
      <c r="V435" s="308"/>
      <c r="W435" s="308"/>
      <c r="X435" s="308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308"/>
      <c r="T436" s="308"/>
      <c r="U436" s="308"/>
      <c r="V436" s="308"/>
      <c r="W436" s="308"/>
      <c r="X436" s="308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08"/>
      <c r="T437" s="308"/>
      <c r="U437" s="308"/>
      <c r="V437" s="308"/>
      <c r="W437" s="308"/>
      <c r="X437" s="308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308"/>
      <c r="T438" s="308"/>
      <c r="U438" s="308"/>
      <c r="V438" s="308"/>
      <c r="W438" s="308"/>
      <c r="X438" s="308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08"/>
      <c r="T439" s="308"/>
      <c r="U439" s="308"/>
      <c r="V439" s="308"/>
      <c r="W439" s="308"/>
      <c r="X439" s="308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308"/>
      <c r="T440" s="308"/>
      <c r="U440" s="308"/>
      <c r="V440" s="308"/>
      <c r="W440" s="308"/>
      <c r="X440" s="308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08"/>
      <c r="T441" s="308"/>
      <c r="U441" s="308"/>
      <c r="V441" s="308"/>
      <c r="W441" s="308"/>
      <c r="X441" s="308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308"/>
      <c r="T442" s="308"/>
      <c r="U442" s="308"/>
      <c r="V442" s="308"/>
      <c r="W442" s="308"/>
      <c r="X442" s="308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08"/>
      <c r="T443" s="308"/>
      <c r="U443" s="308"/>
      <c r="V443" s="308"/>
      <c r="W443" s="308"/>
      <c r="X443" s="308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308"/>
      <c r="T444" s="308"/>
      <c r="U444" s="308"/>
      <c r="V444" s="308"/>
      <c r="W444" s="308"/>
      <c r="X444" s="308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08"/>
      <c r="T445" s="308"/>
      <c r="U445" s="308"/>
      <c r="V445" s="308"/>
      <c r="W445" s="308"/>
      <c r="X445" s="308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308"/>
      <c r="T446" s="308"/>
      <c r="U446" s="308"/>
      <c r="V446" s="308"/>
      <c r="W446" s="308"/>
      <c r="X446" s="308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08"/>
      <c r="T447" s="308"/>
      <c r="U447" s="308"/>
      <c r="V447" s="308"/>
      <c r="W447" s="308"/>
      <c r="X447" s="308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308"/>
      <c r="T448" s="308"/>
      <c r="U448" s="308"/>
      <c r="V448" s="308"/>
      <c r="W448" s="308"/>
      <c r="X448" s="308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08"/>
      <c r="T449" s="308"/>
      <c r="U449" s="308"/>
      <c r="V449" s="308"/>
      <c r="W449" s="308"/>
      <c r="X449" s="308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308"/>
      <c r="T450" s="308"/>
      <c r="U450" s="308"/>
      <c r="V450" s="308"/>
      <c r="W450" s="308"/>
      <c r="X450" s="308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08"/>
      <c r="T451" s="308"/>
      <c r="U451" s="308"/>
      <c r="V451" s="308"/>
      <c r="W451" s="308"/>
      <c r="X451" s="308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308"/>
      <c r="T452" s="308"/>
      <c r="U452" s="308"/>
      <c r="V452" s="308"/>
      <c r="W452" s="308"/>
      <c r="X452" s="308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08"/>
      <c r="T453" s="308"/>
      <c r="U453" s="308"/>
      <c r="V453" s="308"/>
      <c r="W453" s="308"/>
      <c r="X453" s="308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308"/>
      <c r="T454" s="308"/>
      <c r="U454" s="308"/>
      <c r="V454" s="308"/>
      <c r="W454" s="308"/>
      <c r="X454" s="308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08"/>
      <c r="T455" s="308"/>
      <c r="U455" s="308"/>
      <c r="V455" s="308"/>
      <c r="W455" s="308"/>
      <c r="X455" s="308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308"/>
      <c r="T456" s="308"/>
      <c r="U456" s="308"/>
      <c r="V456" s="308"/>
      <c r="W456" s="308"/>
      <c r="X456" s="308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08"/>
      <c r="T457" s="308"/>
      <c r="U457" s="308"/>
      <c r="V457" s="308"/>
      <c r="W457" s="308"/>
      <c r="X457" s="308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308"/>
      <c r="T458" s="308"/>
      <c r="U458" s="308"/>
      <c r="V458" s="308"/>
      <c r="W458" s="308"/>
      <c r="X458" s="308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08"/>
      <c r="T459" s="308"/>
      <c r="U459" s="308"/>
      <c r="V459" s="308"/>
      <c r="W459" s="308"/>
      <c r="X459" s="308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308"/>
      <c r="T460" s="308"/>
      <c r="U460" s="308"/>
      <c r="V460" s="308"/>
      <c r="W460" s="308"/>
      <c r="X460" s="308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08"/>
      <c r="T461" s="308"/>
      <c r="U461" s="308"/>
      <c r="V461" s="308"/>
      <c r="W461" s="308"/>
      <c r="X461" s="308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308"/>
      <c r="T462" s="308"/>
      <c r="U462" s="308"/>
      <c r="V462" s="308"/>
      <c r="W462" s="308"/>
      <c r="X462" s="308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08"/>
      <c r="T463" s="308"/>
      <c r="U463" s="308"/>
      <c r="V463" s="308"/>
      <c r="W463" s="308"/>
      <c r="X463" s="308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308"/>
      <c r="T464" s="308"/>
      <c r="U464" s="308"/>
      <c r="V464" s="308"/>
      <c r="W464" s="308"/>
      <c r="X464" s="308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08"/>
      <c r="T465" s="308"/>
      <c r="U465" s="308"/>
      <c r="V465" s="308"/>
      <c r="W465" s="308"/>
      <c r="X465" s="308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308"/>
      <c r="T466" s="308"/>
      <c r="U466" s="308"/>
      <c r="V466" s="308"/>
      <c r="W466" s="308"/>
      <c r="X466" s="308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08"/>
      <c r="T467" s="308"/>
      <c r="U467" s="308"/>
      <c r="V467" s="308"/>
      <c r="W467" s="308"/>
      <c r="X467" s="308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308"/>
      <c r="T468" s="308"/>
      <c r="U468" s="308"/>
      <c r="V468" s="308"/>
      <c r="W468" s="308"/>
      <c r="X468" s="308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08"/>
      <c r="T469" s="308"/>
      <c r="U469" s="308"/>
      <c r="V469" s="308"/>
      <c r="W469" s="308"/>
      <c r="X469" s="308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308"/>
      <c r="T470" s="308"/>
      <c r="U470" s="308"/>
      <c r="V470" s="308"/>
      <c r="W470" s="308"/>
      <c r="X470" s="308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08"/>
      <c r="T471" s="308"/>
      <c r="U471" s="308"/>
      <c r="V471" s="308"/>
      <c r="W471" s="308"/>
      <c r="X471" s="308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308"/>
      <c r="T472" s="308"/>
      <c r="U472" s="308"/>
      <c r="V472" s="308"/>
      <c r="W472" s="308"/>
      <c r="X472" s="308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08"/>
      <c r="T473" s="308"/>
      <c r="U473" s="308"/>
      <c r="V473" s="308"/>
      <c r="W473" s="308"/>
      <c r="X473" s="308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308"/>
      <c r="T474" s="308"/>
      <c r="U474" s="308"/>
      <c r="V474" s="308"/>
      <c r="W474" s="308"/>
      <c r="X474" s="308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08"/>
      <c r="T475" s="308"/>
      <c r="U475" s="308"/>
      <c r="V475" s="308"/>
      <c r="W475" s="308"/>
      <c r="X475" s="308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308"/>
      <c r="T476" s="308"/>
      <c r="U476" s="308"/>
      <c r="V476" s="308"/>
      <c r="W476" s="308"/>
      <c r="X476" s="308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08"/>
      <c r="T477" s="308"/>
      <c r="U477" s="308"/>
      <c r="V477" s="308"/>
      <c r="W477" s="308"/>
      <c r="X477" s="308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308"/>
      <c r="T478" s="308"/>
      <c r="U478" s="308"/>
      <c r="V478" s="308"/>
      <c r="W478" s="308"/>
      <c r="X478" s="308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08"/>
      <c r="T479" s="308"/>
      <c r="U479" s="308"/>
      <c r="V479" s="308"/>
      <c r="W479" s="308"/>
      <c r="X479" s="308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308"/>
      <c r="T480" s="308"/>
      <c r="U480" s="308"/>
      <c r="V480" s="308"/>
      <c r="W480" s="308"/>
      <c r="X480" s="308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08"/>
      <c r="T481" s="308"/>
      <c r="U481" s="308"/>
      <c r="V481" s="308"/>
      <c r="W481" s="308"/>
      <c r="X481" s="308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308"/>
      <c r="T482" s="308"/>
      <c r="U482" s="308"/>
      <c r="V482" s="308"/>
      <c r="W482" s="308"/>
      <c r="X482" s="308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08"/>
      <c r="T483" s="308"/>
      <c r="U483" s="308"/>
      <c r="V483" s="308"/>
      <c r="W483" s="308"/>
      <c r="X483" s="308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308"/>
      <c r="T484" s="308"/>
      <c r="U484" s="308"/>
      <c r="V484" s="308"/>
      <c r="W484" s="308"/>
      <c r="X484" s="308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08"/>
      <c r="T485" s="308"/>
      <c r="U485" s="308"/>
      <c r="V485" s="308"/>
      <c r="W485" s="308"/>
      <c r="X485" s="308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308"/>
      <c r="T486" s="308"/>
      <c r="U486" s="308"/>
      <c r="V486" s="308"/>
      <c r="W486" s="308"/>
      <c r="X486" s="308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08"/>
      <c r="T487" s="308"/>
      <c r="U487" s="308"/>
      <c r="V487" s="308"/>
      <c r="W487" s="308"/>
      <c r="X487" s="308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308"/>
      <c r="T488" s="308"/>
      <c r="U488" s="308"/>
      <c r="V488" s="308"/>
      <c r="W488" s="308"/>
      <c r="X488" s="308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08"/>
      <c r="T489" s="308"/>
      <c r="U489" s="308"/>
      <c r="V489" s="308"/>
      <c r="W489" s="308"/>
      <c r="X489" s="308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308"/>
      <c r="T490" s="308"/>
      <c r="U490" s="308"/>
      <c r="V490" s="308"/>
      <c r="W490" s="308"/>
      <c r="X490" s="308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08"/>
      <c r="T491" s="308"/>
      <c r="U491" s="308"/>
      <c r="V491" s="308"/>
      <c r="W491" s="308"/>
      <c r="X491" s="308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308"/>
      <c r="T492" s="308"/>
      <c r="U492" s="308"/>
      <c r="V492" s="308"/>
      <c r="W492" s="308"/>
      <c r="X492" s="308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08"/>
      <c r="T493" s="308"/>
      <c r="U493" s="308"/>
      <c r="V493" s="308"/>
      <c r="W493" s="308"/>
      <c r="X493" s="308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308"/>
      <c r="T494" s="308"/>
      <c r="U494" s="308"/>
      <c r="V494" s="308"/>
      <c r="W494" s="308"/>
      <c r="X494" s="308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08"/>
      <c r="T495" s="308"/>
      <c r="U495" s="308"/>
      <c r="V495" s="308"/>
      <c r="W495" s="308"/>
      <c r="X495" s="308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308"/>
      <c r="T496" s="308"/>
      <c r="U496" s="308"/>
      <c r="V496" s="308"/>
      <c r="W496" s="308"/>
      <c r="X496" s="308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08"/>
      <c r="T497" s="308"/>
      <c r="U497" s="308"/>
      <c r="V497" s="308"/>
      <c r="W497" s="308"/>
      <c r="X497" s="308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308"/>
      <c r="T498" s="308"/>
      <c r="U498" s="308"/>
      <c r="V498" s="308"/>
      <c r="W498" s="308"/>
      <c r="X498" s="308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08"/>
      <c r="T499" s="308"/>
      <c r="U499" s="308"/>
      <c r="V499" s="308"/>
      <c r="W499" s="308"/>
      <c r="X499" s="308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308"/>
      <c r="T500" s="308"/>
      <c r="U500" s="308"/>
      <c r="V500" s="308"/>
      <c r="W500" s="308"/>
      <c r="X500" s="308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08"/>
      <c r="T501" s="308"/>
      <c r="U501" s="308"/>
      <c r="V501" s="308"/>
      <c r="W501" s="308"/>
      <c r="X501" s="308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08"/>
      <c r="T502" s="308"/>
      <c r="U502" s="308"/>
      <c r="V502" s="308"/>
      <c r="W502" s="308"/>
      <c r="X502" s="308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08"/>
      <c r="T503" s="308"/>
      <c r="U503" s="308"/>
      <c r="V503" s="308"/>
      <c r="W503" s="308"/>
      <c r="X503" s="308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308"/>
      <c r="T504" s="308"/>
      <c r="U504" s="308"/>
      <c r="V504" s="308"/>
      <c r="W504" s="308"/>
      <c r="X504" s="308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08"/>
      <c r="T505" s="308"/>
      <c r="U505" s="308"/>
      <c r="V505" s="308"/>
      <c r="W505" s="308"/>
      <c r="X505" s="308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308"/>
      <c r="T506" s="308"/>
      <c r="U506" s="308"/>
      <c r="V506" s="308"/>
      <c r="W506" s="308"/>
      <c r="X506" s="308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08"/>
      <c r="T507" s="308"/>
      <c r="U507" s="308"/>
      <c r="V507" s="308"/>
      <c r="W507" s="308"/>
      <c r="X507" s="308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308"/>
      <c r="T508" s="308"/>
      <c r="U508" s="308"/>
      <c r="V508" s="308"/>
      <c r="W508" s="308"/>
      <c r="X508" s="308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08"/>
      <c r="T509" s="308"/>
      <c r="U509" s="308"/>
      <c r="V509" s="308"/>
      <c r="W509" s="308"/>
      <c r="X509" s="308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308"/>
      <c r="T510" s="308"/>
      <c r="U510" s="308"/>
      <c r="V510" s="308"/>
      <c r="W510" s="308"/>
      <c r="X510" s="308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08"/>
      <c r="T511" s="308"/>
      <c r="U511" s="308"/>
      <c r="V511" s="308"/>
      <c r="W511" s="308"/>
      <c r="X511" s="308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308"/>
      <c r="T512" s="308"/>
      <c r="U512" s="308"/>
      <c r="V512" s="308"/>
      <c r="W512" s="308"/>
      <c r="X512" s="308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08"/>
      <c r="T513" s="308"/>
      <c r="U513" s="308"/>
      <c r="V513" s="308"/>
      <c r="W513" s="308"/>
      <c r="X513" s="308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308"/>
      <c r="T514" s="308"/>
      <c r="U514" s="308"/>
      <c r="V514" s="308"/>
      <c r="W514" s="308"/>
      <c r="X514" s="308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08"/>
      <c r="T515" s="308"/>
      <c r="U515" s="308"/>
      <c r="V515" s="308"/>
      <c r="W515" s="308"/>
      <c r="X515" s="308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308"/>
      <c r="T516" s="308"/>
      <c r="U516" s="308"/>
      <c r="V516" s="308"/>
      <c r="W516" s="308"/>
      <c r="X516" s="308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08"/>
      <c r="T517" s="308"/>
      <c r="U517" s="308"/>
      <c r="V517" s="308"/>
      <c r="W517" s="308"/>
      <c r="X517" s="308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08"/>
      <c r="T518" s="308"/>
      <c r="U518" s="308"/>
      <c r="V518" s="308"/>
      <c r="W518" s="308"/>
      <c r="X518" s="308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08"/>
      <c r="T519" s="308"/>
      <c r="U519" s="308"/>
      <c r="V519" s="308"/>
      <c r="W519" s="308"/>
      <c r="X519" s="308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308"/>
      <c r="T520" s="308"/>
      <c r="U520" s="308"/>
      <c r="V520" s="308"/>
      <c r="W520" s="308"/>
      <c r="X520" s="308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08"/>
      <c r="T521" s="308"/>
      <c r="U521" s="308"/>
      <c r="V521" s="308"/>
      <c r="W521" s="308"/>
      <c r="X521" s="308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308"/>
      <c r="T522" s="308"/>
      <c r="U522" s="308"/>
      <c r="V522" s="308"/>
      <c r="W522" s="308"/>
      <c r="X522" s="308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08"/>
      <c r="T523" s="308"/>
      <c r="U523" s="308"/>
      <c r="V523" s="308"/>
      <c r="W523" s="308"/>
      <c r="X523" s="308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308"/>
      <c r="T524" s="308"/>
      <c r="U524" s="308"/>
      <c r="V524" s="308"/>
      <c r="W524" s="308"/>
      <c r="X524" s="308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08"/>
      <c r="T525" s="308"/>
      <c r="U525" s="308"/>
      <c r="V525" s="308"/>
      <c r="W525" s="308"/>
      <c r="X525" s="308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308"/>
      <c r="T526" s="308"/>
      <c r="U526" s="308"/>
      <c r="V526" s="308"/>
      <c r="W526" s="308"/>
      <c r="X526" s="308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08"/>
      <c r="T527" s="308"/>
      <c r="U527" s="308"/>
      <c r="V527" s="308"/>
      <c r="W527" s="308"/>
      <c r="X527" s="308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308"/>
      <c r="T528" s="308"/>
      <c r="U528" s="308"/>
      <c r="V528" s="308"/>
      <c r="W528" s="308"/>
      <c r="X528" s="308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08"/>
      <c r="T529" s="308"/>
      <c r="U529" s="308"/>
      <c r="V529" s="308"/>
      <c r="W529" s="308"/>
      <c r="X529" s="308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08"/>
      <c r="T530" s="308"/>
      <c r="U530" s="308"/>
      <c r="V530" s="308"/>
      <c r="W530" s="308"/>
      <c r="X530" s="308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08"/>
      <c r="T531" s="308"/>
      <c r="U531" s="308"/>
      <c r="V531" s="308"/>
      <c r="W531" s="308"/>
      <c r="X531" s="308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308"/>
      <c r="T532" s="308"/>
      <c r="U532" s="308"/>
      <c r="V532" s="308"/>
      <c r="W532" s="308"/>
      <c r="X532" s="308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08"/>
      <c r="T533" s="308"/>
      <c r="U533" s="308"/>
      <c r="V533" s="308"/>
      <c r="W533" s="308"/>
      <c r="X533" s="308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308"/>
      <c r="T534" s="308"/>
      <c r="U534" s="308"/>
      <c r="V534" s="308"/>
      <c r="W534" s="308"/>
      <c r="X534" s="308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08"/>
      <c r="T535" s="308"/>
      <c r="U535" s="308"/>
      <c r="V535" s="308"/>
      <c r="W535" s="308"/>
      <c r="X535" s="308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308"/>
      <c r="T536" s="308"/>
      <c r="U536" s="308"/>
      <c r="V536" s="308"/>
      <c r="W536" s="308"/>
      <c r="X536" s="308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08"/>
      <c r="T537" s="308"/>
      <c r="U537" s="308"/>
      <c r="V537" s="308"/>
      <c r="W537" s="308"/>
      <c r="X537" s="308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308"/>
      <c r="T538" s="308"/>
      <c r="U538" s="308"/>
      <c r="V538" s="308"/>
      <c r="W538" s="308"/>
      <c r="X538" s="308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08"/>
      <c r="T539" s="308"/>
      <c r="U539" s="308"/>
      <c r="V539" s="308"/>
      <c r="W539" s="308"/>
      <c r="X539" s="308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308"/>
      <c r="T540" s="308"/>
      <c r="U540" s="308"/>
      <c r="V540" s="308"/>
      <c r="W540" s="308"/>
      <c r="X540" s="308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08"/>
      <c r="T541" s="308"/>
      <c r="U541" s="308"/>
      <c r="V541" s="308"/>
      <c r="W541" s="308"/>
      <c r="X541" s="308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308"/>
      <c r="T542" s="308"/>
      <c r="U542" s="308"/>
      <c r="V542" s="308"/>
      <c r="W542" s="308"/>
      <c r="X542" s="308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08"/>
      <c r="T543" s="308"/>
      <c r="U543" s="308"/>
      <c r="V543" s="308"/>
      <c r="W543" s="308"/>
      <c r="X543" s="308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08"/>
      <c r="T544" s="308"/>
      <c r="U544" s="308"/>
      <c r="V544" s="308"/>
      <c r="W544" s="308"/>
      <c r="X544" s="308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08"/>
      <c r="T545" s="308"/>
      <c r="U545" s="308"/>
      <c r="V545" s="308"/>
      <c r="W545" s="308"/>
      <c r="X545" s="308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308"/>
      <c r="T546" s="308"/>
      <c r="U546" s="308"/>
      <c r="V546" s="308"/>
      <c r="W546" s="308"/>
      <c r="X546" s="308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08"/>
      <c r="T547" s="308"/>
      <c r="U547" s="308"/>
      <c r="V547" s="308"/>
      <c r="W547" s="308"/>
      <c r="X547" s="308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308"/>
      <c r="T548" s="308"/>
      <c r="U548" s="308"/>
      <c r="V548" s="308"/>
      <c r="W548" s="308"/>
      <c r="X548" s="308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08"/>
      <c r="T549" s="308"/>
      <c r="U549" s="308"/>
      <c r="V549" s="308"/>
      <c r="W549" s="308"/>
      <c r="X549" s="308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308"/>
      <c r="T550" s="308"/>
      <c r="U550" s="308"/>
      <c r="V550" s="308"/>
      <c r="W550" s="308"/>
      <c r="X550" s="308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08"/>
      <c r="T551" s="308"/>
      <c r="U551" s="308"/>
      <c r="V551" s="308"/>
      <c r="W551" s="308"/>
      <c r="X551" s="308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308"/>
      <c r="T552" s="308"/>
      <c r="U552" s="308"/>
      <c r="V552" s="308"/>
      <c r="W552" s="308"/>
      <c r="X552" s="308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08"/>
      <c r="T553" s="308"/>
      <c r="U553" s="308"/>
      <c r="V553" s="308"/>
      <c r="W553" s="308"/>
      <c r="X553" s="308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308"/>
      <c r="T554" s="308"/>
      <c r="U554" s="308"/>
      <c r="V554" s="308"/>
      <c r="W554" s="308"/>
      <c r="X554" s="308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08"/>
      <c r="T555" s="308"/>
      <c r="U555" s="308"/>
      <c r="V555" s="308"/>
      <c r="W555" s="308"/>
      <c r="X555" s="308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308"/>
      <c r="T556" s="308"/>
      <c r="U556" s="308"/>
      <c r="V556" s="308"/>
      <c r="W556" s="308"/>
      <c r="X556" s="308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08"/>
      <c r="T557" s="308"/>
      <c r="U557" s="308"/>
      <c r="V557" s="308"/>
      <c r="W557" s="308"/>
      <c r="X557" s="308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308"/>
      <c r="T558" s="308"/>
      <c r="U558" s="308"/>
      <c r="V558" s="308"/>
      <c r="W558" s="308"/>
      <c r="X558" s="308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08"/>
      <c r="T559" s="308"/>
      <c r="U559" s="308"/>
      <c r="V559" s="308"/>
      <c r="W559" s="308"/>
      <c r="X559" s="308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308"/>
      <c r="T560" s="308"/>
      <c r="U560" s="308"/>
      <c r="V560" s="308"/>
      <c r="W560" s="308"/>
      <c r="X560" s="308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08"/>
      <c r="T561" s="308"/>
      <c r="U561" s="308"/>
      <c r="V561" s="308"/>
      <c r="W561" s="308"/>
      <c r="X561" s="308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308"/>
      <c r="T562" s="308"/>
      <c r="U562" s="308"/>
      <c r="V562" s="308"/>
      <c r="W562" s="308"/>
      <c r="X562" s="308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08"/>
      <c r="T563" s="308"/>
      <c r="U563" s="308"/>
      <c r="V563" s="308"/>
      <c r="W563" s="308"/>
      <c r="X563" s="308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308"/>
      <c r="T564" s="308"/>
      <c r="U564" s="308"/>
      <c r="V564" s="308"/>
      <c r="W564" s="308"/>
      <c r="X564" s="308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08"/>
      <c r="T565" s="308"/>
      <c r="U565" s="308"/>
      <c r="V565" s="308"/>
      <c r="W565" s="308"/>
      <c r="X565" s="308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308"/>
      <c r="T566" s="308"/>
      <c r="U566" s="308"/>
      <c r="V566" s="308"/>
      <c r="W566" s="308"/>
      <c r="X566" s="308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08"/>
      <c r="T567" s="308"/>
      <c r="U567" s="308"/>
      <c r="V567" s="308"/>
      <c r="W567" s="308"/>
      <c r="X567" s="308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308"/>
      <c r="T568" s="308"/>
      <c r="U568" s="308"/>
      <c r="V568" s="308"/>
      <c r="W568" s="308"/>
      <c r="X568" s="308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08"/>
      <c r="T569" s="308"/>
      <c r="U569" s="308"/>
      <c r="V569" s="308"/>
      <c r="W569" s="308"/>
      <c r="X569" s="308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308"/>
      <c r="T570" s="308"/>
      <c r="U570" s="308"/>
      <c r="V570" s="308"/>
      <c r="W570" s="308"/>
      <c r="X570" s="308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08"/>
      <c r="T571" s="308"/>
      <c r="U571" s="308"/>
      <c r="V571" s="308"/>
      <c r="W571" s="308"/>
      <c r="X571" s="308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308"/>
      <c r="T572" s="308"/>
      <c r="U572" s="308"/>
      <c r="V572" s="308"/>
      <c r="W572" s="308"/>
      <c r="X572" s="308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08"/>
      <c r="T573" s="308"/>
      <c r="U573" s="308"/>
      <c r="V573" s="308"/>
      <c r="W573" s="308"/>
      <c r="X573" s="308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308"/>
      <c r="T574" s="308"/>
      <c r="U574" s="308"/>
      <c r="V574" s="308"/>
      <c r="W574" s="308"/>
      <c r="X574" s="308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08"/>
      <c r="T575" s="308"/>
      <c r="U575" s="308"/>
      <c r="V575" s="308"/>
      <c r="W575" s="308"/>
      <c r="X575" s="308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308"/>
      <c r="T576" s="308"/>
      <c r="U576" s="308"/>
      <c r="V576" s="308"/>
      <c r="W576" s="308"/>
      <c r="X576" s="308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08"/>
      <c r="T577" s="308"/>
      <c r="U577" s="308"/>
      <c r="V577" s="308"/>
      <c r="W577" s="308"/>
      <c r="X577" s="308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308"/>
      <c r="T578" s="308"/>
      <c r="U578" s="308"/>
      <c r="V578" s="308"/>
      <c r="W578" s="308"/>
      <c r="X578" s="308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08"/>
      <c r="T579" s="308"/>
      <c r="U579" s="308"/>
      <c r="V579" s="308"/>
      <c r="W579" s="308"/>
      <c r="X579" s="308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308"/>
      <c r="T580" s="308"/>
      <c r="U580" s="308"/>
      <c r="V580" s="308"/>
      <c r="W580" s="308"/>
      <c r="X580" s="308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08"/>
      <c r="T581" s="308"/>
      <c r="U581" s="308"/>
      <c r="V581" s="308"/>
      <c r="W581" s="308"/>
      <c r="X581" s="308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308"/>
      <c r="T582" s="308"/>
      <c r="U582" s="308"/>
      <c r="V582" s="308"/>
      <c r="W582" s="308"/>
      <c r="X582" s="308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08"/>
      <c r="T583" s="308"/>
      <c r="U583" s="308"/>
      <c r="V583" s="308"/>
      <c r="W583" s="308"/>
      <c r="X583" s="308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308"/>
      <c r="T584" s="308"/>
      <c r="U584" s="308"/>
      <c r="V584" s="308"/>
      <c r="W584" s="308"/>
      <c r="X584" s="308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08"/>
      <c r="T585" s="308"/>
      <c r="U585" s="308"/>
      <c r="V585" s="308"/>
      <c r="W585" s="308"/>
      <c r="X585" s="308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308"/>
      <c r="T586" s="308"/>
      <c r="U586" s="308"/>
      <c r="V586" s="308"/>
      <c r="W586" s="308"/>
      <c r="X586" s="308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08"/>
      <c r="T587" s="308"/>
      <c r="U587" s="308"/>
      <c r="V587" s="308"/>
      <c r="W587" s="308"/>
      <c r="X587" s="308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308"/>
      <c r="T588" s="308"/>
      <c r="U588" s="308"/>
      <c r="V588" s="308"/>
      <c r="W588" s="308"/>
      <c r="X588" s="308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08"/>
      <c r="T589" s="308"/>
      <c r="U589" s="308"/>
      <c r="V589" s="308"/>
      <c r="W589" s="308"/>
      <c r="X589" s="308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308"/>
      <c r="T590" s="308"/>
      <c r="U590" s="308"/>
      <c r="V590" s="308"/>
      <c r="W590" s="308"/>
      <c r="X590" s="308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08"/>
      <c r="T591" s="308"/>
      <c r="U591" s="308"/>
      <c r="V591" s="308"/>
      <c r="W591" s="308"/>
      <c r="X591" s="308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308"/>
      <c r="T592" s="308"/>
      <c r="U592" s="308"/>
      <c r="V592" s="308"/>
      <c r="W592" s="308"/>
      <c r="X592" s="308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08"/>
      <c r="T593" s="308"/>
      <c r="U593" s="308"/>
      <c r="V593" s="308"/>
      <c r="W593" s="308"/>
      <c r="X593" s="308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308"/>
      <c r="T594" s="308"/>
      <c r="U594" s="308"/>
      <c r="V594" s="308"/>
      <c r="W594" s="308"/>
      <c r="X594" s="308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08"/>
      <c r="T595" s="308"/>
      <c r="U595" s="308"/>
      <c r="V595" s="308"/>
      <c r="W595" s="308"/>
      <c r="X595" s="308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308"/>
      <c r="T596" s="308"/>
      <c r="U596" s="308"/>
      <c r="V596" s="308"/>
      <c r="W596" s="308"/>
      <c r="X596" s="308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08"/>
      <c r="T597" s="308"/>
      <c r="U597" s="308"/>
      <c r="V597" s="308"/>
      <c r="W597" s="308"/>
      <c r="X597" s="308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308"/>
      <c r="T598" s="308"/>
      <c r="U598" s="308"/>
      <c r="V598" s="308"/>
      <c r="W598" s="308"/>
      <c r="X598" s="308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08"/>
      <c r="T599" s="308"/>
      <c r="U599" s="308"/>
      <c r="V599" s="308"/>
      <c r="W599" s="308"/>
      <c r="X599" s="308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308"/>
      <c r="T600" s="308"/>
      <c r="U600" s="308"/>
      <c r="V600" s="308"/>
      <c r="W600" s="308"/>
      <c r="X600" s="308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08"/>
      <c r="T601" s="308"/>
      <c r="U601" s="308"/>
      <c r="V601" s="308"/>
      <c r="W601" s="308"/>
      <c r="X601" s="308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308"/>
      <c r="T602" s="308"/>
      <c r="U602" s="308"/>
      <c r="V602" s="308"/>
      <c r="W602" s="308"/>
      <c r="X602" s="308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08"/>
      <c r="T603" s="308"/>
      <c r="U603" s="308"/>
      <c r="V603" s="308"/>
      <c r="W603" s="308"/>
      <c r="X603" s="308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308"/>
      <c r="T604" s="308"/>
      <c r="U604" s="308"/>
      <c r="V604" s="308"/>
      <c r="W604" s="308"/>
      <c r="X604" s="308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08"/>
      <c r="T605" s="308"/>
      <c r="U605" s="308"/>
      <c r="V605" s="308"/>
      <c r="W605" s="308"/>
      <c r="X605" s="308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308"/>
      <c r="T606" s="308"/>
      <c r="U606" s="308"/>
      <c r="V606" s="308"/>
      <c r="W606" s="308"/>
      <c r="X606" s="308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08"/>
      <c r="T607" s="308"/>
      <c r="U607" s="308"/>
      <c r="V607" s="308"/>
      <c r="W607" s="308"/>
      <c r="X607" s="308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308"/>
      <c r="T608" s="308"/>
      <c r="U608" s="308"/>
      <c r="V608" s="308"/>
      <c r="W608" s="308"/>
      <c r="X608" s="308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08"/>
      <c r="T609" s="308"/>
      <c r="U609" s="308"/>
      <c r="V609" s="308"/>
      <c r="W609" s="308"/>
      <c r="X609" s="308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308"/>
      <c r="T610" s="308"/>
      <c r="U610" s="308"/>
      <c r="V610" s="308"/>
      <c r="W610" s="308"/>
      <c r="X610" s="308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08"/>
      <c r="T611" s="308"/>
      <c r="U611" s="308"/>
      <c r="V611" s="308"/>
      <c r="W611" s="308"/>
      <c r="X611" s="308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308"/>
      <c r="T612" s="308"/>
      <c r="U612" s="308"/>
      <c r="V612" s="308"/>
      <c r="W612" s="308"/>
      <c r="X612" s="308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08"/>
      <c r="T613" s="308"/>
      <c r="U613" s="308"/>
      <c r="V613" s="308"/>
      <c r="W613" s="308"/>
      <c r="X613" s="308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308"/>
      <c r="T614" s="308"/>
      <c r="U614" s="308"/>
      <c r="V614" s="308"/>
      <c r="W614" s="308"/>
      <c r="X614" s="308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08"/>
      <c r="T615" s="308"/>
      <c r="U615" s="308"/>
      <c r="V615" s="308"/>
      <c r="W615" s="308"/>
      <c r="X615" s="308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308"/>
      <c r="T616" s="308"/>
      <c r="U616" s="308"/>
      <c r="V616" s="308"/>
      <c r="W616" s="308"/>
      <c r="X616" s="308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08"/>
      <c r="T617" s="308"/>
      <c r="U617" s="308"/>
      <c r="V617" s="308"/>
      <c r="W617" s="308"/>
      <c r="X617" s="308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308"/>
      <c r="T618" s="308"/>
      <c r="U618" s="308"/>
      <c r="V618" s="308"/>
      <c r="W618" s="308"/>
      <c r="X618" s="308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08"/>
      <c r="T619" s="308"/>
      <c r="U619" s="308"/>
      <c r="V619" s="308"/>
      <c r="W619" s="308"/>
      <c r="X619" s="308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08"/>
      <c r="T620" s="308"/>
      <c r="U620" s="308"/>
      <c r="V620" s="308"/>
      <c r="W620" s="308"/>
      <c r="X620" s="308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08"/>
      <c r="T621" s="308"/>
      <c r="U621" s="308"/>
      <c r="V621" s="308"/>
      <c r="W621" s="308"/>
      <c r="X621" s="308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308"/>
      <c r="T622" s="308"/>
      <c r="U622" s="308"/>
      <c r="V622" s="308"/>
      <c r="W622" s="308"/>
      <c r="X622" s="308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08"/>
      <c r="T623" s="308"/>
      <c r="U623" s="308"/>
      <c r="V623" s="308"/>
      <c r="W623" s="308"/>
      <c r="X623" s="308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308"/>
      <c r="T624" s="308"/>
      <c r="U624" s="308"/>
      <c r="V624" s="308"/>
      <c r="W624" s="308"/>
      <c r="X624" s="308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08"/>
      <c r="T625" s="308"/>
      <c r="U625" s="308"/>
      <c r="V625" s="308"/>
      <c r="W625" s="308"/>
      <c r="X625" s="308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308"/>
      <c r="T626" s="308"/>
      <c r="U626" s="308"/>
      <c r="V626" s="308"/>
      <c r="W626" s="308"/>
      <c r="X626" s="308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08"/>
      <c r="T627" s="308"/>
      <c r="U627" s="308"/>
      <c r="V627" s="308"/>
      <c r="W627" s="308"/>
      <c r="X627" s="308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308"/>
      <c r="T628" s="308"/>
      <c r="U628" s="308"/>
      <c r="V628" s="308"/>
      <c r="W628" s="308"/>
      <c r="X628" s="308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08"/>
      <c r="T629" s="308"/>
      <c r="U629" s="308"/>
      <c r="V629" s="308"/>
      <c r="W629" s="308"/>
      <c r="X629" s="308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308"/>
      <c r="T630" s="308"/>
      <c r="U630" s="308"/>
      <c r="V630" s="308"/>
      <c r="W630" s="308"/>
      <c r="X630" s="308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08"/>
      <c r="T631" s="308"/>
      <c r="U631" s="308"/>
      <c r="V631" s="308"/>
      <c r="W631" s="308"/>
      <c r="X631" s="308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308"/>
      <c r="T632" s="308"/>
      <c r="U632" s="308"/>
      <c r="V632" s="308"/>
      <c r="W632" s="308"/>
      <c r="X632" s="308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08"/>
      <c r="T633" s="308"/>
      <c r="U633" s="308"/>
      <c r="V633" s="308"/>
      <c r="W633" s="308"/>
      <c r="X633" s="308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308"/>
      <c r="T634" s="308"/>
      <c r="U634" s="308"/>
      <c r="V634" s="308"/>
      <c r="W634" s="308"/>
      <c r="X634" s="308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08"/>
      <c r="T635" s="308"/>
      <c r="U635" s="308"/>
      <c r="V635" s="308"/>
      <c r="W635" s="308"/>
      <c r="X635" s="308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308"/>
      <c r="T636" s="308"/>
      <c r="U636" s="308"/>
      <c r="V636" s="308"/>
      <c r="W636" s="308"/>
      <c r="X636" s="308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08"/>
      <c r="T637" s="308"/>
      <c r="U637" s="308"/>
      <c r="V637" s="308"/>
      <c r="W637" s="308"/>
      <c r="X637" s="308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308"/>
      <c r="T638" s="308"/>
      <c r="U638" s="308"/>
      <c r="V638" s="308"/>
      <c r="W638" s="308"/>
      <c r="X638" s="308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08"/>
      <c r="T639" s="308"/>
      <c r="U639" s="308"/>
      <c r="V639" s="308"/>
      <c r="W639" s="308"/>
      <c r="X639" s="308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308"/>
      <c r="T640" s="308"/>
      <c r="U640" s="308"/>
      <c r="V640" s="308"/>
      <c r="W640" s="308"/>
      <c r="X640" s="308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08"/>
      <c r="T641" s="308"/>
      <c r="U641" s="308"/>
      <c r="V641" s="308"/>
      <c r="W641" s="308"/>
      <c r="X641" s="308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308"/>
      <c r="T642" s="308"/>
      <c r="U642" s="308"/>
      <c r="V642" s="308"/>
      <c r="W642" s="308"/>
      <c r="X642" s="308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08"/>
      <c r="T643" s="308"/>
      <c r="U643" s="308"/>
      <c r="V643" s="308"/>
      <c r="W643" s="308"/>
      <c r="X643" s="308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308"/>
      <c r="T644" s="308"/>
      <c r="U644" s="308"/>
      <c r="V644" s="308"/>
      <c r="W644" s="308"/>
      <c r="X644" s="308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08"/>
      <c r="T645" s="308"/>
      <c r="U645" s="308"/>
      <c r="V645" s="308"/>
      <c r="W645" s="308"/>
      <c r="X645" s="308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308"/>
      <c r="T646" s="308"/>
      <c r="U646" s="308"/>
      <c r="V646" s="308"/>
      <c r="W646" s="308"/>
      <c r="X646" s="308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08"/>
      <c r="T647" s="308"/>
      <c r="U647" s="308"/>
      <c r="V647" s="308"/>
      <c r="W647" s="308"/>
      <c r="X647" s="308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308"/>
      <c r="T648" s="308"/>
      <c r="U648" s="308"/>
      <c r="V648" s="308"/>
      <c r="W648" s="308"/>
      <c r="X648" s="308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08"/>
      <c r="T649" s="308"/>
      <c r="U649" s="308"/>
      <c r="V649" s="308"/>
      <c r="W649" s="308"/>
      <c r="X649" s="308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308"/>
      <c r="T650" s="308"/>
      <c r="U650" s="308"/>
      <c r="V650" s="308"/>
      <c r="W650" s="308"/>
      <c r="X650" s="308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08"/>
      <c r="T651" s="308"/>
      <c r="U651" s="308"/>
      <c r="V651" s="308"/>
      <c r="W651" s="308"/>
      <c r="X651" s="308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08"/>
      <c r="T652" s="308"/>
      <c r="U652" s="308"/>
      <c r="V652" s="308"/>
      <c r="W652" s="308"/>
      <c r="X652" s="308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08"/>
      <c r="T653" s="308"/>
      <c r="U653" s="308"/>
      <c r="V653" s="308"/>
      <c r="W653" s="308"/>
      <c r="X653" s="308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308"/>
      <c r="T654" s="308"/>
      <c r="U654" s="308"/>
      <c r="V654" s="308"/>
      <c r="W654" s="308"/>
      <c r="X654" s="308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08"/>
      <c r="T655" s="308"/>
      <c r="U655" s="308"/>
      <c r="V655" s="308"/>
      <c r="W655" s="308"/>
      <c r="X655" s="308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308"/>
      <c r="T656" s="308"/>
      <c r="U656" s="308"/>
      <c r="V656" s="308"/>
      <c r="W656" s="308"/>
      <c r="X656" s="308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08"/>
      <c r="T657" s="308"/>
      <c r="U657" s="308"/>
      <c r="V657" s="308"/>
      <c r="W657" s="308"/>
      <c r="X657" s="308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308"/>
      <c r="T658" s="308"/>
      <c r="U658" s="308"/>
      <c r="V658" s="308"/>
      <c r="W658" s="308"/>
      <c r="X658" s="308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08"/>
      <c r="T659" s="308"/>
      <c r="U659" s="308"/>
      <c r="V659" s="308"/>
      <c r="W659" s="308"/>
      <c r="X659" s="308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308"/>
      <c r="T660" s="308"/>
      <c r="U660" s="308"/>
      <c r="V660" s="308"/>
      <c r="W660" s="308"/>
      <c r="X660" s="308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08"/>
      <c r="T661" s="308"/>
      <c r="U661" s="308"/>
      <c r="V661" s="308"/>
      <c r="W661" s="308"/>
      <c r="X661" s="308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308"/>
      <c r="T662" s="308"/>
      <c r="U662" s="308"/>
      <c r="V662" s="308"/>
      <c r="W662" s="308"/>
      <c r="X662" s="308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08"/>
      <c r="T663" s="308"/>
      <c r="U663" s="308"/>
      <c r="V663" s="308"/>
      <c r="W663" s="308"/>
      <c r="X663" s="308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308"/>
      <c r="T664" s="308"/>
      <c r="U664" s="308"/>
      <c r="V664" s="308"/>
      <c r="W664" s="308"/>
      <c r="X664" s="308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08"/>
      <c r="T665" s="308"/>
      <c r="U665" s="308"/>
      <c r="V665" s="308"/>
      <c r="W665" s="308"/>
      <c r="X665" s="308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308"/>
      <c r="T666" s="308"/>
      <c r="U666" s="308"/>
      <c r="V666" s="308"/>
      <c r="W666" s="308"/>
      <c r="X666" s="308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08"/>
      <c r="T667" s="308"/>
      <c r="U667" s="308"/>
      <c r="V667" s="308"/>
      <c r="W667" s="308"/>
      <c r="X667" s="308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308"/>
      <c r="T668" s="308"/>
      <c r="U668" s="308"/>
      <c r="V668" s="308"/>
      <c r="W668" s="308"/>
      <c r="X668" s="308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08"/>
      <c r="T669" s="308"/>
      <c r="U669" s="308"/>
      <c r="V669" s="308"/>
      <c r="W669" s="308"/>
      <c r="X669" s="308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308"/>
      <c r="T670" s="308"/>
      <c r="U670" s="308"/>
      <c r="V670" s="308"/>
      <c r="W670" s="308"/>
      <c r="X670" s="308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08"/>
      <c r="T671" s="308"/>
      <c r="U671" s="308"/>
      <c r="V671" s="308"/>
      <c r="W671" s="308"/>
      <c r="X671" s="308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308"/>
      <c r="T672" s="308"/>
      <c r="U672" s="308"/>
      <c r="V672" s="308"/>
      <c r="W672" s="308"/>
      <c r="X672" s="308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08"/>
      <c r="T673" s="308"/>
      <c r="U673" s="308"/>
      <c r="V673" s="308"/>
      <c r="W673" s="308"/>
      <c r="X673" s="308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308"/>
      <c r="T674" s="308"/>
      <c r="U674" s="308"/>
      <c r="V674" s="308"/>
      <c r="W674" s="308"/>
      <c r="X674" s="308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08"/>
      <c r="T675" s="308"/>
      <c r="U675" s="308"/>
      <c r="V675" s="308"/>
      <c r="W675" s="308"/>
      <c r="X675" s="308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308"/>
      <c r="T676" s="308"/>
      <c r="U676" s="308"/>
      <c r="V676" s="308"/>
      <c r="W676" s="308"/>
      <c r="X676" s="308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08"/>
      <c r="T677" s="308"/>
      <c r="U677" s="308"/>
      <c r="V677" s="308"/>
      <c r="W677" s="308"/>
      <c r="X677" s="308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308"/>
      <c r="T678" s="308"/>
      <c r="U678" s="308"/>
      <c r="V678" s="308"/>
      <c r="W678" s="308"/>
      <c r="X678" s="308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08"/>
      <c r="T679" s="308"/>
      <c r="U679" s="308"/>
      <c r="V679" s="308"/>
      <c r="W679" s="308"/>
      <c r="X679" s="308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308"/>
      <c r="T680" s="308"/>
      <c r="U680" s="308"/>
      <c r="V680" s="308"/>
      <c r="W680" s="308"/>
      <c r="X680" s="308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08"/>
      <c r="T681" s="308"/>
      <c r="U681" s="308"/>
      <c r="V681" s="308"/>
      <c r="W681" s="308"/>
      <c r="X681" s="308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308"/>
      <c r="T682" s="308"/>
      <c r="U682" s="308"/>
      <c r="V682" s="308"/>
      <c r="W682" s="308"/>
      <c r="X682" s="308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08"/>
      <c r="T683" s="308"/>
      <c r="U683" s="308"/>
      <c r="V683" s="308"/>
      <c r="W683" s="308"/>
      <c r="X683" s="308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308"/>
      <c r="T684" s="308"/>
      <c r="U684" s="308"/>
      <c r="V684" s="308"/>
      <c r="W684" s="308"/>
      <c r="X684" s="308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08"/>
      <c r="T685" s="308"/>
      <c r="U685" s="308"/>
      <c r="V685" s="308"/>
      <c r="W685" s="308"/>
      <c r="X685" s="308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308"/>
      <c r="T686" s="308"/>
      <c r="U686" s="308"/>
      <c r="V686" s="308"/>
      <c r="W686" s="308"/>
      <c r="X686" s="308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08"/>
      <c r="T687" s="308"/>
      <c r="U687" s="308"/>
      <c r="V687" s="308"/>
      <c r="W687" s="308"/>
      <c r="X687" s="308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308"/>
      <c r="T688" s="308"/>
      <c r="U688" s="308"/>
      <c r="V688" s="308"/>
      <c r="W688" s="308"/>
      <c r="X688" s="308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08"/>
      <c r="T689" s="308"/>
      <c r="U689" s="308"/>
      <c r="V689" s="308"/>
      <c r="W689" s="308"/>
      <c r="X689" s="308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308"/>
      <c r="T690" s="308"/>
      <c r="U690" s="308"/>
      <c r="V690" s="308"/>
      <c r="W690" s="308"/>
      <c r="X690" s="308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08"/>
      <c r="T691" s="308"/>
      <c r="U691" s="308"/>
      <c r="V691" s="308"/>
      <c r="W691" s="308"/>
      <c r="X691" s="308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308"/>
      <c r="T692" s="308"/>
      <c r="U692" s="308"/>
      <c r="V692" s="308"/>
      <c r="W692" s="308"/>
      <c r="X692" s="308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08"/>
      <c r="T693" s="308"/>
      <c r="U693" s="308"/>
      <c r="V693" s="308"/>
      <c r="W693" s="308"/>
      <c r="X693" s="308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308"/>
      <c r="T694" s="308"/>
      <c r="U694" s="308"/>
      <c r="V694" s="308"/>
      <c r="W694" s="308"/>
      <c r="X694" s="308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08"/>
      <c r="T695" s="308"/>
      <c r="U695" s="308"/>
      <c r="V695" s="308"/>
      <c r="W695" s="308"/>
      <c r="X695" s="308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308"/>
      <c r="T696" s="308"/>
      <c r="U696" s="308"/>
      <c r="V696" s="308"/>
      <c r="W696" s="308"/>
      <c r="X696" s="308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08"/>
      <c r="T697" s="308"/>
      <c r="U697" s="308"/>
      <c r="V697" s="308"/>
      <c r="W697" s="308"/>
      <c r="X697" s="308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308"/>
      <c r="T698" s="308"/>
      <c r="U698" s="308"/>
      <c r="V698" s="308"/>
      <c r="W698" s="308"/>
      <c r="X698" s="308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08"/>
      <c r="T699" s="308"/>
      <c r="U699" s="308"/>
      <c r="V699" s="308"/>
      <c r="W699" s="308"/>
      <c r="X699" s="308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308"/>
      <c r="T700" s="308"/>
      <c r="U700" s="308"/>
      <c r="V700" s="308"/>
      <c r="W700" s="308"/>
      <c r="X700" s="308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08"/>
      <c r="T701" s="308"/>
      <c r="U701" s="308"/>
      <c r="V701" s="308"/>
      <c r="W701" s="308"/>
      <c r="X701" s="308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308"/>
      <c r="T702" s="308"/>
      <c r="U702" s="308"/>
      <c r="V702" s="308"/>
      <c r="W702" s="308"/>
      <c r="X702" s="308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08"/>
      <c r="T703" s="308"/>
      <c r="U703" s="308"/>
      <c r="V703" s="308"/>
      <c r="W703" s="308"/>
      <c r="X703" s="308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308"/>
      <c r="T704" s="308"/>
      <c r="U704" s="308"/>
      <c r="V704" s="308"/>
      <c r="W704" s="308"/>
      <c r="X704" s="308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08"/>
      <c r="T705" s="308"/>
      <c r="U705" s="308"/>
      <c r="V705" s="308"/>
      <c r="W705" s="308"/>
      <c r="X705" s="308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308"/>
      <c r="T706" s="308"/>
      <c r="U706" s="308"/>
      <c r="V706" s="308"/>
      <c r="W706" s="308"/>
      <c r="X706" s="308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08"/>
      <c r="T707" s="308"/>
      <c r="U707" s="308"/>
      <c r="V707" s="308"/>
      <c r="W707" s="308"/>
      <c r="X707" s="308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308"/>
      <c r="T708" s="308"/>
      <c r="U708" s="308"/>
      <c r="V708" s="308"/>
      <c r="W708" s="308"/>
      <c r="X708" s="308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08"/>
      <c r="T709" s="308"/>
      <c r="U709" s="308"/>
      <c r="V709" s="308"/>
      <c r="W709" s="308"/>
      <c r="X709" s="308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308"/>
      <c r="T710" s="308"/>
      <c r="U710" s="308"/>
      <c r="V710" s="308"/>
      <c r="W710" s="308"/>
      <c r="X710" s="308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08"/>
      <c r="T711" s="308"/>
      <c r="U711" s="308"/>
      <c r="V711" s="308"/>
      <c r="W711" s="308"/>
      <c r="X711" s="308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308"/>
      <c r="T712" s="308"/>
      <c r="U712" s="308"/>
      <c r="V712" s="308"/>
      <c r="W712" s="308"/>
      <c r="X712" s="308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08"/>
      <c r="T713" s="308"/>
      <c r="U713" s="308"/>
      <c r="V713" s="308"/>
      <c r="W713" s="308"/>
      <c r="X713" s="308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308"/>
      <c r="T714" s="308"/>
      <c r="U714" s="308"/>
      <c r="V714" s="308"/>
      <c r="W714" s="308"/>
      <c r="X714" s="308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08"/>
      <c r="T715" s="308"/>
      <c r="U715" s="308"/>
      <c r="V715" s="308"/>
      <c r="W715" s="308"/>
      <c r="X715" s="308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308"/>
      <c r="T716" s="308"/>
      <c r="U716" s="308"/>
      <c r="V716" s="308"/>
      <c r="W716" s="308"/>
      <c r="X716" s="308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08"/>
      <c r="T717" s="308"/>
      <c r="U717" s="308"/>
      <c r="V717" s="308"/>
      <c r="W717" s="308"/>
      <c r="X717" s="308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308"/>
      <c r="T718" s="308"/>
      <c r="U718" s="308"/>
      <c r="V718" s="308"/>
      <c r="W718" s="308"/>
      <c r="X718" s="308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08"/>
      <c r="T719" s="308"/>
      <c r="U719" s="308"/>
      <c r="V719" s="308"/>
      <c r="W719" s="308"/>
      <c r="X719" s="308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08"/>
      <c r="T720" s="308"/>
      <c r="U720" s="308"/>
      <c r="V720" s="308"/>
      <c r="W720" s="308"/>
      <c r="X720" s="308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08"/>
      <c r="T721" s="308"/>
      <c r="U721" s="308"/>
      <c r="V721" s="308"/>
      <c r="W721" s="308"/>
      <c r="X721" s="308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308"/>
      <c r="T722" s="308"/>
      <c r="U722" s="308"/>
      <c r="V722" s="308"/>
      <c r="W722" s="308"/>
      <c r="X722" s="308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08"/>
      <c r="T723" s="308"/>
      <c r="U723" s="308"/>
      <c r="V723" s="308"/>
      <c r="W723" s="308"/>
      <c r="X723" s="308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308"/>
      <c r="T724" s="308"/>
      <c r="U724" s="308"/>
      <c r="V724" s="308"/>
      <c r="W724" s="308"/>
      <c r="X724" s="308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08"/>
      <c r="T725" s="308"/>
      <c r="U725" s="308"/>
      <c r="V725" s="308"/>
      <c r="W725" s="308"/>
      <c r="X725" s="308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308"/>
      <c r="T726" s="308"/>
      <c r="U726" s="308"/>
      <c r="V726" s="308"/>
      <c r="W726" s="308"/>
      <c r="X726" s="308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08"/>
      <c r="T727" s="308"/>
      <c r="U727" s="308"/>
      <c r="V727" s="308"/>
      <c r="W727" s="308"/>
      <c r="X727" s="308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308"/>
      <c r="T728" s="308"/>
      <c r="U728" s="308"/>
      <c r="V728" s="308"/>
      <c r="W728" s="308"/>
      <c r="X728" s="308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08"/>
      <c r="T729" s="308"/>
      <c r="U729" s="308"/>
      <c r="V729" s="308"/>
      <c r="W729" s="308"/>
      <c r="X729" s="308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308"/>
      <c r="T730" s="308"/>
      <c r="U730" s="308"/>
      <c r="V730" s="308"/>
      <c r="W730" s="308"/>
      <c r="X730" s="308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08"/>
      <c r="T731" s="308"/>
      <c r="U731" s="308"/>
      <c r="V731" s="308"/>
      <c r="W731" s="308"/>
      <c r="X731" s="308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308"/>
      <c r="T732" s="308"/>
      <c r="U732" s="308"/>
      <c r="V732" s="308"/>
      <c r="W732" s="308"/>
      <c r="X732" s="308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08"/>
      <c r="T733" s="308"/>
      <c r="U733" s="308"/>
      <c r="V733" s="308"/>
      <c r="W733" s="308"/>
      <c r="X733" s="308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308"/>
      <c r="T734" s="308"/>
      <c r="U734" s="308"/>
      <c r="V734" s="308"/>
      <c r="W734" s="308"/>
      <c r="X734" s="308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08"/>
      <c r="T735" s="308"/>
      <c r="U735" s="308"/>
      <c r="V735" s="308"/>
      <c r="W735" s="308"/>
      <c r="X735" s="308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308"/>
      <c r="T736" s="308"/>
      <c r="U736" s="308"/>
      <c r="V736" s="308"/>
      <c r="W736" s="308"/>
      <c r="X736" s="308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08"/>
      <c r="T737" s="308"/>
      <c r="U737" s="308"/>
      <c r="V737" s="308"/>
      <c r="W737" s="308"/>
      <c r="X737" s="308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308"/>
      <c r="T738" s="308"/>
      <c r="U738" s="308"/>
      <c r="V738" s="308"/>
      <c r="W738" s="308"/>
      <c r="X738" s="308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08"/>
      <c r="T739" s="308"/>
      <c r="U739" s="308"/>
      <c r="V739" s="308"/>
      <c r="W739" s="308"/>
      <c r="X739" s="308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308"/>
      <c r="T740" s="308"/>
      <c r="U740" s="308"/>
      <c r="V740" s="308"/>
      <c r="W740" s="308"/>
      <c r="X740" s="308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08"/>
      <c r="T741" s="308"/>
      <c r="U741" s="308"/>
      <c r="V741" s="308"/>
      <c r="W741" s="308"/>
      <c r="X741" s="308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308"/>
      <c r="T742" s="308"/>
      <c r="U742" s="308"/>
      <c r="V742" s="308"/>
      <c r="W742" s="308"/>
      <c r="X742" s="308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08"/>
      <c r="T743" s="308"/>
      <c r="U743" s="308"/>
      <c r="V743" s="308"/>
      <c r="W743" s="308"/>
      <c r="X743" s="308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308"/>
      <c r="T744" s="308"/>
      <c r="U744" s="308"/>
      <c r="V744" s="308"/>
      <c r="W744" s="308"/>
      <c r="X744" s="308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08"/>
      <c r="T745" s="308"/>
      <c r="U745" s="308"/>
      <c r="V745" s="308"/>
      <c r="W745" s="308"/>
      <c r="X745" s="308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308"/>
      <c r="T746" s="308"/>
      <c r="U746" s="308"/>
      <c r="V746" s="308"/>
      <c r="W746" s="308"/>
      <c r="X746" s="308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08"/>
      <c r="T747" s="308"/>
      <c r="U747" s="308"/>
      <c r="V747" s="308"/>
      <c r="W747" s="308"/>
      <c r="X747" s="308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308"/>
      <c r="T748" s="308"/>
      <c r="U748" s="308"/>
      <c r="V748" s="308"/>
      <c r="W748" s="308"/>
      <c r="X748" s="308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08"/>
      <c r="T749" s="308"/>
      <c r="U749" s="308"/>
      <c r="V749" s="308"/>
      <c r="W749" s="308"/>
      <c r="X749" s="308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308"/>
      <c r="T750" s="308"/>
      <c r="U750" s="308"/>
      <c r="V750" s="308"/>
      <c r="W750" s="308"/>
      <c r="X750" s="308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08"/>
      <c r="T751" s="308"/>
      <c r="U751" s="308"/>
      <c r="V751" s="308"/>
      <c r="W751" s="308"/>
      <c r="X751" s="308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308"/>
      <c r="T752" s="308"/>
      <c r="U752" s="308"/>
      <c r="V752" s="308"/>
      <c r="W752" s="308"/>
      <c r="X752" s="308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08"/>
      <c r="T753" s="308"/>
      <c r="U753" s="308"/>
      <c r="V753" s="308"/>
      <c r="W753" s="308"/>
      <c r="X753" s="308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308"/>
      <c r="T754" s="308"/>
      <c r="U754" s="308"/>
      <c r="V754" s="308"/>
      <c r="W754" s="308"/>
      <c r="X754" s="308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08"/>
      <c r="T755" s="308"/>
      <c r="U755" s="308"/>
      <c r="V755" s="308"/>
      <c r="W755" s="308"/>
      <c r="X755" s="308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08"/>
      <c r="T756" s="308"/>
      <c r="U756" s="308"/>
      <c r="V756" s="308"/>
      <c r="W756" s="308"/>
      <c r="X756" s="308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08"/>
      <c r="T757" s="308"/>
      <c r="U757" s="308"/>
      <c r="V757" s="308"/>
      <c r="W757" s="308"/>
      <c r="X757" s="308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308"/>
      <c r="T758" s="308"/>
      <c r="U758" s="308"/>
      <c r="V758" s="308"/>
      <c r="W758" s="308"/>
      <c r="X758" s="308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08"/>
      <c r="T759" s="308"/>
      <c r="U759" s="308"/>
      <c r="V759" s="308"/>
      <c r="W759" s="308"/>
      <c r="X759" s="308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308"/>
      <c r="T760" s="308"/>
      <c r="U760" s="308"/>
      <c r="V760" s="308"/>
      <c r="W760" s="308"/>
      <c r="X760" s="308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08"/>
      <c r="T761" s="308"/>
      <c r="U761" s="308"/>
      <c r="V761" s="308"/>
      <c r="W761" s="308"/>
      <c r="X761" s="308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308"/>
      <c r="T762" s="308"/>
      <c r="U762" s="308"/>
      <c r="V762" s="308"/>
      <c r="W762" s="308"/>
      <c r="X762" s="308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08"/>
      <c r="T763" s="308"/>
      <c r="U763" s="308"/>
      <c r="V763" s="308"/>
      <c r="W763" s="308"/>
      <c r="X763" s="308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308"/>
      <c r="T764" s="308"/>
      <c r="U764" s="308"/>
      <c r="V764" s="308"/>
      <c r="W764" s="308"/>
      <c r="X764" s="308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08"/>
      <c r="T765" s="308"/>
      <c r="U765" s="308"/>
      <c r="V765" s="308"/>
      <c r="W765" s="308"/>
      <c r="X765" s="308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308"/>
      <c r="T766" s="308"/>
      <c r="U766" s="308"/>
      <c r="V766" s="308"/>
      <c r="W766" s="308"/>
      <c r="X766" s="308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08"/>
      <c r="T767" s="308"/>
      <c r="U767" s="308"/>
      <c r="V767" s="308"/>
      <c r="W767" s="308"/>
      <c r="X767" s="308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308"/>
      <c r="T768" s="308"/>
      <c r="U768" s="308"/>
      <c r="V768" s="308"/>
      <c r="W768" s="308"/>
      <c r="X768" s="308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08"/>
      <c r="T769" s="308"/>
      <c r="U769" s="308"/>
      <c r="V769" s="308"/>
      <c r="W769" s="308"/>
      <c r="X769" s="308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308"/>
      <c r="T770" s="308"/>
      <c r="U770" s="308"/>
      <c r="V770" s="308"/>
      <c r="W770" s="308"/>
      <c r="X770" s="308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08"/>
      <c r="T771" s="308"/>
      <c r="U771" s="308"/>
      <c r="V771" s="308"/>
      <c r="W771" s="308"/>
      <c r="X771" s="308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308"/>
      <c r="T772" s="308"/>
      <c r="U772" s="308"/>
      <c r="V772" s="308"/>
      <c r="W772" s="308"/>
      <c r="X772" s="308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08"/>
      <c r="T773" s="308"/>
      <c r="U773" s="308"/>
      <c r="V773" s="308"/>
      <c r="W773" s="308"/>
      <c r="X773" s="308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308"/>
      <c r="T774" s="308"/>
      <c r="U774" s="308"/>
      <c r="V774" s="308"/>
      <c r="W774" s="308"/>
      <c r="X774" s="308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08"/>
      <c r="T775" s="308"/>
      <c r="U775" s="308"/>
      <c r="V775" s="308"/>
      <c r="W775" s="308"/>
      <c r="X775" s="308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308"/>
      <c r="T776" s="308"/>
      <c r="U776" s="308"/>
      <c r="V776" s="308"/>
      <c r="W776" s="308"/>
      <c r="X776" s="308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08"/>
      <c r="T777" s="308"/>
      <c r="U777" s="308"/>
      <c r="V777" s="308"/>
      <c r="W777" s="308"/>
      <c r="X777" s="308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308"/>
      <c r="T778" s="308"/>
      <c r="U778" s="308"/>
      <c r="V778" s="308"/>
      <c r="W778" s="308"/>
      <c r="X778" s="308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08"/>
      <c r="T779" s="308"/>
      <c r="U779" s="308"/>
      <c r="V779" s="308"/>
      <c r="W779" s="308"/>
      <c r="X779" s="308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308"/>
      <c r="T780" s="308"/>
      <c r="U780" s="308"/>
      <c r="V780" s="308"/>
      <c r="W780" s="308"/>
      <c r="X780" s="308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08"/>
      <c r="T781" s="308"/>
      <c r="U781" s="308"/>
      <c r="V781" s="308"/>
      <c r="W781" s="308"/>
      <c r="X781" s="308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308"/>
      <c r="T782" s="308"/>
      <c r="U782" s="308"/>
      <c r="V782" s="308"/>
      <c r="W782" s="308"/>
      <c r="X782" s="308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08"/>
      <c r="T783" s="308"/>
      <c r="U783" s="308"/>
      <c r="V783" s="308"/>
      <c r="W783" s="308"/>
      <c r="X783" s="308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308"/>
      <c r="T784" s="308"/>
      <c r="U784" s="308"/>
      <c r="V784" s="308"/>
      <c r="W784" s="308"/>
      <c r="X784" s="308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08"/>
      <c r="T785" s="308"/>
      <c r="U785" s="308"/>
      <c r="V785" s="308"/>
      <c r="W785" s="308"/>
      <c r="X785" s="308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308"/>
      <c r="T786" s="308"/>
      <c r="U786" s="308"/>
      <c r="V786" s="308"/>
      <c r="W786" s="308"/>
      <c r="X786" s="308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08"/>
      <c r="T787" s="308"/>
      <c r="U787" s="308"/>
      <c r="V787" s="308"/>
      <c r="W787" s="308"/>
      <c r="X787" s="308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08"/>
      <c r="T788" s="308"/>
      <c r="U788" s="308"/>
      <c r="V788" s="308"/>
      <c r="W788" s="308"/>
      <c r="X788" s="308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08"/>
      <c r="T789" s="308"/>
      <c r="U789" s="308"/>
      <c r="V789" s="308"/>
      <c r="W789" s="308"/>
      <c r="X789" s="308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308"/>
      <c r="T790" s="308"/>
      <c r="U790" s="308"/>
      <c r="V790" s="308"/>
      <c r="W790" s="308"/>
      <c r="X790" s="308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08"/>
      <c r="T791" s="308"/>
      <c r="U791" s="308"/>
      <c r="V791" s="308"/>
      <c r="W791" s="308"/>
      <c r="X791" s="308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308"/>
      <c r="T792" s="308"/>
      <c r="U792" s="308"/>
      <c r="V792" s="308"/>
      <c r="W792" s="308"/>
      <c r="X792" s="308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08"/>
      <c r="T793" s="308"/>
      <c r="U793" s="308"/>
      <c r="V793" s="308"/>
      <c r="W793" s="308"/>
      <c r="X793" s="308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308"/>
      <c r="T794" s="308"/>
      <c r="U794" s="308"/>
      <c r="V794" s="308"/>
      <c r="W794" s="308"/>
      <c r="X794" s="308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08"/>
      <c r="T795" s="308"/>
      <c r="U795" s="308"/>
      <c r="V795" s="308"/>
      <c r="W795" s="308"/>
      <c r="X795" s="308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308"/>
      <c r="T796" s="308"/>
      <c r="U796" s="308"/>
      <c r="V796" s="308"/>
      <c r="W796" s="308"/>
      <c r="X796" s="308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08"/>
      <c r="T797" s="308"/>
      <c r="U797" s="308"/>
      <c r="V797" s="308"/>
      <c r="W797" s="308"/>
      <c r="X797" s="308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308"/>
      <c r="T798" s="308"/>
      <c r="U798" s="308"/>
      <c r="V798" s="308"/>
      <c r="W798" s="308"/>
      <c r="X798" s="308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08"/>
      <c r="T799" s="308"/>
      <c r="U799" s="308"/>
      <c r="V799" s="308"/>
      <c r="W799" s="308"/>
      <c r="X799" s="308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308"/>
      <c r="T800" s="308"/>
      <c r="U800" s="308"/>
      <c r="V800" s="308"/>
      <c r="W800" s="308"/>
      <c r="X800" s="308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08"/>
      <c r="T801" s="308"/>
      <c r="U801" s="308"/>
      <c r="V801" s="308"/>
      <c r="W801" s="308"/>
      <c r="X801" s="308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308"/>
      <c r="T802" s="308"/>
      <c r="U802" s="308"/>
      <c r="V802" s="308"/>
      <c r="W802" s="308"/>
      <c r="X802" s="308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08"/>
      <c r="T803" s="308"/>
      <c r="U803" s="308"/>
      <c r="V803" s="308"/>
      <c r="W803" s="308"/>
      <c r="X803" s="308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308"/>
      <c r="T804" s="308"/>
      <c r="U804" s="308"/>
      <c r="V804" s="308"/>
      <c r="W804" s="308"/>
      <c r="X804" s="308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08"/>
      <c r="T805" s="308"/>
      <c r="U805" s="308"/>
      <c r="V805" s="308"/>
      <c r="W805" s="308"/>
      <c r="X805" s="308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308"/>
      <c r="T806" s="308"/>
      <c r="U806" s="308"/>
      <c r="V806" s="308"/>
      <c r="W806" s="308"/>
      <c r="X806" s="308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08"/>
      <c r="T807" s="308"/>
      <c r="U807" s="308"/>
      <c r="V807" s="308"/>
      <c r="W807" s="308"/>
      <c r="X807" s="308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308"/>
      <c r="T808" s="308"/>
      <c r="U808" s="308"/>
      <c r="V808" s="308"/>
      <c r="W808" s="308"/>
      <c r="X808" s="308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08"/>
      <c r="T809" s="308"/>
      <c r="U809" s="308"/>
      <c r="V809" s="308"/>
      <c r="W809" s="308"/>
      <c r="X809" s="308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308"/>
      <c r="T810" s="308"/>
      <c r="U810" s="308"/>
      <c r="V810" s="308"/>
      <c r="W810" s="308"/>
      <c r="X810" s="308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08"/>
      <c r="T811" s="308"/>
      <c r="U811" s="308"/>
      <c r="V811" s="308"/>
      <c r="W811" s="308"/>
      <c r="X811" s="308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308"/>
      <c r="T812" s="308"/>
      <c r="U812" s="308"/>
      <c r="V812" s="308"/>
      <c r="W812" s="308"/>
      <c r="X812" s="308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08"/>
      <c r="T813" s="308"/>
      <c r="U813" s="308"/>
      <c r="V813" s="308"/>
      <c r="W813" s="308"/>
      <c r="X813" s="308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308"/>
      <c r="T814" s="308"/>
      <c r="U814" s="308"/>
      <c r="V814" s="308"/>
      <c r="W814" s="308"/>
      <c r="X814" s="308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08"/>
      <c r="T815" s="308"/>
      <c r="U815" s="308"/>
      <c r="V815" s="308"/>
      <c r="W815" s="308"/>
      <c r="X815" s="308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308"/>
      <c r="T816" s="308"/>
      <c r="U816" s="308"/>
      <c r="V816" s="308"/>
      <c r="W816" s="308"/>
      <c r="X816" s="308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08"/>
      <c r="T817" s="308"/>
      <c r="U817" s="308"/>
      <c r="V817" s="308"/>
      <c r="W817" s="308"/>
      <c r="X817" s="308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308"/>
      <c r="T818" s="308"/>
      <c r="U818" s="308"/>
      <c r="V818" s="308"/>
      <c r="W818" s="308"/>
      <c r="X818" s="308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08"/>
      <c r="T819" s="308"/>
      <c r="U819" s="308"/>
      <c r="V819" s="308"/>
      <c r="W819" s="308"/>
      <c r="X819" s="308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308"/>
      <c r="T820" s="308"/>
      <c r="U820" s="308"/>
      <c r="V820" s="308"/>
      <c r="W820" s="308"/>
      <c r="X820" s="308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08"/>
      <c r="T821" s="308"/>
      <c r="U821" s="308"/>
      <c r="V821" s="308"/>
      <c r="W821" s="308"/>
      <c r="X821" s="308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308"/>
      <c r="T822" s="308"/>
      <c r="U822" s="308"/>
      <c r="V822" s="308"/>
      <c r="W822" s="308"/>
      <c r="X822" s="308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08"/>
      <c r="T823" s="308"/>
      <c r="U823" s="308"/>
      <c r="V823" s="308"/>
      <c r="W823" s="308"/>
      <c r="X823" s="308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308"/>
      <c r="T824" s="308"/>
      <c r="U824" s="308"/>
      <c r="V824" s="308"/>
      <c r="W824" s="308"/>
      <c r="X824" s="308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08"/>
      <c r="T825" s="308"/>
      <c r="U825" s="308"/>
      <c r="V825" s="308"/>
      <c r="W825" s="308"/>
      <c r="X825" s="308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308"/>
      <c r="T826" s="308"/>
      <c r="U826" s="308"/>
      <c r="V826" s="308"/>
      <c r="W826" s="308"/>
      <c r="X826" s="308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08"/>
      <c r="T827" s="308"/>
      <c r="U827" s="308"/>
      <c r="V827" s="308"/>
      <c r="W827" s="308"/>
      <c r="X827" s="308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308"/>
      <c r="T828" s="308"/>
      <c r="U828" s="308"/>
      <c r="V828" s="308"/>
      <c r="W828" s="308"/>
      <c r="X828" s="308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08"/>
      <c r="T829" s="308"/>
      <c r="U829" s="308"/>
      <c r="V829" s="308"/>
      <c r="W829" s="308"/>
      <c r="X829" s="308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308"/>
      <c r="T830" s="308"/>
      <c r="U830" s="308"/>
      <c r="V830" s="308"/>
      <c r="W830" s="308"/>
      <c r="X830" s="308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08"/>
      <c r="T831" s="308"/>
      <c r="U831" s="308"/>
      <c r="V831" s="308"/>
      <c r="W831" s="308"/>
      <c r="X831" s="308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308"/>
      <c r="T832" s="308"/>
      <c r="U832" s="308"/>
      <c r="V832" s="308"/>
      <c r="W832" s="308"/>
      <c r="X832" s="308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08"/>
      <c r="T833" s="308"/>
      <c r="U833" s="308"/>
      <c r="V833" s="308"/>
      <c r="W833" s="308"/>
      <c r="X833" s="308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308"/>
      <c r="T834" s="308"/>
      <c r="U834" s="308"/>
      <c r="V834" s="308"/>
      <c r="W834" s="308"/>
      <c r="X834" s="308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08"/>
      <c r="T835" s="308"/>
      <c r="U835" s="308"/>
      <c r="V835" s="308"/>
      <c r="W835" s="308"/>
      <c r="X835" s="308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308"/>
      <c r="T836" s="308"/>
      <c r="U836" s="308"/>
      <c r="V836" s="308"/>
      <c r="W836" s="308"/>
      <c r="X836" s="308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08"/>
      <c r="T837" s="308"/>
      <c r="U837" s="308"/>
      <c r="V837" s="308"/>
      <c r="W837" s="308"/>
      <c r="X837" s="308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308"/>
      <c r="T838" s="308"/>
      <c r="U838" s="308"/>
      <c r="V838" s="308"/>
      <c r="W838" s="308"/>
      <c r="X838" s="308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08"/>
      <c r="T839" s="308"/>
      <c r="U839" s="308"/>
      <c r="V839" s="308"/>
      <c r="W839" s="308"/>
      <c r="X839" s="308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308"/>
      <c r="T840" s="308"/>
      <c r="U840" s="308"/>
      <c r="V840" s="308"/>
      <c r="W840" s="308"/>
      <c r="X840" s="308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08"/>
      <c r="T841" s="308"/>
      <c r="U841" s="308"/>
      <c r="V841" s="308"/>
      <c r="W841" s="308"/>
      <c r="X841" s="308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308"/>
      <c r="T842" s="308"/>
      <c r="U842" s="308"/>
      <c r="V842" s="308"/>
      <c r="W842" s="308"/>
      <c r="X842" s="308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08"/>
      <c r="T843" s="308"/>
      <c r="U843" s="308"/>
      <c r="V843" s="308"/>
      <c r="W843" s="308"/>
      <c r="X843" s="308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308"/>
      <c r="T844" s="308"/>
      <c r="U844" s="308"/>
      <c r="V844" s="308"/>
      <c r="W844" s="308"/>
      <c r="X844" s="308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08"/>
      <c r="T845" s="308"/>
      <c r="U845" s="308"/>
      <c r="V845" s="308"/>
      <c r="W845" s="308"/>
      <c r="X845" s="308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308"/>
      <c r="T846" s="308"/>
      <c r="U846" s="308"/>
      <c r="V846" s="308"/>
      <c r="W846" s="308"/>
      <c r="X846" s="308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08"/>
      <c r="T847" s="308"/>
      <c r="U847" s="308"/>
      <c r="V847" s="308"/>
      <c r="W847" s="308"/>
      <c r="X847" s="308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308"/>
      <c r="T848" s="308"/>
      <c r="U848" s="308"/>
      <c r="V848" s="308"/>
      <c r="W848" s="308"/>
      <c r="X848" s="308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08"/>
      <c r="T849" s="308"/>
      <c r="U849" s="308"/>
      <c r="V849" s="308"/>
      <c r="W849" s="308"/>
      <c r="X849" s="308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08"/>
      <c r="T850" s="308"/>
      <c r="U850" s="308"/>
      <c r="V850" s="308"/>
      <c r="W850" s="308"/>
      <c r="X850" s="308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08"/>
      <c r="T851" s="308"/>
      <c r="U851" s="308"/>
      <c r="V851" s="308"/>
      <c r="W851" s="308"/>
      <c r="X851" s="308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308"/>
      <c r="T852" s="308"/>
      <c r="U852" s="308"/>
      <c r="V852" s="308"/>
      <c r="W852" s="308"/>
      <c r="X852" s="308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08"/>
      <c r="T853" s="308"/>
      <c r="U853" s="308"/>
      <c r="V853" s="308"/>
      <c r="W853" s="308"/>
      <c r="X853" s="308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308"/>
      <c r="T854" s="308"/>
      <c r="U854" s="308"/>
      <c r="V854" s="308"/>
      <c r="W854" s="308"/>
      <c r="X854" s="308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08"/>
      <c r="T855" s="308"/>
      <c r="U855" s="308"/>
      <c r="V855" s="308"/>
      <c r="W855" s="308"/>
      <c r="X855" s="308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308"/>
      <c r="T856" s="308"/>
      <c r="U856" s="308"/>
      <c r="V856" s="308"/>
      <c r="W856" s="308"/>
      <c r="X856" s="308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08"/>
      <c r="T857" s="308"/>
      <c r="U857" s="308"/>
      <c r="V857" s="308"/>
      <c r="W857" s="308"/>
      <c r="X857" s="308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308"/>
      <c r="T858" s="308"/>
      <c r="U858" s="308"/>
      <c r="V858" s="308"/>
      <c r="W858" s="308"/>
      <c r="X858" s="308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08"/>
      <c r="T859" s="308"/>
      <c r="U859" s="308"/>
      <c r="V859" s="308"/>
      <c r="W859" s="308"/>
      <c r="X859" s="308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08"/>
      <c r="T860" s="308"/>
      <c r="U860" s="308"/>
      <c r="V860" s="308"/>
      <c r="W860" s="308"/>
      <c r="X860" s="308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08"/>
      <c r="T861" s="308"/>
      <c r="U861" s="308"/>
      <c r="V861" s="308"/>
      <c r="W861" s="308"/>
      <c r="X861" s="308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08"/>
      <c r="T862" s="308"/>
      <c r="U862" s="308"/>
      <c r="V862" s="308"/>
      <c r="W862" s="308"/>
      <c r="X862" s="308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08"/>
      <c r="T863" s="308"/>
      <c r="U863" s="308"/>
      <c r="V863" s="308"/>
      <c r="W863" s="308"/>
      <c r="X863" s="308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308"/>
      <c r="T864" s="308"/>
      <c r="U864" s="308"/>
      <c r="V864" s="308"/>
      <c r="W864" s="308"/>
      <c r="X864" s="308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08"/>
      <c r="T865" s="308"/>
      <c r="U865" s="308"/>
      <c r="V865" s="308"/>
      <c r="W865" s="308"/>
      <c r="X865" s="308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308"/>
      <c r="T866" s="308"/>
      <c r="U866" s="308"/>
      <c r="V866" s="308"/>
      <c r="W866" s="308"/>
      <c r="X866" s="308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08"/>
      <c r="T867" s="308"/>
      <c r="U867" s="308"/>
      <c r="V867" s="308"/>
      <c r="W867" s="308"/>
      <c r="X867" s="308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308"/>
      <c r="T868" s="308"/>
      <c r="U868" s="308"/>
      <c r="V868" s="308"/>
      <c r="W868" s="308"/>
      <c r="X868" s="308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08"/>
      <c r="T869" s="308"/>
      <c r="U869" s="308"/>
      <c r="V869" s="308"/>
      <c r="W869" s="308"/>
      <c r="X869" s="308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308"/>
      <c r="T870" s="308"/>
      <c r="U870" s="308"/>
      <c r="V870" s="308"/>
      <c r="W870" s="308"/>
      <c r="X870" s="308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08"/>
      <c r="T871" s="308"/>
      <c r="U871" s="308"/>
      <c r="V871" s="308"/>
      <c r="W871" s="308"/>
      <c r="X871" s="308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308"/>
      <c r="T872" s="308"/>
      <c r="U872" s="308"/>
      <c r="V872" s="308"/>
      <c r="W872" s="308"/>
      <c r="X872" s="308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08"/>
      <c r="T873" s="308"/>
      <c r="U873" s="308"/>
      <c r="V873" s="308"/>
      <c r="W873" s="308"/>
      <c r="X873" s="308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308"/>
      <c r="T874" s="308"/>
      <c r="U874" s="308"/>
      <c r="V874" s="308"/>
      <c r="W874" s="308"/>
      <c r="X874" s="308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08"/>
      <c r="T875" s="308"/>
      <c r="U875" s="308"/>
      <c r="V875" s="308"/>
      <c r="W875" s="308"/>
      <c r="X875" s="308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308"/>
      <c r="T876" s="308"/>
      <c r="U876" s="308"/>
      <c r="V876" s="308"/>
      <c r="W876" s="308"/>
      <c r="X876" s="308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08"/>
      <c r="T877" s="308"/>
      <c r="U877" s="308"/>
      <c r="V877" s="308"/>
      <c r="W877" s="308"/>
      <c r="X877" s="308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308"/>
      <c r="T878" s="308"/>
      <c r="U878" s="308"/>
      <c r="V878" s="308"/>
      <c r="W878" s="308"/>
      <c r="X878" s="308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08"/>
      <c r="T879" s="308"/>
      <c r="U879" s="308"/>
      <c r="V879" s="308"/>
      <c r="W879" s="308"/>
      <c r="X879" s="308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308"/>
      <c r="T880" s="308"/>
      <c r="U880" s="308"/>
      <c r="V880" s="308"/>
      <c r="W880" s="308"/>
      <c r="X880" s="308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08"/>
      <c r="T881" s="308"/>
      <c r="U881" s="308"/>
      <c r="V881" s="308"/>
      <c r="W881" s="308"/>
      <c r="X881" s="308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308"/>
      <c r="T882" s="308"/>
      <c r="U882" s="308"/>
      <c r="V882" s="308"/>
      <c r="W882" s="308"/>
      <c r="X882" s="308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08"/>
      <c r="T883" s="308"/>
      <c r="U883" s="308"/>
      <c r="V883" s="308"/>
      <c r="W883" s="308"/>
      <c r="X883" s="308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308"/>
      <c r="T884" s="308"/>
      <c r="U884" s="308"/>
      <c r="V884" s="308"/>
      <c r="W884" s="308"/>
      <c r="X884" s="308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08"/>
      <c r="T885" s="308"/>
      <c r="U885" s="308"/>
      <c r="V885" s="308"/>
      <c r="W885" s="308"/>
      <c r="X885" s="308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308"/>
      <c r="T886" s="308"/>
      <c r="U886" s="308"/>
      <c r="V886" s="308"/>
      <c r="W886" s="308"/>
      <c r="X886" s="308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08"/>
      <c r="T887" s="308"/>
      <c r="U887" s="308"/>
      <c r="V887" s="308"/>
      <c r="W887" s="308"/>
      <c r="X887" s="308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308"/>
      <c r="T888" s="308"/>
      <c r="U888" s="308"/>
      <c r="V888" s="308"/>
      <c r="W888" s="308"/>
      <c r="X888" s="308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08"/>
      <c r="T889" s="308"/>
      <c r="U889" s="308"/>
      <c r="V889" s="308"/>
      <c r="W889" s="308"/>
      <c r="X889" s="308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308"/>
      <c r="T890" s="308"/>
      <c r="U890" s="308"/>
      <c r="V890" s="308"/>
      <c r="W890" s="308"/>
      <c r="X890" s="308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08"/>
      <c r="T891" s="308"/>
      <c r="U891" s="308"/>
      <c r="V891" s="308"/>
      <c r="W891" s="308"/>
      <c r="X891" s="308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308"/>
      <c r="T892" s="308"/>
      <c r="U892" s="308"/>
      <c r="V892" s="308"/>
      <c r="W892" s="308"/>
      <c r="X892" s="308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08"/>
      <c r="T893" s="308"/>
      <c r="U893" s="308"/>
      <c r="V893" s="308"/>
      <c r="W893" s="308"/>
      <c r="X893" s="308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308"/>
      <c r="T894" s="308"/>
      <c r="U894" s="308"/>
      <c r="V894" s="308"/>
      <c r="W894" s="308"/>
      <c r="X894" s="308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08"/>
      <c r="T895" s="308"/>
      <c r="U895" s="308"/>
      <c r="V895" s="308"/>
      <c r="W895" s="308"/>
      <c r="X895" s="308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308"/>
      <c r="T896" s="308"/>
      <c r="U896" s="308"/>
      <c r="V896" s="308"/>
      <c r="W896" s="308"/>
      <c r="X896" s="308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08"/>
      <c r="T897" s="308"/>
      <c r="U897" s="308"/>
      <c r="V897" s="308"/>
      <c r="W897" s="308"/>
      <c r="X897" s="308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308"/>
      <c r="T898" s="308"/>
      <c r="U898" s="308"/>
      <c r="V898" s="308"/>
      <c r="W898" s="308"/>
      <c r="X898" s="308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08"/>
      <c r="T899" s="308"/>
      <c r="U899" s="308"/>
      <c r="V899" s="308"/>
      <c r="W899" s="308"/>
      <c r="X899" s="308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308"/>
      <c r="T900" s="308"/>
      <c r="U900" s="308"/>
      <c r="V900" s="308"/>
      <c r="W900" s="308"/>
      <c r="X900" s="308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08"/>
      <c r="T901" s="308"/>
      <c r="U901" s="308"/>
      <c r="V901" s="308"/>
      <c r="W901" s="308"/>
      <c r="X901" s="308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308"/>
      <c r="T902" s="308"/>
      <c r="U902" s="308"/>
      <c r="V902" s="308"/>
      <c r="W902" s="308"/>
      <c r="X902" s="308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08"/>
      <c r="T903" s="308"/>
      <c r="U903" s="308"/>
      <c r="V903" s="308"/>
      <c r="W903" s="308"/>
      <c r="X903" s="308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308"/>
      <c r="T904" s="308"/>
      <c r="U904" s="308"/>
      <c r="V904" s="308"/>
      <c r="W904" s="308"/>
      <c r="X904" s="308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08"/>
      <c r="T905" s="308"/>
      <c r="U905" s="308"/>
      <c r="V905" s="308"/>
      <c r="W905" s="308"/>
      <c r="X905" s="308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308"/>
      <c r="T906" s="308"/>
      <c r="U906" s="308"/>
      <c r="V906" s="308"/>
      <c r="W906" s="308"/>
      <c r="X906" s="308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08"/>
      <c r="T907" s="308"/>
      <c r="U907" s="308"/>
      <c r="V907" s="308"/>
      <c r="W907" s="308"/>
      <c r="X907" s="308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308"/>
      <c r="T908" s="308"/>
      <c r="U908" s="308"/>
      <c r="V908" s="308"/>
      <c r="W908" s="308"/>
      <c r="X908" s="308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08"/>
      <c r="T909" s="308"/>
      <c r="U909" s="308"/>
      <c r="V909" s="308"/>
      <c r="W909" s="308"/>
      <c r="X909" s="308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308"/>
      <c r="T910" s="308"/>
      <c r="U910" s="308"/>
      <c r="V910" s="308"/>
      <c r="W910" s="308"/>
      <c r="X910" s="308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08"/>
      <c r="T911" s="308"/>
      <c r="U911" s="308"/>
      <c r="V911" s="308"/>
      <c r="W911" s="308"/>
      <c r="X911" s="308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308"/>
      <c r="T912" s="308"/>
      <c r="U912" s="308"/>
      <c r="V912" s="308"/>
      <c r="W912" s="308"/>
      <c r="X912" s="308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08"/>
      <c r="T913" s="308"/>
      <c r="U913" s="308"/>
      <c r="V913" s="308"/>
      <c r="W913" s="308"/>
      <c r="X913" s="308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308"/>
      <c r="T914" s="308"/>
      <c r="U914" s="308"/>
      <c r="V914" s="308"/>
      <c r="W914" s="308"/>
      <c r="X914" s="308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08"/>
      <c r="T915" s="308"/>
      <c r="U915" s="308"/>
      <c r="V915" s="308"/>
      <c r="W915" s="308"/>
      <c r="X915" s="308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308"/>
      <c r="T916" s="308"/>
      <c r="U916" s="308"/>
      <c r="V916" s="308"/>
      <c r="W916" s="308"/>
      <c r="X916" s="308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08"/>
      <c r="T917" s="308"/>
      <c r="U917" s="308"/>
      <c r="V917" s="308"/>
      <c r="W917" s="308"/>
      <c r="X917" s="308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308"/>
      <c r="T918" s="308"/>
      <c r="U918" s="308"/>
      <c r="V918" s="308"/>
      <c r="W918" s="308"/>
      <c r="X918" s="308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08"/>
      <c r="T919" s="308"/>
      <c r="U919" s="308"/>
      <c r="V919" s="308"/>
      <c r="W919" s="308"/>
      <c r="X919" s="308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308"/>
      <c r="T920" s="308"/>
      <c r="U920" s="308"/>
      <c r="V920" s="308"/>
      <c r="W920" s="308"/>
      <c r="X920" s="308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08"/>
      <c r="T921" s="308"/>
      <c r="U921" s="308"/>
      <c r="V921" s="308"/>
      <c r="W921" s="308"/>
      <c r="X921" s="308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308"/>
      <c r="T922" s="308"/>
      <c r="U922" s="308"/>
      <c r="V922" s="308"/>
      <c r="W922" s="308"/>
      <c r="X922" s="308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08"/>
      <c r="T923" s="308"/>
      <c r="U923" s="308"/>
      <c r="V923" s="308"/>
      <c r="W923" s="308"/>
      <c r="X923" s="308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308"/>
      <c r="T924" s="308"/>
      <c r="U924" s="308"/>
      <c r="V924" s="308"/>
      <c r="W924" s="308"/>
      <c r="X924" s="308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08"/>
      <c r="T925" s="308"/>
      <c r="U925" s="308"/>
      <c r="V925" s="308"/>
      <c r="W925" s="308"/>
      <c r="X925" s="308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308"/>
      <c r="T926" s="308"/>
      <c r="U926" s="308"/>
      <c r="V926" s="308"/>
      <c r="W926" s="308"/>
      <c r="X926" s="308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08"/>
      <c r="T927" s="308"/>
      <c r="U927" s="308"/>
      <c r="V927" s="308"/>
      <c r="W927" s="308"/>
      <c r="X927" s="308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308"/>
      <c r="T928" s="308"/>
      <c r="U928" s="308"/>
      <c r="V928" s="308"/>
      <c r="W928" s="308"/>
      <c r="X928" s="308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08"/>
      <c r="T929" s="308"/>
      <c r="U929" s="308"/>
      <c r="V929" s="308"/>
      <c r="W929" s="308"/>
      <c r="X929" s="308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308"/>
      <c r="T930" s="308"/>
      <c r="U930" s="308"/>
      <c r="V930" s="308"/>
      <c r="W930" s="308"/>
      <c r="X930" s="308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08"/>
      <c r="T931" s="308"/>
      <c r="U931" s="308"/>
      <c r="V931" s="308"/>
      <c r="W931" s="308"/>
      <c r="X931" s="308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308"/>
      <c r="T932" s="308"/>
      <c r="U932" s="308"/>
      <c r="V932" s="308"/>
      <c r="W932" s="308"/>
      <c r="X932" s="308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08"/>
      <c r="T933" s="308"/>
      <c r="U933" s="308"/>
      <c r="V933" s="308"/>
      <c r="W933" s="308"/>
      <c r="X933" s="308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308"/>
      <c r="T934" s="308"/>
      <c r="U934" s="308"/>
      <c r="V934" s="308"/>
      <c r="W934" s="308"/>
      <c r="X934" s="308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08"/>
      <c r="T935" s="308"/>
      <c r="U935" s="308"/>
      <c r="V935" s="308"/>
      <c r="W935" s="308"/>
      <c r="X935" s="308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308"/>
      <c r="T936" s="308"/>
      <c r="U936" s="308"/>
      <c r="V936" s="308"/>
      <c r="W936" s="308"/>
      <c r="X936" s="308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08"/>
      <c r="T937" s="308"/>
      <c r="U937" s="308"/>
      <c r="V937" s="308"/>
      <c r="W937" s="308"/>
      <c r="X937" s="308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308"/>
      <c r="T938" s="308"/>
      <c r="U938" s="308"/>
      <c r="V938" s="308"/>
      <c r="W938" s="308"/>
      <c r="X938" s="308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08"/>
      <c r="T939" s="308"/>
      <c r="U939" s="308"/>
      <c r="V939" s="308"/>
      <c r="W939" s="308"/>
      <c r="X939" s="308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308"/>
      <c r="T940" s="308"/>
      <c r="U940" s="308"/>
      <c r="V940" s="308"/>
      <c r="W940" s="308"/>
      <c r="X940" s="308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08"/>
      <c r="T941" s="308"/>
      <c r="U941" s="308"/>
      <c r="V941" s="308"/>
      <c r="W941" s="308"/>
      <c r="X941" s="308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308"/>
      <c r="T942" s="308"/>
      <c r="U942" s="308"/>
      <c r="V942" s="308"/>
      <c r="W942" s="308"/>
      <c r="X942" s="308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08"/>
      <c r="T943" s="308"/>
      <c r="U943" s="308"/>
      <c r="V943" s="308"/>
      <c r="W943" s="308"/>
      <c r="X943" s="308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308"/>
      <c r="T944" s="308"/>
      <c r="U944" s="308"/>
      <c r="V944" s="308"/>
      <c r="W944" s="308"/>
      <c r="X944" s="308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08"/>
      <c r="T945" s="308"/>
      <c r="U945" s="308"/>
      <c r="V945" s="308"/>
      <c r="W945" s="308"/>
      <c r="X945" s="308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308"/>
      <c r="T946" s="308"/>
      <c r="U946" s="308"/>
      <c r="V946" s="308"/>
      <c r="W946" s="308"/>
      <c r="X946" s="308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08"/>
      <c r="T947" s="308"/>
      <c r="U947" s="308"/>
      <c r="V947" s="308"/>
      <c r="W947" s="308"/>
      <c r="X947" s="308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308"/>
      <c r="T948" s="308"/>
      <c r="U948" s="308"/>
      <c r="V948" s="308"/>
      <c r="W948" s="308"/>
      <c r="X948" s="308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08"/>
      <c r="T949" s="308"/>
      <c r="U949" s="308"/>
      <c r="V949" s="308"/>
      <c r="W949" s="308"/>
      <c r="X949" s="308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308"/>
      <c r="T950" s="308"/>
      <c r="U950" s="308"/>
      <c r="V950" s="308"/>
      <c r="W950" s="308"/>
      <c r="X950" s="308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08"/>
      <c r="T951" s="308"/>
      <c r="U951" s="308"/>
      <c r="V951" s="308"/>
      <c r="W951" s="308"/>
      <c r="X951" s="308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08"/>
      <c r="T952" s="308"/>
      <c r="U952" s="308"/>
      <c r="V952" s="308"/>
      <c r="W952" s="308"/>
      <c r="X952" s="308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08"/>
      <c r="T953" s="308"/>
      <c r="U953" s="308"/>
      <c r="V953" s="308"/>
      <c r="W953" s="308"/>
      <c r="X953" s="308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308"/>
      <c r="T954" s="308"/>
      <c r="U954" s="308"/>
      <c r="V954" s="308"/>
      <c r="W954" s="308"/>
      <c r="X954" s="308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08"/>
      <c r="T955" s="308"/>
      <c r="U955" s="308"/>
      <c r="V955" s="308"/>
      <c r="W955" s="308"/>
      <c r="X955" s="308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308"/>
      <c r="T956" s="308"/>
      <c r="U956" s="308"/>
      <c r="V956" s="308"/>
      <c r="W956" s="308"/>
      <c r="X956" s="308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08"/>
      <c r="T957" s="308"/>
      <c r="U957" s="308"/>
      <c r="V957" s="308"/>
      <c r="W957" s="308"/>
      <c r="X957" s="308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308"/>
      <c r="T958" s="308"/>
      <c r="U958" s="308"/>
      <c r="V958" s="308"/>
      <c r="W958" s="308"/>
      <c r="X958" s="308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08"/>
      <c r="T959" s="308"/>
      <c r="U959" s="308"/>
      <c r="V959" s="308"/>
      <c r="W959" s="308"/>
      <c r="X959" s="308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308"/>
      <c r="T960" s="308"/>
      <c r="U960" s="308"/>
      <c r="V960" s="308"/>
      <c r="W960" s="308"/>
      <c r="X960" s="308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08"/>
      <c r="T961" s="308"/>
      <c r="U961" s="308"/>
      <c r="V961" s="308"/>
      <c r="W961" s="308"/>
      <c r="X961" s="308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308"/>
      <c r="T962" s="308"/>
      <c r="U962" s="308"/>
      <c r="V962" s="308"/>
      <c r="W962" s="308"/>
      <c r="X962" s="308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08"/>
      <c r="T963" s="308"/>
      <c r="U963" s="308"/>
      <c r="V963" s="308"/>
      <c r="W963" s="308"/>
      <c r="X963" s="308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308"/>
      <c r="T964" s="308"/>
      <c r="U964" s="308"/>
      <c r="V964" s="308"/>
      <c r="W964" s="308"/>
      <c r="X964" s="308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08"/>
      <c r="T965" s="308"/>
      <c r="U965" s="308"/>
      <c r="V965" s="308"/>
      <c r="W965" s="308"/>
      <c r="X965" s="308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308"/>
      <c r="T966" s="308"/>
      <c r="U966" s="308"/>
      <c r="V966" s="308"/>
      <c r="W966" s="308"/>
      <c r="X966" s="308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08"/>
      <c r="T967" s="308"/>
      <c r="U967" s="308"/>
      <c r="V967" s="308"/>
      <c r="W967" s="308"/>
      <c r="X967" s="308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308"/>
      <c r="T968" s="308"/>
      <c r="U968" s="308"/>
      <c r="V968" s="308"/>
      <c r="W968" s="308"/>
      <c r="X968" s="308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08"/>
      <c r="T969" s="308"/>
      <c r="U969" s="308"/>
      <c r="V969" s="308"/>
      <c r="W969" s="308"/>
      <c r="X969" s="308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08"/>
      <c r="T970" s="308"/>
      <c r="U970" s="308"/>
      <c r="V970" s="308"/>
      <c r="W970" s="308"/>
      <c r="X970" s="308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08"/>
      <c r="T971" s="308"/>
      <c r="U971" s="308"/>
      <c r="V971" s="308"/>
      <c r="W971" s="308"/>
      <c r="X971" s="308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308"/>
      <c r="T972" s="308"/>
      <c r="U972" s="308"/>
      <c r="V972" s="308"/>
      <c r="W972" s="308"/>
      <c r="X972" s="308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08"/>
      <c r="T973" s="308"/>
      <c r="U973" s="308"/>
      <c r="V973" s="308"/>
      <c r="W973" s="308"/>
      <c r="X973" s="308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308"/>
      <c r="T974" s="308"/>
      <c r="U974" s="308"/>
      <c r="V974" s="308"/>
      <c r="W974" s="308"/>
      <c r="X974" s="308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08"/>
      <c r="T975" s="308"/>
      <c r="U975" s="308"/>
      <c r="V975" s="308"/>
      <c r="W975" s="308"/>
      <c r="X975" s="308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308"/>
      <c r="T976" s="308"/>
      <c r="U976" s="308"/>
      <c r="V976" s="308"/>
      <c r="W976" s="308"/>
      <c r="X976" s="308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08"/>
      <c r="T977" s="308"/>
      <c r="U977" s="308"/>
      <c r="V977" s="308"/>
      <c r="W977" s="308"/>
      <c r="X977" s="308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308"/>
      <c r="T978" s="308"/>
      <c r="U978" s="308"/>
      <c r="V978" s="308"/>
      <c r="W978" s="308"/>
      <c r="X978" s="308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08"/>
      <c r="T979" s="308"/>
      <c r="U979" s="308"/>
      <c r="V979" s="308"/>
      <c r="W979" s="308"/>
      <c r="X979" s="308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308"/>
      <c r="T980" s="308"/>
      <c r="U980" s="308"/>
      <c r="V980" s="308"/>
      <c r="W980" s="308"/>
      <c r="X980" s="308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08"/>
      <c r="T981" s="308"/>
      <c r="U981" s="308"/>
      <c r="V981" s="308"/>
      <c r="W981" s="308"/>
      <c r="X981" s="308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308"/>
      <c r="T982" s="308"/>
      <c r="U982" s="308"/>
      <c r="V982" s="308"/>
      <c r="W982" s="308"/>
      <c r="X982" s="308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08"/>
      <c r="T983" s="308"/>
      <c r="U983" s="308"/>
      <c r="V983" s="308"/>
      <c r="W983" s="308"/>
      <c r="X983" s="308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308"/>
      <c r="T984" s="308"/>
      <c r="U984" s="308"/>
      <c r="V984" s="308"/>
      <c r="W984" s="308"/>
      <c r="X984" s="308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08"/>
      <c r="T985" s="308"/>
      <c r="U985" s="308"/>
      <c r="V985" s="308"/>
      <c r="W985" s="308"/>
      <c r="X985" s="308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308"/>
      <c r="T986" s="308"/>
      <c r="U986" s="308"/>
      <c r="V986" s="308"/>
      <c r="W986" s="308"/>
      <c r="X986" s="308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08"/>
      <c r="T987" s="308"/>
      <c r="U987" s="308"/>
      <c r="V987" s="308"/>
      <c r="W987" s="308"/>
      <c r="X987" s="308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308"/>
      <c r="T988" s="308"/>
      <c r="U988" s="308"/>
      <c r="V988" s="308"/>
      <c r="W988" s="308"/>
      <c r="X988" s="308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08"/>
      <c r="T989" s="308"/>
      <c r="U989" s="308"/>
      <c r="V989" s="308"/>
      <c r="W989" s="308"/>
      <c r="X989" s="308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308"/>
      <c r="T990" s="308"/>
      <c r="U990" s="308"/>
      <c r="V990" s="308"/>
      <c r="W990" s="308"/>
      <c r="X990" s="308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08"/>
      <c r="T991" s="308"/>
      <c r="U991" s="308"/>
      <c r="V991" s="308"/>
      <c r="W991" s="308"/>
      <c r="X991" s="308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308"/>
      <c r="T992" s="308"/>
      <c r="U992" s="308"/>
      <c r="V992" s="308"/>
      <c r="W992" s="308"/>
      <c r="X992" s="308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08"/>
      <c r="T993" s="308"/>
      <c r="U993" s="308"/>
      <c r="V993" s="308"/>
      <c r="W993" s="308"/>
      <c r="X993" s="308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308"/>
      <c r="T994" s="308"/>
      <c r="U994" s="308"/>
      <c r="V994" s="308"/>
      <c r="W994" s="308"/>
      <c r="X994" s="308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08"/>
      <c r="T995" s="308"/>
      <c r="U995" s="308"/>
      <c r="V995" s="308"/>
      <c r="W995" s="308"/>
      <c r="X995" s="308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308"/>
      <c r="T996" s="308"/>
      <c r="U996" s="308"/>
      <c r="V996" s="308"/>
      <c r="W996" s="308"/>
      <c r="X996" s="308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08"/>
      <c r="T997" s="308"/>
      <c r="U997" s="308"/>
      <c r="V997" s="308"/>
      <c r="W997" s="308"/>
      <c r="X997" s="308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308"/>
      <c r="T998" s="308"/>
      <c r="U998" s="308"/>
      <c r="V998" s="308"/>
      <c r="W998" s="308"/>
      <c r="X998" s="308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08"/>
      <c r="T999" s="308"/>
      <c r="U999" s="308"/>
      <c r="V999" s="308"/>
      <c r="W999" s="308"/>
      <c r="X999" s="308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308"/>
      <c r="T1000" s="308"/>
      <c r="U1000" s="308"/>
      <c r="V1000" s="308"/>
      <c r="W1000" s="308"/>
      <c r="X1000" s="308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9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0.95891223284506455</v>
      </c>
    </row>
    <row r="5" spans="1:9" x14ac:dyDescent="0.15">
      <c r="A5" s="164" t="s">
        <v>70</v>
      </c>
      <c r="B5" s="268">
        <v>0.91951267029990724</v>
      </c>
      <c r="C5" s="117" t="s">
        <v>753</v>
      </c>
    </row>
    <row r="6" spans="1:9" x14ac:dyDescent="0.15">
      <c r="A6" s="164" t="s">
        <v>71</v>
      </c>
      <c r="B6" s="164">
        <v>0.90609811534989182</v>
      </c>
    </row>
    <row r="7" spans="1:9" x14ac:dyDescent="0.15">
      <c r="A7" s="164" t="s">
        <v>72</v>
      </c>
      <c r="B7" s="164">
        <v>5.5036410745192077</v>
      </c>
    </row>
    <row r="8" spans="1:9" ht="14" thickBot="1" x14ac:dyDescent="0.2">
      <c r="A8" s="165" t="s">
        <v>73</v>
      </c>
      <c r="B8" s="165">
        <v>8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2076.2596095371905</v>
      </c>
      <c r="D12" s="164">
        <v>2076.2596095371905</v>
      </c>
      <c r="E12" s="164">
        <v>68.545894643999844</v>
      </c>
      <c r="F12" s="164">
        <v>1.6811149262015634E-4</v>
      </c>
    </row>
    <row r="13" spans="1:9" x14ac:dyDescent="0.15">
      <c r="A13" s="164" t="s">
        <v>14</v>
      </c>
      <c r="B13" s="164">
        <v>6</v>
      </c>
      <c r="C13" s="164">
        <v>181.74039046280964</v>
      </c>
      <c r="D13" s="164">
        <v>30.29006507713494</v>
      </c>
      <c r="E13" s="164"/>
      <c r="F13" s="164"/>
    </row>
    <row r="14" spans="1:9" ht="14" thickBot="1" x14ac:dyDescent="0.2">
      <c r="A14" s="165" t="s">
        <v>15</v>
      </c>
      <c r="B14" s="165">
        <v>7</v>
      </c>
      <c r="C14" s="165">
        <v>2258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706</v>
      </c>
      <c r="I16" s="166" t="s">
        <v>707</v>
      </c>
    </row>
    <row r="17" spans="1:9" x14ac:dyDescent="0.15">
      <c r="A17" s="164" t="s">
        <v>84</v>
      </c>
      <c r="B17" s="170">
        <v>30.187682177532661</v>
      </c>
      <c r="C17" s="164">
        <v>3.8821428993530289</v>
      </c>
      <c r="D17" s="164">
        <v>7.7760358029488126</v>
      </c>
      <c r="E17" s="164">
        <v>2.381059086887018E-4</v>
      </c>
      <c r="F17" s="164">
        <v>20.68842070926744</v>
      </c>
      <c r="G17" s="164">
        <v>39.686943645797882</v>
      </c>
      <c r="H17" s="164">
        <v>20.68842070926744</v>
      </c>
      <c r="I17" s="164">
        <v>39.686943645797882</v>
      </c>
    </row>
    <row r="18" spans="1:9" ht="14" thickBot="1" x14ac:dyDescent="0.2">
      <c r="A18" s="165" t="s">
        <v>421</v>
      </c>
      <c r="B18" s="168">
        <v>0.11803636211126722</v>
      </c>
      <c r="C18" s="165">
        <v>1.4256899608935648E-2</v>
      </c>
      <c r="D18" s="165">
        <v>8.2792448112131485</v>
      </c>
      <c r="E18" s="267">
        <v>1.6811149262015634E-4</v>
      </c>
      <c r="F18" s="165">
        <v>8.3150985497578503E-2</v>
      </c>
      <c r="G18" s="165">
        <v>0.15292173872495596</v>
      </c>
      <c r="H18" s="165">
        <v>8.3150985497578503E-2</v>
      </c>
      <c r="I18" s="165">
        <v>0.15292173872495596</v>
      </c>
    </row>
    <row r="19" spans="1:9" x14ac:dyDescent="0.15">
      <c r="E19" s="241" t="s">
        <v>752</v>
      </c>
    </row>
    <row r="21" spans="1:9" ht="25" x14ac:dyDescent="0.25">
      <c r="C21" s="282" t="s">
        <v>750</v>
      </c>
    </row>
    <row r="24" spans="1:9" x14ac:dyDescent="0.15">
      <c r="C24" s="118" t="s">
        <v>30</v>
      </c>
      <c r="D24" s="117" t="s">
        <v>426</v>
      </c>
    </row>
    <row r="25" spans="1:9" x14ac:dyDescent="0.15">
      <c r="C25" s="120">
        <v>50</v>
      </c>
      <c r="D25" s="117" t="s">
        <v>754</v>
      </c>
      <c r="E25" s="120">
        <v>168</v>
      </c>
    </row>
    <row r="28" spans="1:9" x14ac:dyDescent="0.15">
      <c r="C28" s="117" t="s">
        <v>755</v>
      </c>
    </row>
    <row r="29" spans="1:9" x14ac:dyDescent="0.15">
      <c r="C29" s="117" t="s">
        <v>756</v>
      </c>
    </row>
    <row r="30" spans="1:9" x14ac:dyDescent="0.15">
      <c r="C30" s="117" t="s">
        <v>757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120"/>
    <col min="2" max="2" width="12" style="120" bestFit="1" customWidth="1"/>
    <col min="3" max="3" width="14" style="120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73" t="s">
        <v>420</v>
      </c>
      <c r="B1" s="173" t="s">
        <v>421</v>
      </c>
      <c r="C1" s="173" t="s">
        <v>422</v>
      </c>
      <c r="D1" s="174" t="s">
        <v>423</v>
      </c>
    </row>
    <row r="2" spans="1:11" x14ac:dyDescent="0.15">
      <c r="A2" s="173">
        <v>1</v>
      </c>
      <c r="B2" s="173">
        <v>50</v>
      </c>
      <c r="C2" s="173">
        <v>36</v>
      </c>
      <c r="D2" s="120">
        <f>C2/B2</f>
        <v>0.72</v>
      </c>
      <c r="F2" s="175"/>
      <c r="H2" s="175" t="s">
        <v>424</v>
      </c>
      <c r="I2" s="175" t="s">
        <v>35</v>
      </c>
    </row>
    <row r="3" spans="1:11" x14ac:dyDescent="0.15">
      <c r="A3" s="173">
        <v>2</v>
      </c>
      <c r="B3" s="173">
        <v>240</v>
      </c>
      <c r="C3" s="173">
        <v>48</v>
      </c>
      <c r="D3" s="120">
        <f t="shared" ref="D3:D9" si="0">C3/B3</f>
        <v>0.2</v>
      </c>
      <c r="F3" s="175"/>
      <c r="H3" s="175" t="s">
        <v>66</v>
      </c>
      <c r="I3" s="175" t="s">
        <v>65</v>
      </c>
    </row>
    <row r="4" spans="1:11" x14ac:dyDescent="0.15">
      <c r="A4" s="173">
        <v>3</v>
      </c>
      <c r="B4" s="173">
        <v>150</v>
      </c>
      <c r="C4" s="173">
        <v>50</v>
      </c>
      <c r="D4" s="120">
        <f t="shared" si="0"/>
        <v>0.33333333333333331</v>
      </c>
    </row>
    <row r="5" spans="1:11" x14ac:dyDescent="0.15">
      <c r="A5" s="173">
        <v>4</v>
      </c>
      <c r="B5" s="173">
        <v>350</v>
      </c>
      <c r="C5" s="173">
        <v>70</v>
      </c>
      <c r="D5" s="120">
        <f t="shared" si="0"/>
        <v>0.2</v>
      </c>
      <c r="E5" s="176"/>
    </row>
    <row r="6" spans="1:11" x14ac:dyDescent="0.15">
      <c r="A6" s="173">
        <v>5</v>
      </c>
      <c r="B6" s="173">
        <v>100</v>
      </c>
      <c r="C6" s="173">
        <v>42</v>
      </c>
      <c r="D6" s="120">
        <f t="shared" si="0"/>
        <v>0.42</v>
      </c>
      <c r="G6" s="175"/>
      <c r="H6" s="177" t="s">
        <v>425</v>
      </c>
      <c r="I6" s="175" t="s">
        <v>424</v>
      </c>
      <c r="J6" s="177" t="s">
        <v>425</v>
      </c>
      <c r="K6" s="175" t="s">
        <v>35</v>
      </c>
    </row>
    <row r="7" spans="1:11" x14ac:dyDescent="0.15">
      <c r="A7" s="173">
        <v>6</v>
      </c>
      <c r="B7" s="173">
        <v>175</v>
      </c>
      <c r="C7" s="173">
        <v>58</v>
      </c>
      <c r="D7" s="120">
        <f t="shared" si="0"/>
        <v>0.33142857142857141</v>
      </c>
      <c r="G7" s="175"/>
      <c r="K7" s="175" t="s">
        <v>65</v>
      </c>
    </row>
    <row r="8" spans="1:11" x14ac:dyDescent="0.15">
      <c r="A8" s="173">
        <v>7</v>
      </c>
      <c r="B8" s="173">
        <v>485</v>
      </c>
      <c r="C8" s="173">
        <v>91</v>
      </c>
      <c r="D8" s="120">
        <f t="shared" si="0"/>
        <v>0.18762886597938144</v>
      </c>
    </row>
    <row r="9" spans="1:11" x14ac:dyDescent="0.15">
      <c r="A9" s="173">
        <v>8</v>
      </c>
      <c r="B9" s="173">
        <v>335</v>
      </c>
      <c r="C9" s="173">
        <v>69</v>
      </c>
      <c r="D9" s="120">
        <f t="shared" si="0"/>
        <v>0.20597014925373133</v>
      </c>
      <c r="H9" s="118" t="s">
        <v>740</v>
      </c>
    </row>
    <row r="10" spans="1:11" x14ac:dyDescent="0.15">
      <c r="D10" s="120">
        <f>AVERAGE(D2:D9)</f>
        <v>0.32479511499937713</v>
      </c>
      <c r="E10" s="175" t="s">
        <v>86</v>
      </c>
      <c r="F10" s="175" t="s">
        <v>749</v>
      </c>
      <c r="H10" s="176" t="s">
        <v>738</v>
      </c>
      <c r="I10" s="117" t="s">
        <v>741</v>
      </c>
      <c r="J10" s="117" t="s">
        <v>743</v>
      </c>
    </row>
    <row r="11" spans="1:11" x14ac:dyDescent="0.15">
      <c r="D11" s="120"/>
      <c r="F11" s="175"/>
      <c r="H11" s="118" t="s">
        <v>739</v>
      </c>
      <c r="I11" s="117" t="s">
        <v>742</v>
      </c>
      <c r="J11" s="117" t="s">
        <v>744</v>
      </c>
    </row>
    <row r="12" spans="1:11" x14ac:dyDescent="0.15">
      <c r="D12" s="175" t="s">
        <v>35</v>
      </c>
      <c r="E12" s="120">
        <f>E13*D10</f>
        <v>32.479511499937715</v>
      </c>
      <c r="K12" s="117" t="s">
        <v>746</v>
      </c>
    </row>
    <row r="13" spans="1:11" x14ac:dyDescent="0.15">
      <c r="D13" s="175" t="s">
        <v>426</v>
      </c>
      <c r="E13" s="120">
        <v>100</v>
      </c>
    </row>
    <row r="14" spans="1:11" x14ac:dyDescent="0.15">
      <c r="H14" s="117" t="s">
        <v>745</v>
      </c>
    </row>
    <row r="15" spans="1:11" x14ac:dyDescent="0.15">
      <c r="D15" s="175" t="s">
        <v>427</v>
      </c>
    </row>
    <row r="16" spans="1:11" x14ac:dyDescent="0.15">
      <c r="D16" s="178" t="s">
        <v>428</v>
      </c>
      <c r="H16" s="117" t="s">
        <v>747</v>
      </c>
    </row>
    <row r="17" spans="4:10" x14ac:dyDescent="0.15">
      <c r="D17" s="175" t="s">
        <v>429</v>
      </c>
      <c r="H17" s="117" t="s">
        <v>748</v>
      </c>
    </row>
    <row r="19" spans="4:10" ht="25" x14ac:dyDescent="0.25">
      <c r="H19" s="282" t="s">
        <v>750</v>
      </c>
    </row>
    <row r="21" spans="4:10" x14ac:dyDescent="0.15">
      <c r="H21" s="245" t="s">
        <v>426</v>
      </c>
      <c r="I21" s="120">
        <v>100</v>
      </c>
    </row>
    <row r="22" spans="4:10" x14ac:dyDescent="0.15">
      <c r="H22" s="245" t="s">
        <v>35</v>
      </c>
      <c r="I22" s="120">
        <f>30.19+0.118*I21</f>
        <v>41.99</v>
      </c>
      <c r="J22" s="117" t="s">
        <v>751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L31"/>
  <sheetViews>
    <sheetView zoomScale="220" zoomScaleNormal="220" workbookViewId="0">
      <selection activeCell="B5" sqref="B5"/>
    </sheetView>
  </sheetViews>
  <sheetFormatPr baseColWidth="10" defaultRowHeight="13" x14ac:dyDescent="0.15"/>
  <cols>
    <col min="1" max="1" width="17.6640625" customWidth="1"/>
    <col min="2" max="2" width="19.83203125" customWidth="1"/>
    <col min="5" max="5" width="11.6640625" bestFit="1" customWidth="1"/>
    <col min="11" max="11" width="11.5" customWidth="1"/>
  </cols>
  <sheetData>
    <row r="1" spans="1:12" x14ac:dyDescent="0.15">
      <c r="A1" t="s">
        <v>0</v>
      </c>
    </row>
    <row r="2" spans="1:12" ht="14" thickBot="1" x14ac:dyDescent="0.2"/>
    <row r="3" spans="1:12" x14ac:dyDescent="0.15">
      <c r="A3" s="167" t="s">
        <v>1</v>
      </c>
      <c r="B3" s="167"/>
    </row>
    <row r="4" spans="1:12" x14ac:dyDescent="0.15">
      <c r="A4" s="164" t="s">
        <v>2</v>
      </c>
      <c r="B4" s="323">
        <v>0.83659156023745895</v>
      </c>
      <c r="C4" s="117" t="s">
        <v>777</v>
      </c>
      <c r="I4" s="117" t="s">
        <v>516</v>
      </c>
    </row>
    <row r="5" spans="1:12" x14ac:dyDescent="0.15">
      <c r="A5" s="164" t="s">
        <v>3</v>
      </c>
      <c r="B5" s="268">
        <f>B4*B4</f>
        <v>0.69988543866054587</v>
      </c>
      <c r="C5" s="117" t="s">
        <v>513</v>
      </c>
      <c r="I5" s="117" t="s">
        <v>515</v>
      </c>
    </row>
    <row r="6" spans="1:12" x14ac:dyDescent="0.15">
      <c r="A6" s="164" t="s">
        <v>4</v>
      </c>
      <c r="B6" s="164">
        <v>0.69965564190607477</v>
      </c>
      <c r="C6" s="244" t="s">
        <v>514</v>
      </c>
    </row>
    <row r="7" spans="1:12" x14ac:dyDescent="0.15">
      <c r="A7" s="164" t="s">
        <v>5</v>
      </c>
      <c r="B7" s="164">
        <v>82.856961629722264</v>
      </c>
      <c r="F7" s="117" t="s">
        <v>778</v>
      </c>
      <c r="K7" s="117" t="s">
        <v>773</v>
      </c>
    </row>
    <row r="8" spans="1:12" ht="14" thickBot="1" x14ac:dyDescent="0.2">
      <c r="A8" s="165" t="s">
        <v>6</v>
      </c>
      <c r="B8" s="165">
        <v>1308</v>
      </c>
      <c r="F8" s="117" t="s">
        <v>779</v>
      </c>
      <c r="K8" s="117" t="s">
        <v>774</v>
      </c>
    </row>
    <row r="9" spans="1:12" x14ac:dyDescent="0.15">
      <c r="F9" s="117" t="s">
        <v>780</v>
      </c>
    </row>
    <row r="10" spans="1:12" ht="14" thickBot="1" x14ac:dyDescent="0.2">
      <c r="A10" t="s">
        <v>7</v>
      </c>
      <c r="K10" s="117" t="s">
        <v>775</v>
      </c>
    </row>
    <row r="11" spans="1:12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  <c r="K11" s="117" t="s">
        <v>781</v>
      </c>
    </row>
    <row r="12" spans="1:12" x14ac:dyDescent="0.15">
      <c r="A12" s="164" t="s">
        <v>13</v>
      </c>
      <c r="B12" s="164">
        <v>1</v>
      </c>
      <c r="C12" s="164">
        <v>20909376.110152837</v>
      </c>
      <c r="D12" s="164">
        <v>20909376.110152837</v>
      </c>
      <c r="E12" s="164">
        <v>3045.6715555924238</v>
      </c>
      <c r="F12" s="164">
        <v>0</v>
      </c>
      <c r="K12" s="117" t="s">
        <v>782</v>
      </c>
    </row>
    <row r="13" spans="1:12" x14ac:dyDescent="0.15">
      <c r="A13" s="164" t="s">
        <v>14</v>
      </c>
      <c r="B13" s="164">
        <v>1306</v>
      </c>
      <c r="C13" s="164">
        <v>8966050.5742051043</v>
      </c>
      <c r="D13" s="164">
        <v>6865.2760905092682</v>
      </c>
      <c r="E13" s="164"/>
      <c r="F13" s="164"/>
    </row>
    <row r="14" spans="1:12" ht="14" thickBot="1" x14ac:dyDescent="0.2">
      <c r="A14" s="165" t="s">
        <v>15</v>
      </c>
      <c r="B14" s="165">
        <v>1307</v>
      </c>
      <c r="C14" s="165">
        <v>29875426.684357941</v>
      </c>
      <c r="D14" s="165"/>
      <c r="E14" s="165"/>
      <c r="F14" s="165"/>
      <c r="K14" s="117" t="s">
        <v>783</v>
      </c>
    </row>
    <row r="15" spans="1:12" ht="14" thickBot="1" x14ac:dyDescent="0.2">
      <c r="K15" s="117" t="s">
        <v>784</v>
      </c>
      <c r="L15" s="117" t="s">
        <v>785</v>
      </c>
    </row>
    <row r="16" spans="1:12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12.119441378577051</v>
      </c>
      <c r="C17" s="164">
        <v>4.7698420988852428</v>
      </c>
      <c r="D17" s="164">
        <v>2.5408475013060658</v>
      </c>
      <c r="E17" s="164">
        <v>1.1173341550978183E-2</v>
      </c>
      <c r="F17" s="164">
        <v>2.7620506200369075</v>
      </c>
      <c r="G17" s="164">
        <v>21.476832137117192</v>
      </c>
      <c r="H17" s="164">
        <v>2.7620506200369075</v>
      </c>
      <c r="I17" s="164">
        <v>21.476832137117192</v>
      </c>
    </row>
    <row r="18" spans="1:9" ht="14" thickBot="1" x14ac:dyDescent="0.2">
      <c r="A18" s="165" t="s">
        <v>91</v>
      </c>
      <c r="B18" s="168">
        <v>12.809941162137983</v>
      </c>
      <c r="C18" s="165">
        <v>0.23211627976598853</v>
      </c>
      <c r="D18" s="165">
        <v>55.187603278203987</v>
      </c>
      <c r="E18" s="207">
        <v>0</v>
      </c>
      <c r="F18" s="165">
        <v>12.354579603796964</v>
      </c>
      <c r="G18" s="165">
        <v>13.265302720479003</v>
      </c>
      <c r="H18" s="165">
        <v>12.354579603796964</v>
      </c>
      <c r="I18" s="165">
        <v>13.265302720479003</v>
      </c>
    </row>
    <row r="19" spans="1:9" x14ac:dyDescent="0.15">
      <c r="E19" s="117" t="s">
        <v>512</v>
      </c>
      <c r="F19" s="117" t="s">
        <v>772</v>
      </c>
    </row>
    <row r="21" spans="1:9" x14ac:dyDescent="0.15">
      <c r="A21" s="245" t="s">
        <v>788</v>
      </c>
      <c r="B21" s="117" t="s">
        <v>517</v>
      </c>
      <c r="F21" s="117" t="s">
        <v>520</v>
      </c>
    </row>
    <row r="22" spans="1:9" x14ac:dyDescent="0.15">
      <c r="B22" s="117" t="s">
        <v>786</v>
      </c>
      <c r="F22" s="117"/>
    </row>
    <row r="24" spans="1:9" x14ac:dyDescent="0.15">
      <c r="B24" s="245" t="s">
        <v>518</v>
      </c>
      <c r="C24" s="120">
        <v>100</v>
      </c>
      <c r="D24" s="117" t="s">
        <v>787</v>
      </c>
    </row>
    <row r="25" spans="1:9" x14ac:dyDescent="0.15">
      <c r="B25" s="246">
        <v>1980</v>
      </c>
    </row>
    <row r="26" spans="1:9" x14ac:dyDescent="0.15">
      <c r="A26" s="245" t="s">
        <v>789</v>
      </c>
      <c r="B26" s="245" t="s">
        <v>519</v>
      </c>
      <c r="C26">
        <f>B17+B18*C24</f>
        <v>1293.1135575923754</v>
      </c>
    </row>
    <row r="28" spans="1:9" x14ac:dyDescent="0.15">
      <c r="B28" s="245" t="s">
        <v>791</v>
      </c>
      <c r="C28" s="120">
        <v>1000</v>
      </c>
      <c r="D28" s="117"/>
      <c r="E28" s="117" t="s">
        <v>790</v>
      </c>
    </row>
    <row r="29" spans="1:9" x14ac:dyDescent="0.15">
      <c r="B29" s="246">
        <v>1980</v>
      </c>
      <c r="C29" s="118" t="s">
        <v>792</v>
      </c>
    </row>
    <row r="31" spans="1:9" x14ac:dyDescent="0.15">
      <c r="B31" s="117" t="s">
        <v>793</v>
      </c>
      <c r="C31">
        <f>C26-C28</f>
        <v>293.1135575923754</v>
      </c>
      <c r="D31" s="324">
        <f>C31/C28</f>
        <v>0.2931135575923754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K32"/>
  <sheetViews>
    <sheetView topLeftCell="A12" zoomScale="200" zoomScaleNormal="200" workbookViewId="0">
      <selection activeCell="F31" sqref="F31"/>
    </sheetView>
  </sheetViews>
  <sheetFormatPr baseColWidth="10" defaultRowHeight="13" x14ac:dyDescent="0.15"/>
  <cols>
    <col min="2" max="2" width="20.33203125" customWidth="1"/>
  </cols>
  <sheetData>
    <row r="1" spans="1:11" x14ac:dyDescent="0.15">
      <c r="A1" t="s">
        <v>0</v>
      </c>
      <c r="F1" s="117" t="s">
        <v>794</v>
      </c>
    </row>
    <row r="2" spans="1:11" ht="14" thickBot="1" x14ac:dyDescent="0.2"/>
    <row r="3" spans="1:11" x14ac:dyDescent="0.15">
      <c r="A3" s="167" t="s">
        <v>1</v>
      </c>
      <c r="B3" s="167"/>
    </row>
    <row r="4" spans="1:11" x14ac:dyDescent="0.15">
      <c r="A4" s="164" t="s">
        <v>2</v>
      </c>
      <c r="B4" s="164">
        <v>0.71022161124880301</v>
      </c>
      <c r="K4" s="117" t="s">
        <v>795</v>
      </c>
    </row>
    <row r="5" spans="1:11" x14ac:dyDescent="0.15">
      <c r="A5" s="164" t="s">
        <v>3</v>
      </c>
      <c r="B5" s="202">
        <v>0.50441473708484585</v>
      </c>
      <c r="K5" s="117" t="s">
        <v>796</v>
      </c>
    </row>
    <row r="6" spans="1:11" x14ac:dyDescent="0.15">
      <c r="A6" s="164" t="s">
        <v>4</v>
      </c>
      <c r="B6" s="164">
        <v>0.50318499697835661</v>
      </c>
    </row>
    <row r="7" spans="1:11" x14ac:dyDescent="0.15">
      <c r="A7" s="164" t="s">
        <v>5</v>
      </c>
      <c r="B7" s="164">
        <v>347.21194218992821</v>
      </c>
      <c r="K7" s="117" t="s">
        <v>797</v>
      </c>
    </row>
    <row r="8" spans="1:11" ht="14" thickBot="1" x14ac:dyDescent="0.2">
      <c r="A8" s="165" t="s">
        <v>6</v>
      </c>
      <c r="B8" s="165">
        <v>405</v>
      </c>
      <c r="K8" s="117" t="s">
        <v>798</v>
      </c>
    </row>
    <row r="9" spans="1:11" x14ac:dyDescent="0.15">
      <c r="K9" s="117" t="s">
        <v>799</v>
      </c>
    </row>
    <row r="10" spans="1:11" ht="14" thickBot="1" x14ac:dyDescent="0.2">
      <c r="A10" t="s">
        <v>7</v>
      </c>
    </row>
    <row r="11" spans="1:11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  <c r="K11" s="117" t="s">
        <v>807</v>
      </c>
    </row>
    <row r="12" spans="1:11" x14ac:dyDescent="0.15">
      <c r="A12" s="164" t="s">
        <v>13</v>
      </c>
      <c r="B12" s="164">
        <v>1</v>
      </c>
      <c r="C12" s="164">
        <v>49449708.689694554</v>
      </c>
      <c r="D12" s="164">
        <v>49449708.689694554</v>
      </c>
      <c r="E12" s="164">
        <v>410.17995137598547</v>
      </c>
      <c r="F12" s="164">
        <v>2.0555649947854686E-63</v>
      </c>
      <c r="K12" s="117" t="s">
        <v>808</v>
      </c>
    </row>
    <row r="13" spans="1:11" x14ac:dyDescent="0.15">
      <c r="A13" s="164" t="s">
        <v>14</v>
      </c>
      <c r="B13" s="164">
        <v>403</v>
      </c>
      <c r="C13" s="164">
        <v>48584121.518118724</v>
      </c>
      <c r="D13" s="164">
        <v>120556.13279930204</v>
      </c>
      <c r="E13" s="164"/>
      <c r="F13" s="164"/>
    </row>
    <row r="14" spans="1:11" ht="14" thickBot="1" x14ac:dyDescent="0.2">
      <c r="A14" s="165" t="s">
        <v>15</v>
      </c>
      <c r="B14" s="165">
        <v>404</v>
      </c>
      <c r="C14" s="165">
        <v>98033830.207813278</v>
      </c>
      <c r="D14" s="165"/>
      <c r="E14" s="165"/>
      <c r="F14" s="165"/>
    </row>
    <row r="15" spans="1:11" ht="14" thickBot="1" x14ac:dyDescent="0.2"/>
    <row r="16" spans="1:11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140.15348209133413</v>
      </c>
      <c r="C17" s="164">
        <v>45.574057188760243</v>
      </c>
      <c r="D17" s="164">
        <v>3.0752908724110624</v>
      </c>
      <c r="E17" s="164">
        <v>2.2462428115042439E-3</v>
      </c>
      <c r="F17" s="164">
        <v>50.560904545931663</v>
      </c>
      <c r="G17" s="164">
        <v>229.74605963673659</v>
      </c>
      <c r="H17" s="164">
        <v>50.560904545931663</v>
      </c>
      <c r="I17" s="164">
        <v>229.74605963673659</v>
      </c>
    </row>
    <row r="18" spans="1:9" ht="14" thickBot="1" x14ac:dyDescent="0.2">
      <c r="A18" s="165" t="s">
        <v>91</v>
      </c>
      <c r="B18" s="168">
        <v>16.846923074849077</v>
      </c>
      <c r="C18" s="165">
        <v>0.83182769970225079</v>
      </c>
      <c r="D18" s="165">
        <v>20.25289982634548</v>
      </c>
      <c r="E18" s="169">
        <v>2.0555649947858199E-63</v>
      </c>
      <c r="F18" s="165">
        <v>15.211659675294481</v>
      </c>
      <c r="G18" s="165">
        <v>18.482186474403672</v>
      </c>
      <c r="H18" s="165">
        <v>15.211659675294481</v>
      </c>
      <c r="I18" s="165">
        <v>18.482186474403672</v>
      </c>
    </row>
    <row r="19" spans="1:9" x14ac:dyDescent="0.15">
      <c r="E19" s="117" t="s">
        <v>512</v>
      </c>
    </row>
    <row r="21" spans="1:9" ht="20" x14ac:dyDescent="0.2">
      <c r="B21" s="213" t="s">
        <v>521</v>
      </c>
      <c r="F21" s="241" t="s">
        <v>800</v>
      </c>
    </row>
    <row r="23" spans="1:9" x14ac:dyDescent="0.15">
      <c r="B23" s="117" t="s">
        <v>801</v>
      </c>
    </row>
    <row r="24" spans="1:9" x14ac:dyDescent="0.15">
      <c r="A24" s="353">
        <v>2013</v>
      </c>
      <c r="B24" s="117" t="s">
        <v>787</v>
      </c>
      <c r="C24" s="120">
        <v>10</v>
      </c>
      <c r="D24" s="117" t="s">
        <v>803</v>
      </c>
    </row>
    <row r="25" spans="1:9" x14ac:dyDescent="0.15">
      <c r="A25" s="353"/>
      <c r="B25" s="325" t="s">
        <v>802</v>
      </c>
      <c r="C25" s="120">
        <v>450</v>
      </c>
      <c r="D25" s="117" t="s">
        <v>803</v>
      </c>
    </row>
    <row r="27" spans="1:9" x14ac:dyDescent="0.15">
      <c r="B27" s="117" t="s">
        <v>804</v>
      </c>
    </row>
    <row r="28" spans="1:9" x14ac:dyDescent="0.15">
      <c r="A28" s="245" t="s">
        <v>789</v>
      </c>
      <c r="B28" s="325" t="s">
        <v>805</v>
      </c>
      <c r="C28" s="120">
        <f>140.15+16.84*C24</f>
        <v>308.55</v>
      </c>
    </row>
    <row r="29" spans="1:9" x14ac:dyDescent="0.15">
      <c r="B29" s="117" t="s">
        <v>519</v>
      </c>
    </row>
    <row r="31" spans="1:9" x14ac:dyDescent="0.15">
      <c r="B31" s="245" t="s">
        <v>806</v>
      </c>
      <c r="C31" s="325" t="s">
        <v>809</v>
      </c>
    </row>
    <row r="32" spans="1:9" x14ac:dyDescent="0.15">
      <c r="B32" s="117" t="s">
        <v>810</v>
      </c>
      <c r="C32" s="120">
        <f>C28-C25</f>
        <v>-141.44999999999999</v>
      </c>
      <c r="D32" s="117" t="s">
        <v>803</v>
      </c>
    </row>
  </sheetData>
  <mergeCells count="1">
    <mergeCell ref="A24:A25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00DA-7E0D-A64B-9012-7DE57A4EEEC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5679-4898-1649-B279-177B6C2E8D3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C32E-50D4-F34F-AFCB-6A8AB333B9C8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310"/>
  <sheetViews>
    <sheetView topLeftCell="J1" zoomScale="150" zoomScaleNormal="150" workbookViewId="0">
      <selection activeCell="Q3" sqref="Q3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5" width="10.83203125" customWidth="1"/>
    <col min="6" max="6" width="15.6640625" customWidth="1"/>
    <col min="7" max="15" width="10.83203125" customWidth="1"/>
    <col min="16" max="16" width="10.83203125" style="120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  <col min="27" max="27" width="23.5" customWidth="1"/>
    <col min="28" max="28" width="15.83203125" customWidth="1"/>
    <col min="29" max="29" width="18.5" customWidth="1"/>
  </cols>
  <sheetData>
    <row r="1" spans="1:31" ht="15" customHeight="1" x14ac:dyDescent="0.15">
      <c r="P1" s="118" t="s">
        <v>87</v>
      </c>
      <c r="Q1" s="117" t="s">
        <v>89</v>
      </c>
      <c r="R1" s="117" t="s">
        <v>90</v>
      </c>
      <c r="S1" s="117" t="s">
        <v>91</v>
      </c>
    </row>
    <row r="2" spans="1:31" ht="12.75" customHeight="1" x14ac:dyDescent="0.15">
      <c r="A2" s="22" t="s">
        <v>87</v>
      </c>
      <c r="B2" s="22" t="s">
        <v>89</v>
      </c>
      <c r="C2" s="22" t="s">
        <v>90</v>
      </c>
      <c r="D2" s="22" t="s">
        <v>91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19">
        <v>1980.01</v>
      </c>
      <c r="Q2" s="25">
        <v>330.86829691516709</v>
      </c>
      <c r="R2" s="25">
        <v>17.00585475578406</v>
      </c>
      <c r="S2" s="25">
        <v>44.762094852185086</v>
      </c>
      <c r="T2" s="2"/>
      <c r="U2" s="2"/>
      <c r="V2" s="2"/>
      <c r="W2" s="2"/>
      <c r="X2" s="2"/>
      <c r="Y2" s="2"/>
      <c r="Z2" s="2"/>
    </row>
    <row r="3" spans="1:31" ht="23" x14ac:dyDescent="0.25">
      <c r="A3" s="24">
        <v>1871.01</v>
      </c>
      <c r="B3" s="25">
        <v>82.684976170319118</v>
      </c>
      <c r="C3" s="25">
        <v>4.8419130189826509</v>
      </c>
      <c r="D3" s="25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19">
        <v>1980.02</v>
      </c>
      <c r="Q3" s="25">
        <v>339.19974017743976</v>
      </c>
      <c r="R3" s="25">
        <v>16.91585868187579</v>
      </c>
      <c r="S3" s="25">
        <v>44.559902034220521</v>
      </c>
      <c r="T3" s="2"/>
      <c r="U3" s="2"/>
      <c r="V3" s="2"/>
      <c r="W3" s="2"/>
      <c r="X3" s="2"/>
      <c r="Y3" s="11" t="s">
        <v>759</v>
      </c>
      <c r="Z3" s="11" t="s">
        <v>35</v>
      </c>
      <c r="AB3" s="118" t="s">
        <v>760</v>
      </c>
      <c r="AD3" s="118" t="s">
        <v>400</v>
      </c>
      <c r="AE3" s="120"/>
    </row>
    <row r="4" spans="1:31" ht="12.75" customHeight="1" x14ac:dyDescent="0.15">
      <c r="A4" s="24">
        <v>1871.02</v>
      </c>
      <c r="B4" s="25">
        <v>81.319320172344064</v>
      </c>
      <c r="C4" s="25">
        <v>4.6984496099576569</v>
      </c>
      <c r="D4" s="25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19">
        <v>1980.03</v>
      </c>
      <c r="Q4" s="25">
        <v>303.40125468164791</v>
      </c>
      <c r="R4" s="25">
        <v>16.80732833957553</v>
      </c>
      <c r="S4" s="25">
        <v>44.307594881398245</v>
      </c>
      <c r="T4" s="2"/>
      <c r="U4" s="2"/>
      <c r="V4" s="2"/>
      <c r="W4" s="2"/>
      <c r="X4" s="2"/>
      <c r="Y4" s="22" t="s">
        <v>66</v>
      </c>
      <c r="Z4" s="22" t="s">
        <v>65</v>
      </c>
      <c r="AB4" s="252">
        <v>0</v>
      </c>
      <c r="AD4" s="118" t="s">
        <v>761</v>
      </c>
      <c r="AE4" s="118" t="s">
        <v>762</v>
      </c>
    </row>
    <row r="5" spans="1:31" ht="12.75" customHeight="1" x14ac:dyDescent="0.15">
      <c r="A5" s="24">
        <v>1871.03</v>
      </c>
      <c r="B5" s="25">
        <v>82.090713981516146</v>
      </c>
      <c r="C5" s="25">
        <v>4.6298450401722766</v>
      </c>
      <c r="D5" s="25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19">
        <v>1980.04</v>
      </c>
      <c r="Q5" s="25">
        <v>295.15858024691357</v>
      </c>
      <c r="R5" s="25">
        <v>16.754318605555554</v>
      </c>
      <c r="S5" s="25">
        <v>43.480870734567894</v>
      </c>
      <c r="T5" s="2"/>
      <c r="U5" s="2"/>
      <c r="V5" s="2"/>
      <c r="W5" s="2"/>
      <c r="X5" s="2"/>
      <c r="Y5" s="2"/>
      <c r="Z5" s="2"/>
    </row>
    <row r="6" spans="1:31" ht="12.75" customHeight="1" x14ac:dyDescent="0.15">
      <c r="A6" s="24">
        <v>1871.04</v>
      </c>
      <c r="B6" s="25">
        <v>87.602935131406909</v>
      </c>
      <c r="C6" s="25">
        <v>4.8052242899083959</v>
      </c>
      <c r="D6" s="25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19">
        <v>1980.05</v>
      </c>
      <c r="Q6" s="25">
        <v>305.60862469437649</v>
      </c>
      <c r="R6" s="25">
        <v>16.722864216992662</v>
      </c>
      <c r="S6" s="25">
        <v>42.724766754278726</v>
      </c>
      <c r="T6" s="2"/>
      <c r="U6" s="2"/>
      <c r="V6" s="2"/>
      <c r="W6" s="2"/>
      <c r="X6" s="2"/>
      <c r="Y6" s="2"/>
      <c r="Z6" s="2"/>
    </row>
    <row r="7" spans="1:31" ht="54" customHeight="1" x14ac:dyDescent="0.25">
      <c r="A7" s="24">
        <v>1871.05</v>
      </c>
      <c r="B7" s="25">
        <v>91.909419789145417</v>
      </c>
      <c r="C7" s="25">
        <v>4.9169648446867917</v>
      </c>
      <c r="D7" s="25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19">
        <v>1980.06</v>
      </c>
      <c r="Q7" s="25">
        <v>321.64908101571945</v>
      </c>
      <c r="R7" s="25">
        <v>16.671863361547761</v>
      </c>
      <c r="S7" s="25">
        <v>41.932262394195881</v>
      </c>
      <c r="T7" s="2"/>
      <c r="U7" s="2"/>
      <c r="V7" s="2"/>
      <c r="W7" s="2"/>
      <c r="X7" s="2"/>
      <c r="Y7" s="2"/>
      <c r="Z7" s="2"/>
      <c r="AA7" s="284" t="s">
        <v>763</v>
      </c>
      <c r="AC7" s="118" t="s">
        <v>769</v>
      </c>
    </row>
    <row r="8" spans="1:31" ht="23" customHeight="1" x14ac:dyDescent="0.2">
      <c r="A8" s="24">
        <v>1871.06</v>
      </c>
      <c r="B8" s="25">
        <v>92.588741681795781</v>
      </c>
      <c r="C8" s="25">
        <v>4.9944134517151255</v>
      </c>
      <c r="D8" s="25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19">
        <v>1980.07</v>
      </c>
      <c r="Q8" s="25">
        <v>336.24397823458276</v>
      </c>
      <c r="R8" s="25">
        <v>16.793478149334945</v>
      </c>
      <c r="S8" s="25">
        <v>41.651591293833128</v>
      </c>
      <c r="T8" s="2"/>
      <c r="U8" s="2"/>
      <c r="V8" s="2"/>
      <c r="W8" s="2"/>
      <c r="X8" s="2"/>
      <c r="Y8" s="2"/>
      <c r="Z8" s="2"/>
      <c r="AA8" s="212" t="s">
        <v>764</v>
      </c>
      <c r="AB8" s="117" t="s">
        <v>765</v>
      </c>
      <c r="AC8" s="118" t="s">
        <v>770</v>
      </c>
    </row>
    <row r="9" spans="1:31" ht="23" customHeight="1" x14ac:dyDescent="0.25">
      <c r="A9" s="24">
        <v>1871.07</v>
      </c>
      <c r="B9" s="25">
        <v>90.85990625620208</v>
      </c>
      <c r="C9" s="25">
        <v>4.9944134517151255</v>
      </c>
      <c r="D9" s="25">
        <v>7.6837130026386546</v>
      </c>
      <c r="E9" s="2"/>
      <c r="F9" s="322">
        <f>CORREL(B2:B1310,D2:D1310)</f>
        <v>0.83659156023745906</v>
      </c>
      <c r="G9" s="2" t="s">
        <v>776</v>
      </c>
      <c r="H9" s="2"/>
      <c r="I9" s="2"/>
      <c r="J9" s="2"/>
      <c r="K9" s="2"/>
      <c r="L9" s="2"/>
      <c r="M9" s="2"/>
      <c r="N9" s="2"/>
      <c r="O9" s="2"/>
      <c r="P9" s="119">
        <v>1980.08</v>
      </c>
      <c r="Q9" s="25">
        <v>344.13208283313327</v>
      </c>
      <c r="R9" s="25">
        <v>16.793283397959183</v>
      </c>
      <c r="S9" s="25">
        <v>41.072930372148861</v>
      </c>
      <c r="T9" s="2"/>
      <c r="U9" s="2"/>
      <c r="V9" s="2"/>
      <c r="W9" s="2"/>
      <c r="X9" s="2"/>
      <c r="Y9" s="2"/>
      <c r="Z9" s="2"/>
      <c r="AA9" s="212"/>
      <c r="AC9" s="120"/>
    </row>
    <row r="10" spans="1:31" ht="23" customHeight="1" x14ac:dyDescent="0.25">
      <c r="A10" s="24">
        <v>1871.08</v>
      </c>
      <c r="B10" s="25">
        <v>93.484336813626598</v>
      </c>
      <c r="C10" s="25">
        <v>5.0743063823680421</v>
      </c>
      <c r="D10" s="25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19">
        <v>1980.09</v>
      </c>
      <c r="Q10" s="25">
        <v>349.55413690476189</v>
      </c>
      <c r="R10" s="25">
        <v>16.773072023809522</v>
      </c>
      <c r="S10" s="25">
        <v>40.454328571428569</v>
      </c>
      <c r="T10" s="2"/>
      <c r="U10" s="2"/>
      <c r="V10" s="2"/>
      <c r="W10" s="2"/>
      <c r="X10" s="2"/>
      <c r="Y10" s="2"/>
      <c r="Z10" s="2"/>
      <c r="AA10" s="284" t="s">
        <v>766</v>
      </c>
      <c r="AC10" s="120"/>
    </row>
    <row r="11" spans="1:31" ht="23" customHeight="1" x14ac:dyDescent="0.2">
      <c r="A11" s="24">
        <v>1871.09</v>
      </c>
      <c r="B11" s="25">
        <v>92.246426587241331</v>
      </c>
      <c r="C11" s="25">
        <v>4.9553865522071794</v>
      </c>
      <c r="D11" s="25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19">
        <v>1980.1</v>
      </c>
      <c r="Q11" s="25">
        <v>356.38411556603768</v>
      </c>
      <c r="R11" s="25">
        <v>16.696951650943394</v>
      </c>
      <c r="S11" s="25">
        <v>40.236916273584896</v>
      </c>
      <c r="T11" s="2"/>
      <c r="U11" s="2"/>
      <c r="V11" s="2"/>
      <c r="W11" s="2"/>
      <c r="X11" s="2"/>
      <c r="Y11" s="2"/>
      <c r="Z11" s="2"/>
      <c r="AA11" s="212" t="s">
        <v>767</v>
      </c>
      <c r="AB11" s="117" t="s">
        <v>768</v>
      </c>
      <c r="AC11" s="118" t="s">
        <v>771</v>
      </c>
    </row>
    <row r="12" spans="1:31" ht="23" customHeight="1" x14ac:dyDescent="0.2">
      <c r="A12" s="24">
        <v>1871.1</v>
      </c>
      <c r="B12" s="25">
        <v>86.136051366078803</v>
      </c>
      <c r="C12" s="25">
        <v>4.8791663083181893</v>
      </c>
      <c r="D12" s="25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19">
        <v>1980.11</v>
      </c>
      <c r="Q12" s="25">
        <v>368.39772514619875</v>
      </c>
      <c r="R12" s="25">
        <v>16.641695321637425</v>
      </c>
      <c r="S12" s="25">
        <v>40.070378947368418</v>
      </c>
      <c r="T12" s="2"/>
      <c r="U12" s="2"/>
      <c r="V12" s="2"/>
      <c r="W12" s="2"/>
      <c r="X12" s="2"/>
      <c r="Y12" s="2"/>
      <c r="Z12" s="2"/>
      <c r="AA12" s="212"/>
    </row>
    <row r="13" spans="1:31" ht="23" customHeight="1" x14ac:dyDescent="0.2">
      <c r="A13" s="24">
        <v>1871.11</v>
      </c>
      <c r="B13" s="25">
        <v>87.074352579216907</v>
      </c>
      <c r="C13" s="25">
        <v>4.8791663083181893</v>
      </c>
      <c r="D13" s="25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19">
        <v>1980.12</v>
      </c>
      <c r="Q13" s="25">
        <v>359.06549826187717</v>
      </c>
      <c r="R13" s="25">
        <v>16.568115874855156</v>
      </c>
      <c r="S13" s="25">
        <v>39.860304750869062</v>
      </c>
      <c r="T13" s="2"/>
      <c r="U13" s="2"/>
      <c r="V13" s="2"/>
      <c r="W13" s="2"/>
      <c r="X13" s="2"/>
      <c r="Y13" s="2"/>
      <c r="Z13" s="2"/>
      <c r="AA13" s="212"/>
    </row>
    <row r="14" spans="1:31" ht="23" customHeight="1" x14ac:dyDescent="0.2">
      <c r="A14" s="24">
        <v>1871.12</v>
      </c>
      <c r="B14" s="25">
        <v>86.94413153990125</v>
      </c>
      <c r="C14" s="25">
        <v>4.7690873840452168</v>
      </c>
      <c r="D14" s="25">
        <v>7.3370575139157186</v>
      </c>
      <c r="E14" s="2"/>
      <c r="F14" s="2"/>
      <c r="G14" s="2"/>
      <c r="H14" s="2"/>
      <c r="I14" s="2" t="s">
        <v>758</v>
      </c>
      <c r="J14" s="2"/>
      <c r="K14" s="2"/>
      <c r="L14" s="2"/>
      <c r="M14" s="2"/>
      <c r="N14" s="2"/>
      <c r="O14" s="2"/>
      <c r="P14" s="119">
        <v>1981.01</v>
      </c>
      <c r="Q14" s="25">
        <v>354.84247126436782</v>
      </c>
      <c r="R14" s="25">
        <v>16.541528735632181</v>
      </c>
      <c r="S14" s="25">
        <v>39.326150574712642</v>
      </c>
      <c r="T14" s="2"/>
      <c r="U14" s="2"/>
      <c r="V14" s="2"/>
      <c r="W14" s="2"/>
      <c r="X14" s="2"/>
      <c r="Y14" s="2"/>
      <c r="Z14" s="2"/>
      <c r="AA14" s="212"/>
    </row>
    <row r="15" spans="1:31" ht="23" customHeight="1" x14ac:dyDescent="0.2">
      <c r="A15" s="24">
        <v>1872.01</v>
      </c>
      <c r="B15" s="25">
        <v>89.145248794075982</v>
      </c>
      <c r="C15" s="25">
        <v>4.8296181085350209</v>
      </c>
      <c r="D15" s="25">
        <v>7.3829141233776916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19">
        <v>1981.02</v>
      </c>
      <c r="Q15" s="25">
        <v>339.06218430034124</v>
      </c>
      <c r="R15" s="25">
        <v>16.477788395904437</v>
      </c>
      <c r="S15" s="25">
        <v>38.712240045506256</v>
      </c>
      <c r="T15" s="2"/>
      <c r="U15" s="2"/>
      <c r="V15" s="2"/>
      <c r="W15" s="2"/>
      <c r="X15" s="2"/>
      <c r="Y15" s="2"/>
      <c r="Z15" s="2"/>
      <c r="AA15" s="212"/>
    </row>
    <row r="16" spans="1:31" ht="12.75" customHeight="1" x14ac:dyDescent="0.15">
      <c r="A16" s="24">
        <v>1872.02</v>
      </c>
      <c r="B16" s="25">
        <v>89.512101669771766</v>
      </c>
      <c r="C16" s="25">
        <v>4.8919830974033047</v>
      </c>
      <c r="D16" s="25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19">
        <v>1981.03</v>
      </c>
      <c r="Q16" s="25">
        <v>349.35274576271178</v>
      </c>
      <c r="R16" s="25">
        <v>16.470985310734463</v>
      </c>
      <c r="S16" s="25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4">
        <v>1872.03</v>
      </c>
      <c r="B17" s="25">
        <v>91.077638593025355</v>
      </c>
      <c r="C17" s="25">
        <v>4.879159210340644</v>
      </c>
      <c r="D17" s="25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19">
        <v>1981.04</v>
      </c>
      <c r="Q17" s="25">
        <v>350.12632996632993</v>
      </c>
      <c r="R17" s="25">
        <v>16.455598844556679</v>
      </c>
      <c r="S17" s="25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4">
        <v>1872.04</v>
      </c>
      <c r="B18" s="25">
        <v>91.572211516245389</v>
      </c>
      <c r="C18" s="25">
        <v>4.8314064493030626</v>
      </c>
      <c r="D18" s="25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19">
        <v>1981.05</v>
      </c>
      <c r="Q18" s="25">
        <v>340.41810133630287</v>
      </c>
      <c r="R18" s="25">
        <v>16.422084554008908</v>
      </c>
      <c r="S18" s="25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4">
        <v>1872.05</v>
      </c>
      <c r="B19" s="25">
        <v>91.572211516245389</v>
      </c>
      <c r="C19" s="25">
        <v>4.8915117618812936</v>
      </c>
      <c r="D19" s="25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19">
        <v>1981.06</v>
      </c>
      <c r="Q19" s="25">
        <v>338.94938741721859</v>
      </c>
      <c r="R19" s="25">
        <v>16.371024834437087</v>
      </c>
      <c r="S19" s="25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4">
        <v>1872.06</v>
      </c>
      <c r="B20" s="25">
        <v>91.350404061860687</v>
      </c>
      <c r="C20" s="25">
        <v>4.9859869663393743</v>
      </c>
      <c r="D20" s="25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9">
        <v>1981.07</v>
      </c>
      <c r="Q20" s="25">
        <v>327.14024563318776</v>
      </c>
      <c r="R20" s="25">
        <v>16.302100359716157</v>
      </c>
      <c r="S20" s="25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4">
        <v>1872.07</v>
      </c>
      <c r="B21" s="25">
        <v>92.161896195323251</v>
      </c>
      <c r="C21" s="25">
        <v>5.1195029788500159</v>
      </c>
      <c r="D21" s="25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19">
        <v>1981.08</v>
      </c>
      <c r="Q21" s="25">
        <v>325.91661971830985</v>
      </c>
      <c r="R21" s="25">
        <v>16.287456739436621</v>
      </c>
      <c r="S21" s="25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4">
        <v>1872.08</v>
      </c>
      <c r="B22" s="25">
        <v>90.40781174395002</v>
      </c>
      <c r="C22" s="25">
        <v>5.1428411958314424</v>
      </c>
      <c r="D22" s="25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19">
        <v>1981.09</v>
      </c>
      <c r="Q22" s="25">
        <v>294.62665772532182</v>
      </c>
      <c r="R22" s="25">
        <v>16.238087982832614</v>
      </c>
      <c r="S22" s="25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4">
        <v>1872.09</v>
      </c>
      <c r="B23" s="25">
        <v>88.145126726356793</v>
      </c>
      <c r="C23" s="25">
        <v>5.1640579294229232</v>
      </c>
      <c r="D23" s="25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19">
        <v>1981.1</v>
      </c>
      <c r="Q23" s="25">
        <v>297.72352248393997</v>
      </c>
      <c r="R23" s="25">
        <v>16.294448148286936</v>
      </c>
      <c r="S23" s="25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4">
        <v>1872.1</v>
      </c>
      <c r="B24" s="25">
        <v>90.483055718172906</v>
      </c>
      <c r="C24" s="25">
        <v>5.3397746966076687</v>
      </c>
      <c r="D24" s="25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19">
        <v>1981.11</v>
      </c>
      <c r="Q24" s="25">
        <v>304.44966382070436</v>
      </c>
      <c r="R24" s="25">
        <v>16.333092774279613</v>
      </c>
      <c r="S24" s="25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4">
        <v>1872.11</v>
      </c>
      <c r="B25" s="25">
        <v>87.506263900659206</v>
      </c>
      <c r="C25" s="25">
        <v>5.2450724241061799</v>
      </c>
      <c r="D25" s="25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19">
        <v>1981.12</v>
      </c>
      <c r="Q25" s="25">
        <v>305.70039361702123</v>
      </c>
      <c r="R25" s="25">
        <v>16.371515425531914</v>
      </c>
      <c r="S25" s="25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4">
        <v>1872.12</v>
      </c>
      <c r="B26" s="25">
        <v>90.94595348052114</v>
      </c>
      <c r="C26" s="25">
        <v>5.3814173657113091</v>
      </c>
      <c r="D26" s="25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19">
        <v>1982.01</v>
      </c>
      <c r="Q26" s="25">
        <v>288.7284146341463</v>
      </c>
      <c r="R26" s="25">
        <v>16.393275715800637</v>
      </c>
      <c r="S26" s="25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4">
        <v>1873.01</v>
      </c>
      <c r="B27" s="25">
        <v>91.66347579594931</v>
      </c>
      <c r="C27" s="25">
        <v>5.4262625104255706</v>
      </c>
      <c r="D27" s="25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19">
        <v>1982.02</v>
      </c>
      <c r="Q27" s="25">
        <v>280.94257399577168</v>
      </c>
      <c r="R27" s="25">
        <v>16.414897991543342</v>
      </c>
      <c r="S27" s="25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4">
        <v>1873.02</v>
      </c>
      <c r="B28" s="25">
        <v>90.387314186297232</v>
      </c>
      <c r="C28" s="25">
        <v>5.3530351120040107</v>
      </c>
      <c r="D28" s="25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19">
        <v>1982.03</v>
      </c>
      <c r="Q28" s="25">
        <v>272.15176719576715</v>
      </c>
      <c r="R28" s="25">
        <v>16.505955555555555</v>
      </c>
      <c r="S28" s="25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4">
        <v>1873.03</v>
      </c>
      <c r="B29" s="25">
        <v>89.685276794559002</v>
      </c>
      <c r="C29" s="25">
        <v>5.3969124489876501</v>
      </c>
      <c r="D29" s="25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19">
        <v>1982.04</v>
      </c>
      <c r="Q29" s="25">
        <v>284.4570547945205</v>
      </c>
      <c r="R29" s="25">
        <v>16.509760273972599</v>
      </c>
      <c r="S29" s="25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4">
        <v>1873.04</v>
      </c>
      <c r="B30" s="25">
        <v>88.456711359017106</v>
      </c>
      <c r="C30" s="25">
        <v>5.4407897859712895</v>
      </c>
      <c r="D30" s="25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19">
        <v>1982.05</v>
      </c>
      <c r="Q30" s="25">
        <v>282.02699373695197</v>
      </c>
      <c r="R30" s="25">
        <v>16.427345511482255</v>
      </c>
      <c r="S30" s="25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4">
        <v>1873.05</v>
      </c>
      <c r="B31" s="25">
        <v>90.587192322807041</v>
      </c>
      <c r="C31" s="25">
        <v>5.6056430892826139</v>
      </c>
      <c r="D31" s="25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19">
        <v>1982.06</v>
      </c>
      <c r="Q31" s="25">
        <v>262.50531443298968</v>
      </c>
      <c r="R31" s="25">
        <v>16.295908762886597</v>
      </c>
      <c r="S31" s="25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4">
        <v>1873.06</v>
      </c>
      <c r="B32" s="25">
        <v>92.038526783630061</v>
      </c>
      <c r="C32" s="25">
        <v>5.8217140435428645</v>
      </c>
      <c r="D32" s="25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19">
        <v>1982.07</v>
      </c>
      <c r="Q32" s="25">
        <v>260.44493333333332</v>
      </c>
      <c r="R32" s="25">
        <v>16.244074286666667</v>
      </c>
      <c r="S32" s="25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4">
        <v>1873.07</v>
      </c>
      <c r="B33" s="25">
        <v>91.853710464787412</v>
      </c>
      <c r="C33" s="25">
        <v>5.8679181232535216</v>
      </c>
      <c r="D33" s="25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19">
        <v>1982.08</v>
      </c>
      <c r="Q33" s="25">
        <v>260.62451893551685</v>
      </c>
      <c r="R33" s="25">
        <v>16.242514401740017</v>
      </c>
      <c r="S33" s="25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4">
        <v>1873.08</v>
      </c>
      <c r="B34" s="25">
        <v>91.853710464787412</v>
      </c>
      <c r="C34" s="25">
        <v>5.9141222029641796</v>
      </c>
      <c r="D34" s="25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19">
        <v>1982.09</v>
      </c>
      <c r="Q34" s="25">
        <v>290.20302349336055</v>
      </c>
      <c r="R34" s="25">
        <v>16.240937180796728</v>
      </c>
      <c r="S34" s="25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4">
        <v>1873.09</v>
      </c>
      <c r="B35" s="25">
        <v>84.830690348767448</v>
      </c>
      <c r="C35" s="25">
        <v>5.9603262826748367</v>
      </c>
      <c r="D35" s="25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19">
        <v>1982.1</v>
      </c>
      <c r="Q35" s="25">
        <v>313.66253054989812</v>
      </c>
      <c r="R35" s="25">
        <v>16.207087139002034</v>
      </c>
      <c r="S35" s="25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4">
        <v>1873.1</v>
      </c>
      <c r="B36" s="25">
        <v>79.238779612452532</v>
      </c>
      <c r="C36" s="25">
        <v>6.1462060558584906</v>
      </c>
      <c r="D36" s="25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19">
        <v>1982.11</v>
      </c>
      <c r="Q36" s="25">
        <v>327.0926683673469</v>
      </c>
      <c r="R36" s="25">
        <v>16.255937172959182</v>
      </c>
      <c r="S36" s="25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4">
        <v>1873.11</v>
      </c>
      <c r="B37" s="25">
        <v>78.846914556795724</v>
      </c>
      <c r="C37" s="25">
        <v>6.3916743854828217</v>
      </c>
      <c r="D37" s="25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19">
        <v>1982.12</v>
      </c>
      <c r="Q37" s="25">
        <v>331.52490778688525</v>
      </c>
      <c r="R37" s="25">
        <v>16.338422643442623</v>
      </c>
      <c r="S37" s="25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4">
        <v>1873.12</v>
      </c>
      <c r="B38" s="25">
        <v>84.241571387522043</v>
      </c>
      <c r="C38" s="25">
        <v>6.2895290854937285</v>
      </c>
      <c r="D38" s="25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19">
        <v>1983.01</v>
      </c>
      <c r="Q38" s="25">
        <v>342.47642638036808</v>
      </c>
      <c r="R38" s="25">
        <v>16.336647678425354</v>
      </c>
      <c r="S38" s="25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4">
        <v>1874.01</v>
      </c>
      <c r="B39" s="25">
        <v>87.449673064472165</v>
      </c>
      <c r="C39" s="25">
        <v>6.1927880067115479</v>
      </c>
      <c r="D39" s="25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19">
        <v>1983.02</v>
      </c>
      <c r="Q39" s="25">
        <v>348.05395301327877</v>
      </c>
      <c r="R39" s="25">
        <v>16.351588938202244</v>
      </c>
      <c r="S39" s="25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4">
        <v>1874.02</v>
      </c>
      <c r="B40" s="25">
        <v>90.076916461258875</v>
      </c>
      <c r="C40" s="25">
        <v>6.1927880067115479</v>
      </c>
      <c r="D40" s="25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19">
        <v>1983.03</v>
      </c>
      <c r="Q40" s="25">
        <v>360.14574565883549</v>
      </c>
      <c r="R40" s="25">
        <v>16.383193564862104</v>
      </c>
      <c r="S40" s="25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4">
        <v>1874.03</v>
      </c>
      <c r="B41" s="25">
        <v>88.763294762865513</v>
      </c>
      <c r="C41" s="25">
        <v>6.1927880067115479</v>
      </c>
      <c r="D41" s="25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19">
        <v>1983.04</v>
      </c>
      <c r="Q41" s="25">
        <v>371.24275354969569</v>
      </c>
      <c r="R41" s="25">
        <v>16.29042393509128</v>
      </c>
      <c r="S41" s="25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4">
        <v>1874.04</v>
      </c>
      <c r="B42" s="25">
        <v>87.672223615973166</v>
      </c>
      <c r="C42" s="25">
        <v>6.2895290854937285</v>
      </c>
      <c r="D42" s="25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19">
        <v>1983.05</v>
      </c>
      <c r="Q42" s="25">
        <v>383.97249495967736</v>
      </c>
      <c r="R42" s="25">
        <v>16.215291834677416</v>
      </c>
      <c r="S42" s="25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4">
        <v>1874.05</v>
      </c>
      <c r="B43" s="25">
        <v>86.057585629552932</v>
      </c>
      <c r="C43" s="25">
        <v>6.3390632271768901</v>
      </c>
      <c r="D43" s="25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19">
        <v>1983.06</v>
      </c>
      <c r="Q43" s="25">
        <v>388.18026130653266</v>
      </c>
      <c r="R43" s="25">
        <v>16.189729648241205</v>
      </c>
      <c r="S43" s="25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4">
        <v>1874.06</v>
      </c>
      <c r="B44" s="25">
        <v>87.745982220347145</v>
      </c>
      <c r="C44" s="25">
        <v>6.4924157248238918</v>
      </c>
      <c r="D44" s="25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19">
        <v>1983.07</v>
      </c>
      <c r="Q44" s="25">
        <v>388.02007007007001</v>
      </c>
      <c r="R44" s="25">
        <v>16.171375375375373</v>
      </c>
      <c r="S44" s="25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4">
        <v>1874.07</v>
      </c>
      <c r="B45" s="25">
        <v>87.043871020621026</v>
      </c>
      <c r="C45" s="25">
        <v>6.4404657930055915</v>
      </c>
      <c r="D45" s="25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19">
        <v>1983.08</v>
      </c>
      <c r="Q45" s="25">
        <v>376.20235528942112</v>
      </c>
      <c r="R45" s="25">
        <v>16.169288423153692</v>
      </c>
      <c r="S45" s="25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4">
        <v>1874.08</v>
      </c>
      <c r="B46" s="25">
        <v>87.942722090796352</v>
      </c>
      <c r="C46" s="25">
        <v>6.4924157248238918</v>
      </c>
      <c r="D46" s="25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19">
        <v>1983.09</v>
      </c>
      <c r="Q46" s="25">
        <v>385.39849056603771</v>
      </c>
      <c r="R46" s="25">
        <v>16.135104270109235</v>
      </c>
      <c r="S46" s="25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4">
        <v>1874.09</v>
      </c>
      <c r="B47" s="25">
        <v>89.3199011839408</v>
      </c>
      <c r="C47" s="25">
        <v>6.4924157248238918</v>
      </c>
      <c r="D47" s="25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19">
        <v>1983.1</v>
      </c>
      <c r="Q47" s="25">
        <v>385.40282673267319</v>
      </c>
      <c r="R47" s="25">
        <v>16.156123267326734</v>
      </c>
      <c r="S47" s="25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4">
        <v>1874.1</v>
      </c>
      <c r="B48" s="25">
        <v>90.584502582490771</v>
      </c>
      <c r="C48" s="25">
        <v>6.5988710490556191</v>
      </c>
      <c r="D48" s="25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19">
        <v>1983.11</v>
      </c>
      <c r="Q48" s="25">
        <v>378.90709486166003</v>
      </c>
      <c r="R48" s="25">
        <v>16.193002964426874</v>
      </c>
      <c r="S48" s="25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4">
        <v>1874.11</v>
      </c>
      <c r="B49" s="25">
        <v>92.13911964208863</v>
      </c>
      <c r="C49" s="25">
        <v>6.6533718778751085</v>
      </c>
      <c r="D49" s="25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19">
        <v>1983.12</v>
      </c>
      <c r="Q49" s="25">
        <v>376.69996051332674</v>
      </c>
      <c r="R49" s="25">
        <v>16.24575863770977</v>
      </c>
      <c r="S49" s="25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4">
        <v>1874.12</v>
      </c>
      <c r="B50" s="25">
        <v>91.534267653190881</v>
      </c>
      <c r="C50" s="25">
        <v>6.6533718778751085</v>
      </c>
      <c r="D50" s="25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19">
        <v>1984.01</v>
      </c>
      <c r="Q50" s="25">
        <v>379.03764474975463</v>
      </c>
      <c r="R50" s="25">
        <v>16.218437684003923</v>
      </c>
      <c r="S50" s="25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4">
        <v>1875.01</v>
      </c>
      <c r="B51" s="25">
        <v>91.534267653190881</v>
      </c>
      <c r="C51" s="25">
        <v>6.6029675454669636</v>
      </c>
      <c r="D51" s="25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19">
        <v>1984.02</v>
      </c>
      <c r="Q51" s="25">
        <v>356.55946777343746</v>
      </c>
      <c r="R51" s="25">
        <v>16.207248535156246</v>
      </c>
      <c r="S51" s="25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4">
        <v>1875.02</v>
      </c>
      <c r="B52" s="25">
        <v>91.332650323558298</v>
      </c>
      <c r="C52" s="25">
        <v>6.5525632130588196</v>
      </c>
      <c r="D52" s="25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19">
        <v>1984.03</v>
      </c>
      <c r="Q52" s="25">
        <v>356.09065302144251</v>
      </c>
      <c r="R52" s="25">
        <v>16.243525341130603</v>
      </c>
      <c r="S52" s="25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4">
        <v>1875.03</v>
      </c>
      <c r="B53" s="25">
        <v>92.542354301353768</v>
      </c>
      <c r="C53" s="25">
        <v>6.5021588806506738</v>
      </c>
      <c r="D53" s="25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19">
        <v>1984.04</v>
      </c>
      <c r="Q53" s="25">
        <v>354.81400581959258</v>
      </c>
      <c r="R53" s="25">
        <v>16.262301095538312</v>
      </c>
      <c r="S53" s="25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4">
        <v>1875.04</v>
      </c>
      <c r="B54" s="25">
        <v>92.984092054874637</v>
      </c>
      <c r="C54" s="25">
        <v>6.3989052596902969</v>
      </c>
      <c r="D54" s="25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19">
        <v>1984.05</v>
      </c>
      <c r="Q54" s="25">
        <v>351.53973887814305</v>
      </c>
      <c r="R54" s="25">
        <v>16.312409159090908</v>
      </c>
      <c r="S54" s="25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4">
        <v>1875.05</v>
      </c>
      <c r="B55" s="25">
        <v>91.637931936119529</v>
      </c>
      <c r="C55" s="25">
        <v>6.5089582527333221</v>
      </c>
      <c r="D55" s="25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19">
        <v>1984.06</v>
      </c>
      <c r="Q55" s="25">
        <v>342.68858727097393</v>
      </c>
      <c r="R55" s="25">
        <v>16.362204918032784</v>
      </c>
      <c r="S55" s="25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4">
        <v>1875.06</v>
      </c>
      <c r="B56" s="25">
        <v>91.327453230138232</v>
      </c>
      <c r="C56" s="25">
        <v>6.5680702665510378</v>
      </c>
      <c r="D56" s="25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19">
        <v>1984.07</v>
      </c>
      <c r="Q56" s="25">
        <v>336.91235830931794</v>
      </c>
      <c r="R56" s="25">
        <v>16.351353438520654</v>
      </c>
      <c r="S56" s="25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4">
        <v>1875.07</v>
      </c>
      <c r="B57" s="25">
        <v>91.53596339733032</v>
      </c>
      <c r="C57" s="25">
        <v>6.5159427247530131</v>
      </c>
      <c r="D57" s="25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19">
        <v>1984.08</v>
      </c>
      <c r="Q57" s="25">
        <v>365.16465071770335</v>
      </c>
      <c r="R57" s="25">
        <v>16.340607244497605</v>
      </c>
      <c r="S57" s="25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4">
        <v>1875.08</v>
      </c>
      <c r="B58" s="25">
        <v>91.174221453746554</v>
      </c>
      <c r="C58" s="25">
        <v>6.4090722563858122</v>
      </c>
      <c r="D58" s="25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19">
        <v>1984.09</v>
      </c>
      <c r="Q58" s="25">
        <v>367.18382380952374</v>
      </c>
      <c r="R58" s="25">
        <v>16.31436857142857</v>
      </c>
      <c r="S58" s="25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4">
        <v>1875.09</v>
      </c>
      <c r="B59" s="25">
        <v>91.118943062946144</v>
      </c>
      <c r="C59" s="25">
        <v>6.4116876411569654</v>
      </c>
      <c r="D59" s="25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19">
        <v>1984.1</v>
      </c>
      <c r="Q59" s="25">
        <v>363.27209876543208</v>
      </c>
      <c r="R59" s="25">
        <v>16.378104938271605</v>
      </c>
      <c r="S59" s="25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4">
        <v>1875.1</v>
      </c>
      <c r="B60" s="25">
        <v>89.65937189260147</v>
      </c>
      <c r="C60" s="25">
        <v>6.3595600993589416</v>
      </c>
      <c r="D60" s="25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19">
        <v>1984.11</v>
      </c>
      <c r="Q60" s="25">
        <v>366.57858024691353</v>
      </c>
      <c r="R60" s="25">
        <v>16.488320987654323</v>
      </c>
      <c r="S60" s="25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4">
        <v>1875.11</v>
      </c>
      <c r="B61" s="25">
        <v>91.904612515497419</v>
      </c>
      <c r="C61" s="25">
        <v>6.3618181432352321</v>
      </c>
      <c r="D61" s="25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19">
        <v>1984.12</v>
      </c>
      <c r="Q61" s="25">
        <v>362.61080246913576</v>
      </c>
      <c r="R61" s="25">
        <v>16.598537037037037</v>
      </c>
      <c r="S61" s="25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4">
        <v>1875.12</v>
      </c>
      <c r="B62" s="25">
        <v>92.703948699934898</v>
      </c>
      <c r="C62" s="25">
        <v>6.3641154713914103</v>
      </c>
      <c r="D62" s="25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19">
        <v>1985.01</v>
      </c>
      <c r="Q62" s="25">
        <v>377.54439810426533</v>
      </c>
      <c r="R62" s="25">
        <v>16.662402776777249</v>
      </c>
      <c r="S62" s="25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4">
        <v>1876.01</v>
      </c>
      <c r="B63" s="25">
        <v>95.443297073676035</v>
      </c>
      <c r="C63" s="25">
        <v>6.4199527179602702</v>
      </c>
      <c r="D63" s="25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19">
        <v>1985.02</v>
      </c>
      <c r="Q63" s="25">
        <v>396.12833490566038</v>
      </c>
      <c r="R63" s="25">
        <v>16.678710915566036</v>
      </c>
      <c r="S63" s="25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4">
        <v>1876.02</v>
      </c>
      <c r="B64" s="25">
        <v>96.72728761726809</v>
      </c>
      <c r="C64" s="25">
        <v>6.4199527179602702</v>
      </c>
      <c r="D64" s="25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19">
        <v>1985.03</v>
      </c>
      <c r="Q64" s="25">
        <v>391.36683270676684</v>
      </c>
      <c r="R64" s="25">
        <v>16.710534774436088</v>
      </c>
      <c r="S64" s="25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4">
        <v>1876.03</v>
      </c>
      <c r="B65" s="25">
        <v>96.513289193336078</v>
      </c>
      <c r="C65" s="25">
        <v>6.4199527179602702</v>
      </c>
      <c r="D65" s="25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19">
        <v>1985.04</v>
      </c>
      <c r="Q65" s="25">
        <v>392.1418989710009</v>
      </c>
      <c r="R65" s="25">
        <v>16.690284443872777</v>
      </c>
      <c r="S65" s="25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4">
        <v>1876.04</v>
      </c>
      <c r="B66" s="25">
        <v>93.696688992503638</v>
      </c>
      <c r="C66" s="25">
        <v>6.4767296538596986</v>
      </c>
      <c r="D66" s="25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19">
        <v>1985.05</v>
      </c>
      <c r="Q66" s="25">
        <v>399.98195246971108</v>
      </c>
      <c r="R66" s="25">
        <v>16.68573711975769</v>
      </c>
      <c r="S66" s="25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4">
        <v>1876.05</v>
      </c>
      <c r="B67" s="25">
        <v>93.554049815300971</v>
      </c>
      <c r="C67" s="25">
        <v>6.7144054891364338</v>
      </c>
      <c r="D67" s="25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19">
        <v>1985.06</v>
      </c>
      <c r="Q67" s="25">
        <v>407.49557156133829</v>
      </c>
      <c r="R67" s="25">
        <v>16.696748141263942</v>
      </c>
      <c r="S67" s="25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4">
        <v>1876.06</v>
      </c>
      <c r="B68" s="25">
        <v>95.511911156995453</v>
      </c>
      <c r="C68" s="25">
        <v>6.9044755053249718</v>
      </c>
      <c r="D68" s="25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19">
        <v>1985.07</v>
      </c>
      <c r="Q68" s="25">
        <v>414.49107142857139</v>
      </c>
      <c r="R68" s="25">
        <v>16.737537040352503</v>
      </c>
      <c r="S68" s="25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4">
        <v>1876.07</v>
      </c>
      <c r="B69" s="25">
        <v>94.361165239441277</v>
      </c>
      <c r="C69" s="25">
        <v>6.9044755053249718</v>
      </c>
      <c r="D69" s="25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19">
        <v>1985.08</v>
      </c>
      <c r="Q69" s="25">
        <v>404.69680092592586</v>
      </c>
      <c r="R69" s="25">
        <v>16.778196361574075</v>
      </c>
      <c r="S69" s="25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4">
        <v>1876.08</v>
      </c>
      <c r="B70" s="25">
        <v>89.603139975076687</v>
      </c>
      <c r="C70" s="25">
        <v>6.8399343492424931</v>
      </c>
      <c r="D70" s="25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19">
        <v>1985.09</v>
      </c>
      <c r="Q70" s="25">
        <v>394.57406740535544</v>
      </c>
      <c r="R70" s="25">
        <v>16.803154201292703</v>
      </c>
      <c r="S70" s="25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4">
        <v>1876.09</v>
      </c>
      <c r="B71" s="25">
        <v>83.352040410849213</v>
      </c>
      <c r="C71" s="25">
        <v>6.7765886512885531</v>
      </c>
      <c r="D71" s="25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19">
        <v>1985.1</v>
      </c>
      <c r="Q71" s="25">
        <v>397.60637534498613</v>
      </c>
      <c r="R71" s="25">
        <v>16.784028518859245</v>
      </c>
      <c r="S71" s="25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4">
        <v>1876.1</v>
      </c>
      <c r="B72" s="25">
        <v>81.39331680783981</v>
      </c>
      <c r="C72" s="25">
        <v>6.6534046436926264</v>
      </c>
      <c r="D72" s="25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19">
        <v>1985.11</v>
      </c>
      <c r="Q72" s="25">
        <v>420.57534403669717</v>
      </c>
      <c r="R72" s="25">
        <v>16.780423853211008</v>
      </c>
      <c r="S72" s="25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4">
        <v>1876.11</v>
      </c>
      <c r="B73" s="25">
        <v>79.121419795735633</v>
      </c>
      <c r="C73" s="25">
        <v>6.5934516496446358</v>
      </c>
      <c r="D73" s="25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19">
        <v>1985.12</v>
      </c>
      <c r="Q73" s="25">
        <v>440.23274931381519</v>
      </c>
      <c r="R73" s="25">
        <v>16.776838975297348</v>
      </c>
      <c r="S73" s="25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4">
        <v>1876.12</v>
      </c>
      <c r="B74" s="25">
        <v>77.288973869392407</v>
      </c>
      <c r="C74" s="25">
        <v>6.4767296538596986</v>
      </c>
      <c r="D74" s="25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19">
        <v>1986.01</v>
      </c>
      <c r="Q74" s="25">
        <v>440.93378649635031</v>
      </c>
      <c r="R74" s="25">
        <v>16.815630474452554</v>
      </c>
      <c r="S74" s="25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4">
        <v>1877.01</v>
      </c>
      <c r="B75" s="25">
        <v>75.308699744798361</v>
      </c>
      <c r="C75" s="25">
        <v>6.168949263602074</v>
      </c>
      <c r="D75" s="25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19">
        <v>1986.02</v>
      </c>
      <c r="Q75" s="25">
        <v>465.92892040256174</v>
      </c>
      <c r="R75" s="25">
        <v>16.946731015553521</v>
      </c>
      <c r="S75" s="25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4">
        <v>1877.02</v>
      </c>
      <c r="B76" s="25">
        <v>72.751540037869063</v>
      </c>
      <c r="C76" s="25">
        <v>6.1359607271460224</v>
      </c>
      <c r="D76" s="25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19">
        <v>1986.03</v>
      </c>
      <c r="Q76" s="25">
        <v>495.59112591911764</v>
      </c>
      <c r="R76" s="25">
        <v>17.109947610294117</v>
      </c>
      <c r="S76" s="25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4">
        <v>1877.03</v>
      </c>
      <c r="B77" s="25">
        <v>72.275306290329027</v>
      </c>
      <c r="C77" s="25">
        <v>6.2129403672285992</v>
      </c>
      <c r="D77" s="25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19">
        <v>1986.04</v>
      </c>
      <c r="Q77" s="25">
        <v>508.68664825046039</v>
      </c>
      <c r="R77" s="25">
        <v>17.198460470073666</v>
      </c>
      <c r="S77" s="25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4">
        <v>1877.04</v>
      </c>
      <c r="B78" s="25">
        <v>65.203365508187744</v>
      </c>
      <c r="C78" s="25">
        <v>5.8394714756142285</v>
      </c>
      <c r="D78" s="25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19">
        <v>1986.05</v>
      </c>
      <c r="Q78" s="25">
        <v>508.35103305785117</v>
      </c>
      <c r="R78" s="25">
        <v>17.207906271349863</v>
      </c>
      <c r="S78" s="25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4">
        <v>1877.05</v>
      </c>
      <c r="B79" s="25">
        <v>64.038780751896724</v>
      </c>
      <c r="C79" s="25">
        <v>5.5369585262354244</v>
      </c>
      <c r="D79" s="25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19">
        <v>1986.06</v>
      </c>
      <c r="Q79" s="25">
        <v>519.9799954337899</v>
      </c>
      <c r="R79" s="25">
        <v>17.170150684931503</v>
      </c>
      <c r="S79" s="25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4">
        <v>1877.06</v>
      </c>
      <c r="B80" s="25">
        <v>62.830727098457253</v>
      </c>
      <c r="C80" s="25">
        <v>5.6386549960153936</v>
      </c>
      <c r="D80" s="25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19">
        <v>1986.07</v>
      </c>
      <c r="Q80" s="25">
        <v>509.16915981735156</v>
      </c>
      <c r="R80" s="25">
        <v>17.262000392237443</v>
      </c>
      <c r="S80" s="25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4">
        <v>1877.07</v>
      </c>
      <c r="B81" s="25">
        <v>64.979376317803698</v>
      </c>
      <c r="C81" s="25">
        <v>5.3761883985046008</v>
      </c>
      <c r="D81" s="25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19">
        <v>1986.08</v>
      </c>
      <c r="Q81" s="25">
        <v>518.39721969006371</v>
      </c>
      <c r="R81" s="25">
        <v>17.322232516408384</v>
      </c>
      <c r="S81" s="25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4">
        <v>1877.08</v>
      </c>
      <c r="B82" s="25">
        <v>72.239872448979568</v>
      </c>
      <c r="C82" s="25">
        <v>5.3694357653061218</v>
      </c>
      <c r="D82" s="25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19">
        <v>1986.09</v>
      </c>
      <c r="Q82" s="25">
        <v>501.93289019963697</v>
      </c>
      <c r="R82" s="25">
        <v>17.334904264972778</v>
      </c>
      <c r="S82" s="25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4">
        <v>1877.09</v>
      </c>
      <c r="B83" s="25">
        <v>77.492571733095232</v>
      </c>
      <c r="C83" s="25">
        <v>5.2020476394901882</v>
      </c>
      <c r="D83" s="25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19">
        <v>1986.1</v>
      </c>
      <c r="Q83" s="25">
        <v>499.58387126019943</v>
      </c>
      <c r="R83" s="25">
        <v>17.354268422937441</v>
      </c>
      <c r="S83" s="25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4">
        <v>1877.1</v>
      </c>
      <c r="B84" s="25">
        <v>79.166793961896659</v>
      </c>
      <c r="C84" s="25">
        <v>4.9820070037048563</v>
      </c>
      <c r="D84" s="25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19">
        <v>1986.11</v>
      </c>
      <c r="Q84" s="25">
        <v>515.3205298913042</v>
      </c>
      <c r="R84" s="25">
        <v>17.373576475996373</v>
      </c>
      <c r="S84" s="25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4">
        <v>1877.11</v>
      </c>
      <c r="B85" s="25">
        <v>79.529994228679499</v>
      </c>
      <c r="C85" s="25">
        <v>4.8596241872248331</v>
      </c>
      <c r="D85" s="25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19">
        <v>1986.12</v>
      </c>
      <c r="Q85" s="25">
        <v>522.20623529411762</v>
      </c>
      <c r="R85" s="25">
        <v>17.392870588235294</v>
      </c>
      <c r="S85" s="25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4">
        <v>1877.12</v>
      </c>
      <c r="B86" s="25">
        <v>79.286037191168234</v>
      </c>
      <c r="C86" s="25">
        <v>4.6351837127144506</v>
      </c>
      <c r="D86" s="25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19">
        <v>1987.01</v>
      </c>
      <c r="Q86" s="25">
        <v>552.10807104316541</v>
      </c>
      <c r="R86" s="25">
        <v>17.325130395683452</v>
      </c>
      <c r="S86" s="25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4">
        <v>1878.01</v>
      </c>
      <c r="B87" s="25">
        <v>81.738699136490396</v>
      </c>
      <c r="C87" s="25">
        <v>4.7584498081919939</v>
      </c>
      <c r="D87" s="25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19">
        <v>1987.02</v>
      </c>
      <c r="Q87" s="25">
        <v>584.23927867383509</v>
      </c>
      <c r="R87" s="25">
        <v>17.304630824372762</v>
      </c>
      <c r="S87" s="25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4">
        <v>1878.02</v>
      </c>
      <c r="B88" s="25">
        <v>80.81074001089776</v>
      </c>
      <c r="C88" s="25">
        <v>4.7851139446704556</v>
      </c>
      <c r="D88" s="25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19">
        <v>1987.03</v>
      </c>
      <c r="Q88" s="25">
        <v>605.65243086529881</v>
      </c>
      <c r="R88" s="25">
        <v>17.268859054415699</v>
      </c>
      <c r="S88" s="25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4">
        <v>1878.03</v>
      </c>
      <c r="B89" s="25">
        <v>84.087654362926401</v>
      </c>
      <c r="C89" s="25">
        <v>4.8661837015582403</v>
      </c>
      <c r="D89" s="25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19">
        <v>1987.04</v>
      </c>
      <c r="Q89" s="25">
        <v>595.83735137533279</v>
      </c>
      <c r="R89" s="25">
        <v>17.300496894409935</v>
      </c>
      <c r="S89" s="25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4">
        <v>1878.04</v>
      </c>
      <c r="B90" s="25">
        <v>87.352902285671618</v>
      </c>
      <c r="C90" s="25">
        <v>4.8975335906110784</v>
      </c>
      <c r="D90" s="25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19">
        <v>1987.05</v>
      </c>
      <c r="Q90" s="25">
        <v>593.31959770114952</v>
      </c>
      <c r="R90" s="25">
        <v>17.362448275862072</v>
      </c>
      <c r="S90" s="25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4">
        <v>1878.05</v>
      </c>
      <c r="B91" s="25">
        <v>90.535509774255118</v>
      </c>
      <c r="C91" s="25">
        <v>5.0363765616935927</v>
      </c>
      <c r="D91" s="25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19">
        <v>1987.06</v>
      </c>
      <c r="Q91" s="25">
        <v>616.38291629955938</v>
      </c>
      <c r="R91" s="25">
        <v>17.42396299559471</v>
      </c>
      <c r="S91" s="25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4">
        <v>1878.06</v>
      </c>
      <c r="B92" s="25">
        <v>94.533242304899503</v>
      </c>
      <c r="C92" s="25">
        <v>5.1286363127291512</v>
      </c>
      <c r="D92" s="25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19">
        <v>1987.07</v>
      </c>
      <c r="Q92" s="25">
        <v>632.50317662565908</v>
      </c>
      <c r="R92" s="25">
        <v>17.473221503075571</v>
      </c>
      <c r="S92" s="25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4">
        <v>1878.07</v>
      </c>
      <c r="B93" s="25">
        <v>95.39052666347331</v>
      </c>
      <c r="C93" s="25">
        <v>5.0491192561528111</v>
      </c>
      <c r="D93" s="25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19">
        <v>1987.08</v>
      </c>
      <c r="Q93" s="25">
        <v>668.34511363636341</v>
      </c>
      <c r="R93" s="25">
        <v>17.476250812499995</v>
      </c>
      <c r="S93" s="25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4">
        <v>1878.08</v>
      </c>
      <c r="B94" s="25">
        <v>93.51721817999406</v>
      </c>
      <c r="C94" s="25">
        <v>4.9686104615631628</v>
      </c>
      <c r="D94" s="25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19">
        <v>1987.09</v>
      </c>
      <c r="Q94" s="25">
        <v>643.26130869565213</v>
      </c>
      <c r="R94" s="25">
        <v>17.479268695652173</v>
      </c>
      <c r="S94" s="25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4">
        <v>1878.09</v>
      </c>
      <c r="B95" s="25">
        <v>95.414668983646109</v>
      </c>
      <c r="C95" s="25">
        <v>4.9469253095214247</v>
      </c>
      <c r="D95" s="25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19">
        <v>1987.1</v>
      </c>
      <c r="Q95" s="25">
        <v>564.08172593235031</v>
      </c>
      <c r="R95" s="25">
        <v>17.534446227233303</v>
      </c>
      <c r="S95" s="25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4">
        <v>1878.1</v>
      </c>
      <c r="B96" s="25">
        <v>95.39052666347331</v>
      </c>
      <c r="C96" s="25">
        <v>4.9805915789520405</v>
      </c>
      <c r="D96" s="25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19">
        <v>1987.11</v>
      </c>
      <c r="Q96" s="25">
        <v>492.79181109185436</v>
      </c>
      <c r="R96" s="25">
        <v>17.619821490467935</v>
      </c>
      <c r="S96" s="25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4">
        <v>1878.11</v>
      </c>
      <c r="B97" s="25">
        <v>96.196583811730562</v>
      </c>
      <c r="C97" s="25">
        <v>5.0122024072509754</v>
      </c>
      <c r="D97" s="25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19">
        <v>1987.12</v>
      </c>
      <c r="Q97" s="25">
        <v>484.74623050259959</v>
      </c>
      <c r="R97" s="25">
        <v>17.720391247833621</v>
      </c>
      <c r="S97" s="25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4">
        <v>1878.12</v>
      </c>
      <c r="B98" s="25">
        <v>97.866834704671234</v>
      </c>
      <c r="C98" s="25">
        <v>5.1060957237219773</v>
      </c>
      <c r="D98" s="25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19">
        <v>1988.01</v>
      </c>
      <c r="Q98" s="25">
        <v>502.5480337078651</v>
      </c>
      <c r="R98" s="25">
        <v>17.768072230337076</v>
      </c>
      <c r="S98" s="25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4">
        <v>1879.01</v>
      </c>
      <c r="B99" s="25">
        <v>100.38703674892375</v>
      </c>
      <c r="C99" s="25">
        <v>5.0950627310836438</v>
      </c>
      <c r="D99" s="25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19">
        <v>1988.02</v>
      </c>
      <c r="Q99" s="25">
        <v>516.45587499999999</v>
      </c>
      <c r="R99" s="25">
        <v>17.815486577155173</v>
      </c>
      <c r="S99" s="25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4">
        <v>1879.02</v>
      </c>
      <c r="B100" s="25">
        <v>102.84994983905486</v>
      </c>
      <c r="C100" s="25">
        <v>5.0815083033689374</v>
      </c>
      <c r="D100" s="25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19">
        <v>1988.03</v>
      </c>
      <c r="Q100" s="25">
        <v>529.38159227467804</v>
      </c>
      <c r="R100" s="25">
        <v>17.832010729613732</v>
      </c>
      <c r="S100" s="25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4">
        <v>1879.03</v>
      </c>
      <c r="B101" s="25">
        <v>102.34991176915409</v>
      </c>
      <c r="C101" s="25">
        <v>5.1875982677516461</v>
      </c>
      <c r="D101" s="25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19">
        <v>1988.04</v>
      </c>
      <c r="Q101" s="25">
        <v>520.5243296327925</v>
      </c>
      <c r="R101" s="25">
        <v>17.925640845004271</v>
      </c>
      <c r="S101" s="25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4">
        <v>1879.04</v>
      </c>
      <c r="B102" s="25">
        <v>106.94433821351031</v>
      </c>
      <c r="C102" s="25">
        <v>5.2961559534382951</v>
      </c>
      <c r="D102" s="25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19">
        <v>1988.05</v>
      </c>
      <c r="Q102" s="25">
        <v>505.91192765957447</v>
      </c>
      <c r="R102" s="25">
        <v>18.049005591914895</v>
      </c>
      <c r="S102" s="25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4">
        <v>1879.05</v>
      </c>
      <c r="B103" s="25">
        <v>111.76676195258105</v>
      </c>
      <c r="C103" s="25">
        <v>5.3415434709824909</v>
      </c>
      <c r="D103" s="25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19">
        <v>1988.06</v>
      </c>
      <c r="Q103" s="25">
        <v>532.48754661016949</v>
      </c>
      <c r="R103" s="25">
        <v>18.156113983050847</v>
      </c>
      <c r="S103" s="25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4">
        <v>1879.06</v>
      </c>
      <c r="B104" s="25">
        <v>113.65550629506457</v>
      </c>
      <c r="C104" s="25">
        <v>5.4531682313288554</v>
      </c>
      <c r="D104" s="25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19">
        <v>1988.07</v>
      </c>
      <c r="Q104" s="25">
        <v>527.10672151898734</v>
      </c>
      <c r="R104" s="25">
        <v>18.229685291561179</v>
      </c>
      <c r="S104" s="25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4">
        <v>1879.07</v>
      </c>
      <c r="B105" s="25">
        <v>114.60348179909326</v>
      </c>
      <c r="C105" s="25">
        <v>5.4379919457639065</v>
      </c>
      <c r="D105" s="25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19">
        <v>1988.08</v>
      </c>
      <c r="Q105" s="25">
        <v>514.35903781512604</v>
      </c>
      <c r="R105" s="25">
        <v>18.302618848319327</v>
      </c>
      <c r="S105" s="25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4">
        <v>1879.08</v>
      </c>
      <c r="B106" s="25">
        <v>115.45449775304694</v>
      </c>
      <c r="C106" s="25">
        <v>5.4833794633081014</v>
      </c>
      <c r="D106" s="25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19">
        <v>1988.09</v>
      </c>
      <c r="Q106" s="25">
        <v>519.25559265442394</v>
      </c>
      <c r="R106" s="25">
        <v>18.328947412353923</v>
      </c>
      <c r="S106" s="25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4">
        <v>1879.09</v>
      </c>
      <c r="B107" s="25">
        <v>115.67471911490154</v>
      </c>
      <c r="C107" s="25">
        <v>5.3451588216601422</v>
      </c>
      <c r="D107" s="25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19">
        <v>1988.1</v>
      </c>
      <c r="Q107" s="25">
        <v>535.6797088186355</v>
      </c>
      <c r="R107" s="25">
        <v>18.441749168053242</v>
      </c>
      <c r="S107" s="25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4">
        <v>1879.1</v>
      </c>
      <c r="B108" s="25">
        <v>121.45994519089369</v>
      </c>
      <c r="C108" s="25">
        <v>5.1049511151813656</v>
      </c>
      <c r="D108" s="25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19">
        <v>1988.11</v>
      </c>
      <c r="Q108" s="25">
        <v>522.88582709891932</v>
      </c>
      <c r="R108" s="25">
        <v>18.600071487946799</v>
      </c>
      <c r="S108" s="25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4">
        <v>1879.11</v>
      </c>
      <c r="B109" s="25">
        <v>121.48592695146601</v>
      </c>
      <c r="C109" s="25">
        <v>4.8865434714960871</v>
      </c>
      <c r="D109" s="25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19">
        <v>1988.12</v>
      </c>
      <c r="Q109" s="25">
        <v>532.61242738589203</v>
      </c>
      <c r="R109" s="25">
        <v>18.742563900414936</v>
      </c>
      <c r="S109" s="25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4">
        <v>1879.12</v>
      </c>
      <c r="B110" s="25">
        <v>117.67390522432979</v>
      </c>
      <c r="C110" s="25">
        <v>4.783492082289829</v>
      </c>
      <c r="D110" s="25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19">
        <v>1989.01</v>
      </c>
      <c r="Q110" s="25">
        <v>547.03237819983474</v>
      </c>
      <c r="R110" s="25">
        <v>18.809422732865404</v>
      </c>
      <c r="S110" s="25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4">
        <v>1880.01</v>
      </c>
      <c r="B111" s="25">
        <v>118.72556574786792</v>
      </c>
      <c r="C111" s="25">
        <v>4.7629630094545838</v>
      </c>
      <c r="D111" s="25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19">
        <v>1989.02</v>
      </c>
      <c r="Q111" s="25">
        <v>561.1990953947369</v>
      </c>
      <c r="R111" s="25">
        <v>18.891164120476972</v>
      </c>
      <c r="S111" s="25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4">
        <v>1880.02</v>
      </c>
      <c r="B112" s="25">
        <v>120.81662267884799</v>
      </c>
      <c r="C112" s="25">
        <v>4.8791328389534767</v>
      </c>
      <c r="D112" s="25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19">
        <v>1989.03</v>
      </c>
      <c r="Q112" s="25">
        <v>555.51970973017171</v>
      </c>
      <c r="R112" s="25">
        <v>18.941191332788225</v>
      </c>
      <c r="S112" s="25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4">
        <v>1880.03</v>
      </c>
      <c r="B113" s="25">
        <v>121.97906726074118</v>
      </c>
      <c r="C113" s="25">
        <v>4.9482074454828959</v>
      </c>
      <c r="D113" s="25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19">
        <v>1989.04</v>
      </c>
      <c r="Q113" s="25">
        <v>570.01108448415926</v>
      </c>
      <c r="R113" s="25">
        <v>19.019288143785541</v>
      </c>
      <c r="S113" s="25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4">
        <v>1880.04</v>
      </c>
      <c r="B114" s="25">
        <v>123.89244493130656</v>
      </c>
      <c r="C114" s="25">
        <v>5.2618412905188112</v>
      </c>
      <c r="D114" s="25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19">
        <v>1989.05</v>
      </c>
      <c r="Q114" s="25">
        <v>588.53714458804518</v>
      </c>
      <c r="R114" s="25">
        <v>19.111614131663973</v>
      </c>
      <c r="S114" s="25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4">
        <v>1880.05</v>
      </c>
      <c r="B115" s="25">
        <v>117.54317881511011</v>
      </c>
      <c r="C115" s="25">
        <v>5.5444895667504772</v>
      </c>
      <c r="D115" s="25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19">
        <v>1989.06</v>
      </c>
      <c r="Q115" s="25">
        <v>605.44420225624492</v>
      </c>
      <c r="R115" s="25">
        <v>19.264983883964543</v>
      </c>
      <c r="S115" s="25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4">
        <v>1880.06</v>
      </c>
      <c r="B116" s="25">
        <v>120.47026734270429</v>
      </c>
      <c r="C116" s="25">
        <v>5.7845848619670122</v>
      </c>
      <c r="D116" s="25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19">
        <v>1989.07</v>
      </c>
      <c r="Q116" s="25">
        <v>619.28431270096451</v>
      </c>
      <c r="R116" s="25">
        <v>19.448587455787777</v>
      </c>
      <c r="S116" s="25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4">
        <v>1880.07</v>
      </c>
      <c r="B117" s="25">
        <v>126.00334851502056</v>
      </c>
      <c r="C117" s="25">
        <v>5.910336706792382</v>
      </c>
      <c r="D117" s="25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19">
        <v>1989.08</v>
      </c>
      <c r="Q117" s="25">
        <v>645.67463081861956</v>
      </c>
      <c r="R117" s="25">
        <v>19.647249361958266</v>
      </c>
      <c r="S117" s="25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4">
        <v>1880.08</v>
      </c>
      <c r="B118" s="25">
        <v>130.5304149287339</v>
      </c>
      <c r="C118" s="25">
        <v>6.0360885516177518</v>
      </c>
      <c r="D118" s="25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19">
        <v>1989.09</v>
      </c>
      <c r="Q118" s="25">
        <v>644.90831600000001</v>
      </c>
      <c r="R118" s="25">
        <v>19.813336399999997</v>
      </c>
      <c r="S118" s="25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4">
        <v>1880.09</v>
      </c>
      <c r="B119" s="25">
        <v>128.9492574658149</v>
      </c>
      <c r="C119" s="25">
        <v>6.0989513666263804</v>
      </c>
      <c r="D119" s="25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19">
        <v>1989.1</v>
      </c>
      <c r="Q119" s="25">
        <v>642.01234872611462</v>
      </c>
      <c r="R119" s="25">
        <v>19.952834558121019</v>
      </c>
      <c r="S119" s="25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4">
        <v>1880.1</v>
      </c>
      <c r="B120" s="25">
        <v>132.6833093229331</v>
      </c>
      <c r="C120" s="25">
        <v>6.2234197618636538</v>
      </c>
      <c r="D120" s="25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19">
        <v>1989.11</v>
      </c>
      <c r="Q120" s="25">
        <v>627.20828435266071</v>
      </c>
      <c r="R120" s="25">
        <v>20.138695627482125</v>
      </c>
      <c r="S120" s="25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4">
        <v>1880.11</v>
      </c>
      <c r="B121" s="25">
        <v>138.24260653097858</v>
      </c>
      <c r="C121" s="25">
        <v>6.2837548423172072</v>
      </c>
      <c r="D121" s="25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19">
        <v>1989.12</v>
      </c>
      <c r="Q121" s="25">
        <v>641.67556701030935</v>
      </c>
      <c r="R121" s="25">
        <v>20.339974226804124</v>
      </c>
      <c r="S121" s="25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4">
        <v>1880.12</v>
      </c>
      <c r="B122" s="25">
        <v>142.47090990659152</v>
      </c>
      <c r="C122" s="25">
        <v>6.3428829752934588</v>
      </c>
      <c r="D122" s="25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19">
        <v>1990.01</v>
      </c>
      <c r="Q122" s="25">
        <v>619.40452551020405</v>
      </c>
      <c r="R122" s="25">
        <v>20.296397959183672</v>
      </c>
      <c r="S122" s="25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4">
        <v>1881.01</v>
      </c>
      <c r="B123" s="25">
        <v>152.53506852526868</v>
      </c>
      <c r="C123" s="25">
        <v>6.5301766008394511</v>
      </c>
      <c r="D123" s="25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19">
        <v>1990.02</v>
      </c>
      <c r="Q123" s="25">
        <v>599.23751367187492</v>
      </c>
      <c r="R123" s="25">
        <v>20.364464453124999</v>
      </c>
      <c r="S123" s="25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4">
        <v>1881.02</v>
      </c>
      <c r="B124" s="25">
        <v>150.52149214446399</v>
      </c>
      <c r="C124" s="25">
        <v>6.5868400128047453</v>
      </c>
      <c r="D124" s="25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19">
        <v>1990.03</v>
      </c>
      <c r="Q124" s="25">
        <v>610.42457575757578</v>
      </c>
      <c r="R124" s="25">
        <v>20.416020202020203</v>
      </c>
      <c r="S124" s="25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4">
        <v>1881.03</v>
      </c>
      <c r="B125" s="25">
        <v>152.229191407043</v>
      </c>
      <c r="C125" s="25">
        <v>6.7088185315603894</v>
      </c>
      <c r="D125" s="25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19">
        <v>1990.04</v>
      </c>
      <c r="Q125" s="25">
        <v>608.97324049650888</v>
      </c>
      <c r="R125" s="25">
        <v>20.594488910007755</v>
      </c>
      <c r="S125" s="25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4">
        <v>1881.04</v>
      </c>
      <c r="B126" s="25">
        <v>150.23985079496731</v>
      </c>
      <c r="C126" s="25">
        <v>6.763208717458336</v>
      </c>
      <c r="D126" s="25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19">
        <v>1990.05</v>
      </c>
      <c r="Q126" s="25">
        <v>629.24364357585148</v>
      </c>
      <c r="R126" s="25">
        <v>20.756147287151705</v>
      </c>
      <c r="S126" s="25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4">
        <v>1881.05</v>
      </c>
      <c r="B127" s="25">
        <v>158.57207438233647</v>
      </c>
      <c r="C127" s="25">
        <v>6.952775569071675</v>
      </c>
      <c r="D127" s="25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19">
        <v>1990.06</v>
      </c>
      <c r="Q127" s="25">
        <v>643.97170785219396</v>
      </c>
      <c r="R127" s="25">
        <v>20.852825635103923</v>
      </c>
      <c r="S127" s="25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4">
        <v>1881.06</v>
      </c>
      <c r="B128" s="25">
        <v>160.52373068242673</v>
      </c>
      <c r="C128" s="25">
        <v>7.0747540878273174</v>
      </c>
      <c r="D128" s="25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19">
        <v>1990.07</v>
      </c>
      <c r="Q128" s="25">
        <v>640.86168289877287</v>
      </c>
      <c r="R128" s="25">
        <v>20.87379578604294</v>
      </c>
      <c r="S128" s="25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4">
        <v>1881.07</v>
      </c>
      <c r="B129" s="25">
        <v>153.37991198521584</v>
      </c>
      <c r="C129" s="25">
        <v>7.125523470179318</v>
      </c>
      <c r="D129" s="25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19">
        <v>1990.08</v>
      </c>
      <c r="Q129" s="25">
        <v>583.37413563829784</v>
      </c>
      <c r="R129" s="25">
        <v>20.783287838145895</v>
      </c>
      <c r="S129" s="25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4">
        <v>1881.08</v>
      </c>
      <c r="B130" s="25">
        <v>146.84826530612241</v>
      </c>
      <c r="C130" s="25">
        <v>7.1055612244897945</v>
      </c>
      <c r="D130" s="25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19">
        <v>1990.09</v>
      </c>
      <c r="Q130" s="25">
        <v>551.70604483798047</v>
      </c>
      <c r="R130" s="25">
        <v>20.71018538055765</v>
      </c>
      <c r="S130" s="25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4">
        <v>1881.09</v>
      </c>
      <c r="B131" s="25">
        <v>142.49863227588529</v>
      </c>
      <c r="C131" s="25">
        <v>6.9539332550632027</v>
      </c>
      <c r="D131" s="25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19">
        <v>1990.1</v>
      </c>
      <c r="Q131" s="25">
        <v>533.98620823970032</v>
      </c>
      <c r="R131" s="25">
        <v>20.736823749063671</v>
      </c>
      <c r="S131" s="25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4">
        <v>1881.1</v>
      </c>
      <c r="B132" s="25">
        <v>138.92006735141536</v>
      </c>
      <c r="C132" s="25">
        <v>7.0024749396648387</v>
      </c>
      <c r="D132" s="25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19">
        <v>1990.11</v>
      </c>
      <c r="Q132" s="25">
        <v>546.96217002989533</v>
      </c>
      <c r="R132" s="25">
        <v>20.840561505979068</v>
      </c>
      <c r="S132" s="25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4">
        <v>1881.11</v>
      </c>
      <c r="B133" s="25">
        <v>141.13064540603682</v>
      </c>
      <c r="C133" s="25">
        <v>7.1819310667046192</v>
      </c>
      <c r="D133" s="25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19">
        <v>1990.12</v>
      </c>
      <c r="Q133" s="25">
        <v>570.31245328849025</v>
      </c>
      <c r="R133" s="25">
        <v>20.990967862481309</v>
      </c>
      <c r="S133" s="25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4">
        <v>1881.12</v>
      </c>
      <c r="B134" s="25">
        <v>137.02668479649128</v>
      </c>
      <c r="C134" s="25">
        <v>7.295929972525327</v>
      </c>
      <c r="D134" s="25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19">
        <v>1991.01</v>
      </c>
      <c r="Q134" s="25">
        <v>561.3009758543833</v>
      </c>
      <c r="R134" s="25">
        <v>20.877761296433878</v>
      </c>
      <c r="S134" s="25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4">
        <v>1882.01</v>
      </c>
      <c r="B135" s="25">
        <v>134.97470449171854</v>
      </c>
      <c r="C135" s="25">
        <v>7.295929972525327</v>
      </c>
      <c r="D135" s="25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19">
        <v>1991.02</v>
      </c>
      <c r="Q135" s="25">
        <v>623.7832336795251</v>
      </c>
      <c r="R135" s="25">
        <v>20.858150070474775</v>
      </c>
      <c r="S135" s="25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4">
        <v>1882.02</v>
      </c>
      <c r="B136" s="25">
        <v>130.78816096986907</v>
      </c>
      <c r="C136" s="25">
        <v>7.2283612280411242</v>
      </c>
      <c r="D136" s="25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19">
        <v>1991.03</v>
      </c>
      <c r="Q136" s="25">
        <v>640.08720148148143</v>
      </c>
      <c r="R136" s="25">
        <v>20.838768888888886</v>
      </c>
      <c r="S136" s="25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4">
        <v>1882.03</v>
      </c>
      <c r="B137" s="25">
        <v>130.5622746814928</v>
      </c>
      <c r="C137" s="25">
        <v>7.2283612280411242</v>
      </c>
      <c r="D137" s="25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19">
        <v>1991.04</v>
      </c>
      <c r="Q137" s="25">
        <v>651.84484615384611</v>
      </c>
      <c r="R137" s="25">
        <v>20.825110576923077</v>
      </c>
      <c r="S137" s="25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4">
        <v>1882.04</v>
      </c>
      <c r="B138" s="25">
        <v>129.36421242402864</v>
      </c>
      <c r="C138" s="25">
        <v>7.1620325217455303</v>
      </c>
      <c r="D138" s="25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19">
        <v>1991.05</v>
      </c>
      <c r="Q138" s="25">
        <v>647.02912131268442</v>
      </c>
      <c r="R138" s="25">
        <v>20.780797197640119</v>
      </c>
      <c r="S138" s="25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4">
        <v>1882.05</v>
      </c>
      <c r="B139" s="25">
        <v>126.63646838494967</v>
      </c>
      <c r="C139" s="25">
        <v>7.0969649532721357</v>
      </c>
      <c r="D139" s="25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19">
        <v>1991.06</v>
      </c>
      <c r="Q139" s="25">
        <v>645.63811286764701</v>
      </c>
      <c r="R139" s="25">
        <v>20.736744485294114</v>
      </c>
      <c r="S139" s="25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4">
        <v>1882.06</v>
      </c>
      <c r="B140" s="25">
        <v>124.83601789993844</v>
      </c>
      <c r="C140" s="25">
        <v>7.0330150929542787</v>
      </c>
      <c r="D140" s="25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19">
        <v>1991.07</v>
      </c>
      <c r="Q140" s="25">
        <v>647.99622944199712</v>
      </c>
      <c r="R140" s="25">
        <v>20.780086853891337</v>
      </c>
      <c r="S140" s="25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4">
        <v>1882.07</v>
      </c>
      <c r="B141" s="25">
        <v>133.06809287385252</v>
      </c>
      <c r="C141" s="25">
        <v>7.0969649532721357</v>
      </c>
      <c r="D141" s="25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19">
        <v>1991.08</v>
      </c>
      <c r="Q141" s="25">
        <v>661.68068081991214</v>
      </c>
      <c r="R141" s="25">
        <v>20.792984044655931</v>
      </c>
      <c r="S141" s="25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4">
        <v>1882.08</v>
      </c>
      <c r="B142" s="25">
        <v>135.82510398267951</v>
      </c>
      <c r="C142" s="25">
        <v>7.0330150929542787</v>
      </c>
      <c r="D142" s="25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19">
        <v>1991.09</v>
      </c>
      <c r="Q142" s="25">
        <v>655.06507288629734</v>
      </c>
      <c r="R142" s="25">
        <v>20.775307580174928</v>
      </c>
      <c r="S142" s="25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4">
        <v>1882.09</v>
      </c>
      <c r="B143" s="25">
        <v>140.95304394680193</v>
      </c>
      <c r="C143" s="25">
        <v>7.2283612280411242</v>
      </c>
      <c r="D143" s="25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19">
        <v>1991.1</v>
      </c>
      <c r="Q143" s="25">
        <v>653.57096943231431</v>
      </c>
      <c r="R143" s="25">
        <v>20.699961641193592</v>
      </c>
      <c r="S143" s="25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4">
        <v>1882.1</v>
      </c>
      <c r="B144" s="25">
        <v>138.3946716663398</v>
      </c>
      <c r="C144" s="25">
        <v>7.295929972525327</v>
      </c>
      <c r="D144" s="25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19">
        <v>1991.11</v>
      </c>
      <c r="Q144" s="25">
        <v>650.05675471698112</v>
      </c>
      <c r="R144" s="25">
        <v>20.595068726415089</v>
      </c>
      <c r="S144" s="25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4">
        <v>1882.11</v>
      </c>
      <c r="B145" s="25">
        <v>133.71667561979362</v>
      </c>
      <c r="C145" s="25">
        <v>7.3647738723466372</v>
      </c>
      <c r="D145" s="25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19">
        <v>1991.12</v>
      </c>
      <c r="Q145" s="25">
        <v>653.94487781000714</v>
      </c>
      <c r="R145" s="25">
        <v>20.535192168237849</v>
      </c>
      <c r="S145" s="25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4">
        <v>1882.12</v>
      </c>
      <c r="B146" s="25">
        <v>135.68636085470618</v>
      </c>
      <c r="C146" s="25">
        <v>7.4348690879291066</v>
      </c>
      <c r="D146" s="25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19">
        <v>1992.01</v>
      </c>
      <c r="Q146" s="25">
        <v>699.33677914554664</v>
      </c>
      <c r="R146" s="25">
        <v>20.57268356263577</v>
      </c>
      <c r="S146" s="25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4">
        <v>1883.01</v>
      </c>
      <c r="B147" s="25">
        <v>134.98934187771283</v>
      </c>
      <c r="C147" s="25">
        <v>7.4534562606489283</v>
      </c>
      <c r="D147" s="25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19">
        <v>1992.02</v>
      </c>
      <c r="Q147" s="25">
        <v>690.918935064935</v>
      </c>
      <c r="R147" s="25">
        <v>20.565455988455987</v>
      </c>
      <c r="S147" s="25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4">
        <v>1883.02</v>
      </c>
      <c r="B148" s="25">
        <v>130.7247362341528</v>
      </c>
      <c r="C148" s="25">
        <v>7.4038992335434779</v>
      </c>
      <c r="D148" s="25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19">
        <v>1992.03</v>
      </c>
      <c r="Q148" s="25">
        <v>678.78224264178027</v>
      </c>
      <c r="R148" s="25">
        <v>20.528763819095474</v>
      </c>
      <c r="S148" s="25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4">
        <v>1883.03</v>
      </c>
      <c r="B149" s="25">
        <v>133.59530392372614</v>
      </c>
      <c r="C149" s="25">
        <v>7.4929540026785526</v>
      </c>
      <c r="D149" s="25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19">
        <v>1992.04</v>
      </c>
      <c r="Q149" s="25">
        <v>677.89227347670248</v>
      </c>
      <c r="R149" s="25">
        <v>20.499331899641575</v>
      </c>
      <c r="S149" s="25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4">
        <v>1883.04</v>
      </c>
      <c r="B150" s="25">
        <v>137.6950268344325</v>
      </c>
      <c r="C150" s="25">
        <v>7.5837823127039226</v>
      </c>
      <c r="D150" s="25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19">
        <v>1992.05</v>
      </c>
      <c r="Q150" s="25">
        <v>689.21705905511817</v>
      </c>
      <c r="R150" s="25">
        <v>20.469984251968505</v>
      </c>
      <c r="S150" s="25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4">
        <v>1883.05</v>
      </c>
      <c r="B151" s="25">
        <v>136.6636275510204</v>
      </c>
      <c r="C151" s="25">
        <v>7.6787431632653043</v>
      </c>
      <c r="D151" s="25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19">
        <v>1992.06</v>
      </c>
      <c r="Q151" s="25">
        <v>675.93146255349495</v>
      </c>
      <c r="R151" s="25">
        <v>20.396981455064193</v>
      </c>
      <c r="S151" s="25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4">
        <v>1883.06</v>
      </c>
      <c r="B152" s="25">
        <v>141.98299583156896</v>
      </c>
      <c r="C152" s="25">
        <v>7.9286037191168237</v>
      </c>
      <c r="D152" s="25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19">
        <v>1992.07</v>
      </c>
      <c r="Q152" s="25">
        <v>685.68918683274012</v>
      </c>
      <c r="R152" s="25">
        <v>20.391922274021351</v>
      </c>
      <c r="S152" s="25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4">
        <v>1883.07</v>
      </c>
      <c r="B153" s="25">
        <v>142.64078094191495</v>
      </c>
      <c r="C153" s="25">
        <v>8.1103606336607132</v>
      </c>
      <c r="D153" s="25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19">
        <v>1992.08</v>
      </c>
      <c r="Q153" s="25">
        <v>688.487025904897</v>
      </c>
      <c r="R153" s="25">
        <v>20.372580344215752</v>
      </c>
      <c r="S153" s="25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4">
        <v>1883.08</v>
      </c>
      <c r="B154" s="25">
        <v>136.16842438957673</v>
      </c>
      <c r="C154" s="25">
        <v>8.1327649448034229</v>
      </c>
      <c r="D154" s="25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19">
        <v>1992.09</v>
      </c>
      <c r="Q154" s="25">
        <v>687.4415088464259</v>
      </c>
      <c r="R154" s="25">
        <v>20.35318365180467</v>
      </c>
      <c r="S154" s="25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4">
        <v>1883.09</v>
      </c>
      <c r="B155" s="25">
        <v>139.08154037685904</v>
      </c>
      <c r="C155" s="25">
        <v>8.2367458360617238</v>
      </c>
      <c r="D155" s="25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19">
        <v>1992.1</v>
      </c>
      <c r="Q155" s="25">
        <v>675.22875528913949</v>
      </c>
      <c r="R155" s="25">
        <v>20.276014601551477</v>
      </c>
      <c r="S155" s="25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4">
        <v>1883.1</v>
      </c>
      <c r="B156" s="25">
        <v>135.30898503209792</v>
      </c>
      <c r="C156" s="25">
        <v>8.2568661312337834</v>
      </c>
      <c r="D156" s="25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19">
        <v>1992.11</v>
      </c>
      <c r="Q156" s="25">
        <v>691.1796239436618</v>
      </c>
      <c r="R156" s="25">
        <v>20.241899151408447</v>
      </c>
      <c r="S156" s="25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4">
        <v>1883.11</v>
      </c>
      <c r="B157" s="25">
        <v>138.75051586776786</v>
      </c>
      <c r="C157" s="25">
        <v>8.3656904438954545</v>
      </c>
      <c r="D157" s="25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19">
        <v>1992.12</v>
      </c>
      <c r="Q157" s="25">
        <v>712.60450035236079</v>
      </c>
      <c r="R157" s="25">
        <v>20.250766032417197</v>
      </c>
      <c r="S157" s="25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4">
        <v>1883.12</v>
      </c>
      <c r="B158" s="25">
        <v>134.30297027349499</v>
      </c>
      <c r="C158" s="25">
        <v>8.2996217584744088</v>
      </c>
      <c r="D158" s="25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19">
        <v>1993.01</v>
      </c>
      <c r="Q158" s="25">
        <v>708.43907047685832</v>
      </c>
      <c r="R158" s="25">
        <v>20.205561917952313</v>
      </c>
      <c r="S158" s="25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4">
        <v>1884.01</v>
      </c>
      <c r="B159" s="25">
        <v>130.27891123908313</v>
      </c>
      <c r="C159" s="25">
        <v>8.2568661312337834</v>
      </c>
      <c r="D159" s="25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19">
        <v>1993.02</v>
      </c>
      <c r="Q159" s="25">
        <v>716.45838923829479</v>
      </c>
      <c r="R159" s="25">
        <v>20.189138857442348</v>
      </c>
      <c r="S159" s="25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4">
        <v>1884.02</v>
      </c>
      <c r="B160" s="25">
        <v>133.7999628941935</v>
      </c>
      <c r="C160" s="25">
        <v>8.216625540889666</v>
      </c>
      <c r="D160" s="25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19">
        <v>1993.03</v>
      </c>
      <c r="Q160" s="25">
        <v>727.63849860724235</v>
      </c>
      <c r="R160" s="25">
        <v>20.172668523676879</v>
      </c>
      <c r="S160" s="25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4">
        <v>1884.03</v>
      </c>
      <c r="B161" s="25">
        <v>133.29695551489203</v>
      </c>
      <c r="C161" s="25">
        <v>8.1738699136490407</v>
      </c>
      <c r="D161" s="25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19">
        <v>1993.04</v>
      </c>
      <c r="Q161" s="25">
        <v>714.20495972222216</v>
      </c>
      <c r="R161" s="25">
        <v>20.138071732638888</v>
      </c>
      <c r="S161" s="25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4">
        <v>1884.04</v>
      </c>
      <c r="B162" s="25">
        <v>129.93945495328597</v>
      </c>
      <c r="C162" s="25">
        <v>8.3022580605528375</v>
      </c>
      <c r="D162" s="25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19">
        <v>1993.05</v>
      </c>
      <c r="Q162" s="25">
        <v>716.70737690707347</v>
      </c>
      <c r="R162" s="25">
        <v>20.131710613730931</v>
      </c>
      <c r="S162" s="25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4">
        <v>1884.05</v>
      </c>
      <c r="B163" s="25">
        <v>121.97927796647838</v>
      </c>
      <c r="C163" s="25">
        <v>8.4388674670572232</v>
      </c>
      <c r="D163" s="25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19">
        <v>1993.06</v>
      </c>
      <c r="Q163" s="25">
        <v>720.23162673130184</v>
      </c>
      <c r="R163" s="25">
        <v>20.125206371191133</v>
      </c>
      <c r="S163" s="25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4">
        <v>1884.06</v>
      </c>
      <c r="B164" s="25">
        <v>116.99517843666528</v>
      </c>
      <c r="C164" s="25">
        <v>8.394272892316792</v>
      </c>
      <c r="D164" s="25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19">
        <v>1993.07</v>
      </c>
      <c r="Q164" s="25">
        <v>718.99389439058166</v>
      </c>
      <c r="R164" s="25">
        <v>20.125206371191133</v>
      </c>
      <c r="S164" s="25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4">
        <v>1884.07</v>
      </c>
      <c r="B165" s="25">
        <v>118.26604151872787</v>
      </c>
      <c r="C165" s="25">
        <v>8.4403769092849963</v>
      </c>
      <c r="D165" s="25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19">
        <v>1993.08</v>
      </c>
      <c r="Q165" s="25">
        <v>727.97227175414355</v>
      </c>
      <c r="R165" s="25">
        <v>20.069611878453035</v>
      </c>
      <c r="S165" s="25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4">
        <v>1884.08</v>
      </c>
      <c r="B166" s="25">
        <v>125.69081542573319</v>
      </c>
      <c r="C166" s="25">
        <v>8.3979496298163934</v>
      </c>
      <c r="D166" s="25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19">
        <v>1993.09</v>
      </c>
      <c r="Q166" s="25">
        <v>734.64157546519641</v>
      </c>
      <c r="R166" s="25">
        <v>20.028117160578908</v>
      </c>
      <c r="S166" s="25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4">
        <v>1884.09</v>
      </c>
      <c r="B167" s="25">
        <v>123.05104155261178</v>
      </c>
      <c r="C167" s="25">
        <v>8.4446793222380645</v>
      </c>
      <c r="D167" s="25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19">
        <v>1993.1</v>
      </c>
      <c r="Q167" s="25">
        <v>739.0401407000686</v>
      </c>
      <c r="R167" s="25">
        <v>19.977502402196293</v>
      </c>
      <c r="S167" s="25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4">
        <v>1884.1</v>
      </c>
      <c r="B168" s="25">
        <v>120.35259383164454</v>
      </c>
      <c r="C168" s="25">
        <v>8.4924476683455499</v>
      </c>
      <c r="D168" s="25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19">
        <v>1993.11</v>
      </c>
      <c r="Q168" s="25">
        <v>736.92532475994494</v>
      </c>
      <c r="R168" s="25">
        <v>19.995640603566528</v>
      </c>
      <c r="S168" s="25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4">
        <v>1884.11</v>
      </c>
      <c r="B169" s="25">
        <v>120.592259245253</v>
      </c>
      <c r="C169" s="25">
        <v>8.6410591279874396</v>
      </c>
      <c r="D169" s="25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19">
        <v>1993.12</v>
      </c>
      <c r="Q169" s="25">
        <v>741.79687414266107</v>
      </c>
      <c r="R169" s="25">
        <v>20.027480795610423</v>
      </c>
      <c r="S169" s="25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4">
        <v>1884.12</v>
      </c>
      <c r="B170" s="25">
        <v>121.69825125428186</v>
      </c>
      <c r="C170" s="25">
        <v>8.6927322324487051</v>
      </c>
      <c r="D170" s="25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19">
        <v>1994.01</v>
      </c>
      <c r="Q170" s="25">
        <v>750.94441757865934</v>
      </c>
      <c r="R170" s="25">
        <v>20.041431460328319</v>
      </c>
      <c r="S170" s="25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4">
        <v>1885.01</v>
      </c>
      <c r="B171" s="25">
        <v>118.89414408252424</v>
      </c>
      <c r="C171" s="25">
        <v>8.5300940164867605</v>
      </c>
      <c r="D171" s="25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19">
        <v>1994.02</v>
      </c>
      <c r="Q171" s="25">
        <v>746.15399931833667</v>
      </c>
      <c r="R171" s="25">
        <v>20.041793254942061</v>
      </c>
      <c r="S171" s="25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4">
        <v>1885.02</v>
      </c>
      <c r="B172" s="25">
        <v>121.14670641419671</v>
      </c>
      <c r="C172" s="25">
        <v>8.2695795247951658</v>
      </c>
      <c r="D172" s="25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19">
        <v>1994.03</v>
      </c>
      <c r="Q172" s="25">
        <v>731.36724286684785</v>
      </c>
      <c r="R172" s="25">
        <v>20.041994904891308</v>
      </c>
      <c r="S172" s="25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4">
        <v>1885.03</v>
      </c>
      <c r="B173" s="25">
        <v>124.24832927723477</v>
      </c>
      <c r="C173" s="25">
        <v>8.2974055510482128</v>
      </c>
      <c r="D173" s="25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19">
        <v>1994.04</v>
      </c>
      <c r="Q173" s="25">
        <v>704.26588500678417</v>
      </c>
      <c r="R173" s="25">
        <v>20.082986631614649</v>
      </c>
      <c r="S173" s="25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4">
        <v>1885.04</v>
      </c>
      <c r="B174" s="25">
        <v>122.53948340580916</v>
      </c>
      <c r="C174" s="25">
        <v>8.0393752614291731</v>
      </c>
      <c r="D174" s="25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19">
        <v>1994.05</v>
      </c>
      <c r="Q174" s="25">
        <v>709.56375254237275</v>
      </c>
      <c r="R174" s="25">
        <v>20.137667935593218</v>
      </c>
      <c r="S174" s="25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4">
        <v>1885.05</v>
      </c>
      <c r="B175" s="25">
        <v>123.98782504916134</v>
      </c>
      <c r="C175" s="25">
        <v>8.0592086281954867</v>
      </c>
      <c r="D175" s="25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19">
        <v>1994.06</v>
      </c>
      <c r="Q175" s="25">
        <v>713.33017195945934</v>
      </c>
      <c r="R175" s="25">
        <v>20.137544594594591</v>
      </c>
      <c r="S175" s="25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4">
        <v>1885.06</v>
      </c>
      <c r="B176" s="25">
        <v>126.38761420468833</v>
      </c>
      <c r="C176" s="25">
        <v>8.0829288154161159</v>
      </c>
      <c r="D176" s="25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19">
        <v>1994.07</v>
      </c>
      <c r="Q176" s="25">
        <v>706.04252695417779</v>
      </c>
      <c r="R176" s="25">
        <v>20.130189016172501</v>
      </c>
      <c r="S176" s="25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4">
        <v>1885.07</v>
      </c>
      <c r="B177" s="25">
        <v>129.52988494966456</v>
      </c>
      <c r="C177" s="25">
        <v>7.8182612171411883</v>
      </c>
      <c r="D177" s="25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19">
        <v>1994.08</v>
      </c>
      <c r="Q177" s="25">
        <v>723.20179597315428</v>
      </c>
      <c r="R177" s="25">
        <v>20.095862416107384</v>
      </c>
      <c r="S177" s="25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4">
        <v>1885.08</v>
      </c>
      <c r="B178" s="25">
        <v>136.79052872486997</v>
      </c>
      <c r="C178" s="25">
        <v>7.6469100240463401</v>
      </c>
      <c r="D178" s="25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19">
        <v>1994.09</v>
      </c>
      <c r="Q178" s="25">
        <v>725.49143507362771</v>
      </c>
      <c r="R178" s="25">
        <v>20.088667670682728</v>
      </c>
      <c r="S178" s="25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4">
        <v>1885.09</v>
      </c>
      <c r="B179" s="25">
        <v>136.67497815158157</v>
      </c>
      <c r="C179" s="25">
        <v>7.5685606180714524</v>
      </c>
      <c r="D179" s="25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19">
        <v>1994.1</v>
      </c>
      <c r="Q179" s="25">
        <v>720.11543913043477</v>
      </c>
      <c r="R179" s="25">
        <v>20.204562739130431</v>
      </c>
      <c r="S179" s="25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4">
        <v>1885.1</v>
      </c>
      <c r="B180" s="25">
        <v>144.61094462489922</v>
      </c>
      <c r="C180" s="25">
        <v>7.3980843012372208</v>
      </c>
      <c r="D180" s="25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19">
        <v>1994.11</v>
      </c>
      <c r="Q180" s="25">
        <v>714.81186472945888</v>
      </c>
      <c r="R180" s="25">
        <v>20.306883904475619</v>
      </c>
      <c r="S180" s="25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4">
        <v>1885.11</v>
      </c>
      <c r="B181" s="25">
        <v>152.18309352830548</v>
      </c>
      <c r="C181" s="25">
        <v>7.1386649597819609</v>
      </c>
      <c r="D181" s="25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19">
        <v>1994.12</v>
      </c>
      <c r="Q181" s="25">
        <v>705.78775450901799</v>
      </c>
      <c r="R181" s="25">
        <v>20.436043420173679</v>
      </c>
      <c r="S181" s="25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4">
        <v>1885.12</v>
      </c>
      <c r="B182" s="25">
        <v>147.50943201863493</v>
      </c>
      <c r="C182" s="25">
        <v>6.8081276316293025</v>
      </c>
      <c r="D182" s="25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19">
        <v>1995.01</v>
      </c>
      <c r="Q182" s="25">
        <v>718.50634564204915</v>
      </c>
      <c r="R182" s="25">
        <v>20.354462408516298</v>
      </c>
      <c r="S182" s="25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4">
        <v>1886.01</v>
      </c>
      <c r="B183" s="25">
        <v>151.02139052427262</v>
      </c>
      <c r="C183" s="25">
        <v>6.9208456465257999</v>
      </c>
      <c r="D183" s="25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19">
        <v>1995.02</v>
      </c>
      <c r="Q183" s="25">
        <v>741.291324055666</v>
      </c>
      <c r="R183" s="25">
        <v>20.273530152418818</v>
      </c>
      <c r="S183" s="25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4">
        <v>1886.02</v>
      </c>
      <c r="B184" s="25">
        <v>153.92564803435477</v>
      </c>
      <c r="C184" s="25">
        <v>6.8743775263644844</v>
      </c>
      <c r="D184" s="25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19">
        <v>1995.03</v>
      </c>
      <c r="Q184" s="25">
        <v>756.06018659180961</v>
      </c>
      <c r="R184" s="25">
        <v>20.206576618229853</v>
      </c>
      <c r="S184" s="25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4">
        <v>1886.03</v>
      </c>
      <c r="B185" s="25">
        <v>152.54691109821687</v>
      </c>
      <c r="C185" s="25">
        <v>6.9072300786283156</v>
      </c>
      <c r="D185" s="25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19">
        <v>1995.04</v>
      </c>
      <c r="Q185" s="25">
        <v>776.12593581303486</v>
      </c>
      <c r="R185" s="25">
        <v>20.236791175115204</v>
      </c>
      <c r="S185" s="25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4">
        <v>1886.04</v>
      </c>
      <c r="B186" s="25">
        <v>152.32474204365022</v>
      </c>
      <c r="C186" s="25">
        <v>6.9408910778874215</v>
      </c>
      <c r="D186" s="25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19">
        <v>1995.05</v>
      </c>
      <c r="Q186" s="25">
        <v>798.8446659001313</v>
      </c>
      <c r="R186" s="25">
        <v>20.293591790407355</v>
      </c>
      <c r="S186" s="25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4">
        <v>1886.05</v>
      </c>
      <c r="B187" s="25">
        <v>153.08336681120645</v>
      </c>
      <c r="C187" s="25">
        <v>7.0656207350909428</v>
      </c>
      <c r="D187" s="25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19">
        <v>1995.06</v>
      </c>
      <c r="Q187" s="25">
        <v>820.92606721311472</v>
      </c>
      <c r="R187" s="25">
        <v>20.350016721311473</v>
      </c>
      <c r="S187" s="25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4">
        <v>1886.06</v>
      </c>
      <c r="B188" s="25">
        <v>162.12376697029399</v>
      </c>
      <c r="C188" s="25">
        <v>7.1025650291747837</v>
      </c>
      <c r="D188" s="25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19">
        <v>1995.07</v>
      </c>
      <c r="Q188" s="25">
        <v>848.35368885245896</v>
      </c>
      <c r="R188" s="25">
        <v>20.456561311475408</v>
      </c>
      <c r="S188" s="25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4">
        <v>1886.07</v>
      </c>
      <c r="B189" s="25">
        <v>162.53672213221722</v>
      </c>
      <c r="C189" s="25">
        <v>6.9619387735056639</v>
      </c>
      <c r="D189" s="25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19">
        <v>1995.08</v>
      </c>
      <c r="Q189" s="25">
        <v>848.7757858077174</v>
      </c>
      <c r="R189" s="25">
        <v>20.509310987573574</v>
      </c>
      <c r="S189" s="25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4">
        <v>1886.08</v>
      </c>
      <c r="B190" s="25">
        <v>161.73492233483324</v>
      </c>
      <c r="C190" s="25">
        <v>6.827803890746126</v>
      </c>
      <c r="D190" s="25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19">
        <v>1995.09</v>
      </c>
      <c r="Q190" s="25">
        <v>876.90077382506513</v>
      </c>
      <c r="R190" s="25">
        <v>20.575206919060051</v>
      </c>
      <c r="S190" s="25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4">
        <v>1886.09</v>
      </c>
      <c r="B191" s="25">
        <v>165.95147524486615</v>
      </c>
      <c r="C191" s="25">
        <v>6.7766028911242984</v>
      </c>
      <c r="D191" s="25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19">
        <v>1995.1</v>
      </c>
      <c r="Q191" s="25">
        <v>880.31539232270654</v>
      </c>
      <c r="R191" s="25">
        <v>20.613986662329214</v>
      </c>
      <c r="S191" s="25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4">
        <v>1886.1</v>
      </c>
      <c r="B192" s="25">
        <v>170.16802815489905</v>
      </c>
      <c r="C192" s="25">
        <v>6.7254018915024698</v>
      </c>
      <c r="D192" s="25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19">
        <v>1995.11</v>
      </c>
      <c r="Q192" s="25">
        <v>899.9443095703125</v>
      </c>
      <c r="R192" s="25">
        <v>20.733188802083333</v>
      </c>
      <c r="S192" s="25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4">
        <v>1886.11</v>
      </c>
      <c r="B193" s="25">
        <v>174.38458106493192</v>
      </c>
      <c r="C193" s="25">
        <v>6.6772127153878085</v>
      </c>
      <c r="D193" s="25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19">
        <v>1995.12</v>
      </c>
      <c r="Q193" s="25">
        <v>929.32192540716619</v>
      </c>
      <c r="R193" s="25">
        <v>20.852546254071658</v>
      </c>
      <c r="S193" s="25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4">
        <v>1886.12</v>
      </c>
      <c r="B194" s="25">
        <v>167.79522365745845</v>
      </c>
      <c r="C194" s="25">
        <v>6.5452037596880954</v>
      </c>
      <c r="D194" s="25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19">
        <v>1996.01</v>
      </c>
      <c r="Q194" s="25">
        <v>923.67939313471493</v>
      </c>
      <c r="R194" s="25">
        <v>20.886290994170981</v>
      </c>
      <c r="S194" s="25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4">
        <v>1887.01</v>
      </c>
      <c r="B195" s="25">
        <v>162.0575690625848</v>
      </c>
      <c r="C195" s="25">
        <v>6.461972959932818</v>
      </c>
      <c r="D195" s="25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19">
        <v>1996.02</v>
      </c>
      <c r="Q195" s="25">
        <v>973.32457779212382</v>
      </c>
      <c r="R195" s="25">
        <v>20.973815497094897</v>
      </c>
      <c r="S195" s="25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4">
        <v>1887.02</v>
      </c>
      <c r="B196" s="25">
        <v>159.00290527137818</v>
      </c>
      <c r="C196" s="25">
        <v>6.4576992213104862</v>
      </c>
      <c r="D196" s="25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19">
        <v>1996.03</v>
      </c>
      <c r="Q196" s="25">
        <v>964.64131695568403</v>
      </c>
      <c r="R196" s="25">
        <v>21.020048169556837</v>
      </c>
      <c r="S196" s="25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4">
        <v>1887.03</v>
      </c>
      <c r="B197" s="25">
        <v>162.73402037702425</v>
      </c>
      <c r="C197" s="25">
        <v>6.5294514348806034</v>
      </c>
      <c r="D197" s="25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19">
        <v>1996.04</v>
      </c>
      <c r="Q197" s="25">
        <v>961.08678534868818</v>
      </c>
      <c r="R197" s="25">
        <v>21.023559952015354</v>
      </c>
      <c r="S197" s="25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4">
        <v>1887.04</v>
      </c>
      <c r="B198" s="25">
        <v>166.46513548267029</v>
      </c>
      <c r="C198" s="25">
        <v>6.6012036484507197</v>
      </c>
      <c r="D198" s="25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19">
        <v>1996.05</v>
      </c>
      <c r="Q198" s="25">
        <v>980.08557758620691</v>
      </c>
      <c r="R198" s="25">
        <v>21.067178349297571</v>
      </c>
      <c r="S198" s="25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4">
        <v>1887.05</v>
      </c>
      <c r="B199" s="25">
        <v>169.33522402547499</v>
      </c>
      <c r="C199" s="25">
        <v>6.6729558620208369</v>
      </c>
      <c r="D199" s="25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19">
        <v>1996.06</v>
      </c>
      <c r="Q199" s="25">
        <v>990.22895660497761</v>
      </c>
      <c r="R199" s="25">
        <v>21.137722080408423</v>
      </c>
      <c r="S199" s="25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4">
        <v>1887.06</v>
      </c>
      <c r="B200" s="25">
        <v>166.41395532770807</v>
      </c>
      <c r="C200" s="25">
        <v>6.8250051486930881</v>
      </c>
      <c r="D200" s="25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19">
        <v>1996.07</v>
      </c>
      <c r="Q200" s="25">
        <v>952.21852261146489</v>
      </c>
      <c r="R200" s="25">
        <v>21.289528662420381</v>
      </c>
      <c r="S200" s="25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4">
        <v>1887.07</v>
      </c>
      <c r="B201" s="25">
        <v>164.30389846609484</v>
      </c>
      <c r="C201" s="25">
        <v>6.9807112496775536</v>
      </c>
      <c r="D201" s="25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19">
        <v>1996.08</v>
      </c>
      <c r="Q201" s="25">
        <v>977.86375206611547</v>
      </c>
      <c r="R201" s="25">
        <v>21.440756198347103</v>
      </c>
      <c r="S201" s="25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4">
        <v>1887.08</v>
      </c>
      <c r="B202" s="25">
        <v>158.28203429947803</v>
      </c>
      <c r="C202" s="25">
        <v>6.9702180241971963</v>
      </c>
      <c r="D202" s="25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19">
        <v>1996.09</v>
      </c>
      <c r="Q202" s="25">
        <v>992.7108441064637</v>
      </c>
      <c r="R202" s="25">
        <v>21.564042458808615</v>
      </c>
      <c r="S202" s="25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4">
        <v>1887.09</v>
      </c>
      <c r="B203" s="25">
        <v>158.1314800979589</v>
      </c>
      <c r="C203" s="25">
        <v>7.1276735917760288</v>
      </c>
      <c r="D203" s="25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19">
        <v>1996.1</v>
      </c>
      <c r="Q203" s="25">
        <v>1028.5495129500946</v>
      </c>
      <c r="R203" s="25">
        <v>21.613234996841438</v>
      </c>
      <c r="S203" s="25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4">
        <v>1887.1</v>
      </c>
      <c r="B204" s="25">
        <v>151.02139052427262</v>
      </c>
      <c r="C204" s="25">
        <v>7.1154308997013045</v>
      </c>
      <c r="D204" s="25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19">
        <v>1996.11</v>
      </c>
      <c r="Q204" s="25">
        <v>1076.6711352459015</v>
      </c>
      <c r="R204" s="25">
        <v>21.689434426229507</v>
      </c>
      <c r="S204" s="25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4">
        <v>1887.11</v>
      </c>
      <c r="B205" s="25">
        <v>152.11469276864702</v>
      </c>
      <c r="C205" s="25">
        <v>7.1034691434415356</v>
      </c>
      <c r="D205" s="25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19">
        <v>1996.12</v>
      </c>
      <c r="Q205" s="25">
        <v>1087.764651639344</v>
      </c>
      <c r="R205" s="25">
        <v>21.806516393442624</v>
      </c>
      <c r="S205" s="25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4">
        <v>1887.12</v>
      </c>
      <c r="B206" s="25">
        <v>147.77644795162797</v>
      </c>
      <c r="C206" s="25">
        <v>7.010267929394117</v>
      </c>
      <c r="D206" s="25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19">
        <v>1997.01</v>
      </c>
      <c r="Q206" s="25">
        <v>1117.857670018856</v>
      </c>
      <c r="R206" s="25">
        <v>21.815746257071023</v>
      </c>
      <c r="S206" s="25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4">
        <v>1888.01</v>
      </c>
      <c r="B207" s="25">
        <v>147.2057233545502</v>
      </c>
      <c r="C207" s="25">
        <v>6.8834616024359363</v>
      </c>
      <c r="D207" s="25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19">
        <v>1997.02</v>
      </c>
      <c r="Q207" s="25">
        <v>1161.1421983082705</v>
      </c>
      <c r="R207" s="25">
        <v>21.825063724937344</v>
      </c>
      <c r="S207" s="25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4">
        <v>1888.02</v>
      </c>
      <c r="B208" s="25">
        <v>148.05685866880376</v>
      </c>
      <c r="C208" s="25">
        <v>6.9177323927261147</v>
      </c>
      <c r="D208" s="25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19">
        <v>1997.03</v>
      </c>
      <c r="Q208" s="25">
        <v>1149.2013649999999</v>
      </c>
      <c r="R208" s="25">
        <v>21.847824374999998</v>
      </c>
      <c r="S208" s="25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4">
        <v>1888.03</v>
      </c>
      <c r="B209" s="25">
        <v>142.44864432528846</v>
      </c>
      <c r="C209" s="25">
        <v>6.8700625708062342</v>
      </c>
      <c r="D209" s="25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19">
        <v>1997.04</v>
      </c>
      <c r="Q209" s="25">
        <v>1106.8639946941321</v>
      </c>
      <c r="R209" s="25">
        <v>21.868797312734081</v>
      </c>
      <c r="S209" s="25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4">
        <v>1888.04</v>
      </c>
      <c r="B210" s="25">
        <v>144.67271217212266</v>
      </c>
      <c r="C210" s="25">
        <v>6.9017393865642056</v>
      </c>
      <c r="D210" s="25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19">
        <v>1997.05</v>
      </c>
      <c r="Q210" s="25">
        <v>1207.824393191755</v>
      </c>
      <c r="R210" s="25">
        <v>21.930880515302935</v>
      </c>
      <c r="S210" s="25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4">
        <v>1888.05</v>
      </c>
      <c r="B211" s="25">
        <v>148.38357766300095</v>
      </c>
      <c r="C211" s="25">
        <v>6.9370040079588646</v>
      </c>
      <c r="D211" s="25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19">
        <v>1997.06</v>
      </c>
      <c r="Q211" s="25">
        <v>1268.8711999376167</v>
      </c>
      <c r="R211" s="25">
        <v>21.951736743605736</v>
      </c>
      <c r="S211" s="25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4">
        <v>1888.06</v>
      </c>
      <c r="B212" s="25">
        <v>145.50330125511647</v>
      </c>
      <c r="C212" s="25">
        <v>6.9702180241971963</v>
      </c>
      <c r="D212" s="25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19">
        <v>1997.07</v>
      </c>
      <c r="Q212" s="25">
        <v>1338.1538214953271</v>
      </c>
      <c r="R212" s="25">
        <v>22.006382059190031</v>
      </c>
      <c r="S212" s="25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4">
        <v>1888.07</v>
      </c>
      <c r="B213" s="25">
        <v>147.52255110015955</v>
      </c>
      <c r="C213" s="25">
        <v>6.8394209975035061</v>
      </c>
      <c r="D213" s="25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19">
        <v>1997.08</v>
      </c>
      <c r="Q213" s="25">
        <v>1338.4720932835819</v>
      </c>
      <c r="R213" s="25">
        <v>22.04702754664179</v>
      </c>
      <c r="S213" s="25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4">
        <v>1888.08</v>
      </c>
      <c r="B214" s="25">
        <v>150.6796484972447</v>
      </c>
      <c r="C214" s="25">
        <v>6.7934995808186311</v>
      </c>
      <c r="D214" s="25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19">
        <v>1997.09</v>
      </c>
      <c r="Q214" s="25">
        <v>1349.2332338709678</v>
      </c>
      <c r="R214" s="25">
        <v>22.073963709677418</v>
      </c>
      <c r="S214" s="25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4">
        <v>1888.09</v>
      </c>
      <c r="B215" s="25">
        <v>154.41076360289074</v>
      </c>
      <c r="C215" s="25">
        <v>6.7447080755909514</v>
      </c>
      <c r="D215" s="25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19">
        <v>1997.1</v>
      </c>
      <c r="Q215" s="25">
        <v>1366.2036101485148</v>
      </c>
      <c r="R215" s="25">
        <v>22.100766525371288</v>
      </c>
      <c r="S215" s="25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4">
        <v>1888.1</v>
      </c>
      <c r="B216" s="25">
        <v>151.76451178840321</v>
      </c>
      <c r="C216" s="25">
        <v>6.6180674019129846</v>
      </c>
      <c r="D216" s="25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19">
        <v>1997.11</v>
      </c>
      <c r="Q216" s="25">
        <v>1349.4576829721359</v>
      </c>
      <c r="R216" s="25">
        <v>22.195799253869968</v>
      </c>
      <c r="S216" s="25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4">
        <v>1888.11</v>
      </c>
      <c r="B217" s="25">
        <v>146.93521580010071</v>
      </c>
      <c r="C217" s="25">
        <v>6.4971163169624671</v>
      </c>
      <c r="D217" s="25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19">
        <v>1997.12</v>
      </c>
      <c r="Q217" s="25">
        <v>1384.8760852448852</v>
      </c>
      <c r="R217" s="25">
        <v>22.304913205207686</v>
      </c>
      <c r="S217" s="25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4">
        <v>1888.12</v>
      </c>
      <c r="B218" s="25">
        <v>144.13110862834304</v>
      </c>
      <c r="C218" s="25">
        <v>6.4494464950425874</v>
      </c>
      <c r="D218" s="25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19">
        <v>1998.01</v>
      </c>
      <c r="Q218" s="25">
        <v>1383.7271435643563</v>
      </c>
      <c r="R218" s="25">
        <v>22.33532332920792</v>
      </c>
      <c r="S218" s="25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4">
        <v>1889.01</v>
      </c>
      <c r="B219" s="25">
        <v>152.18309352830548</v>
      </c>
      <c r="C219" s="25">
        <v>6.6565582131083225</v>
      </c>
      <c r="D219" s="25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19">
        <v>1998.02</v>
      </c>
      <c r="Q219" s="25">
        <v>1467.7295250154414</v>
      </c>
      <c r="R219" s="25">
        <v>22.365620753551571</v>
      </c>
      <c r="S219" s="25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4">
        <v>1889.02</v>
      </c>
      <c r="B220" s="25">
        <v>155.78008262438331</v>
      </c>
      <c r="C220" s="25">
        <v>6.7103005402163598</v>
      </c>
      <c r="D220" s="25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19">
        <v>1998.03</v>
      </c>
      <c r="Q220" s="25">
        <v>1540.9888745376077</v>
      </c>
      <c r="R220" s="25">
        <v>22.395806103575833</v>
      </c>
      <c r="S220" s="25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4">
        <v>1889.03</v>
      </c>
      <c r="B221" s="25">
        <v>154.40730687627828</v>
      </c>
      <c r="C221" s="25">
        <v>6.7683357060410998</v>
      </c>
      <c r="D221" s="25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19">
        <v>1998.04</v>
      </c>
      <c r="Q221" s="25">
        <v>1588.6664799999999</v>
      </c>
      <c r="R221" s="25">
        <v>22.497299999999999</v>
      </c>
      <c r="S221" s="25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4">
        <v>1889.04</v>
      </c>
      <c r="B222" s="25">
        <v>154.10979761447425</v>
      </c>
      <c r="C222" s="25">
        <v>6.7445349650967783</v>
      </c>
      <c r="D222" s="25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19">
        <v>1998.05</v>
      </c>
      <c r="Q222" s="25">
        <v>1580.3495595823094</v>
      </c>
      <c r="R222" s="25">
        <v>22.598419840294838</v>
      </c>
      <c r="S222" s="25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4">
        <v>1889.05</v>
      </c>
      <c r="B223" s="25">
        <v>162.23177518637814</v>
      </c>
      <c r="C223" s="25">
        <v>6.8857020370458999</v>
      </c>
      <c r="D223" s="25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19">
        <v>1998.06</v>
      </c>
      <c r="Q223" s="25">
        <v>1578.3677598159509</v>
      </c>
      <c r="R223" s="25">
        <v>22.713093558282207</v>
      </c>
      <c r="S223" s="25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4">
        <v>1889.06</v>
      </c>
      <c r="B224" s="25">
        <v>164.97629769892967</v>
      </c>
      <c r="C224" s="25">
        <v>6.8613062813787753</v>
      </c>
      <c r="D224" s="25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19">
        <v>1998.07</v>
      </c>
      <c r="Q224" s="25">
        <v>1644.9728351715685</v>
      </c>
      <c r="R224" s="25">
        <v>22.780124512867648</v>
      </c>
      <c r="S224" s="25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4">
        <v>1889.07</v>
      </c>
      <c r="B225" s="25">
        <v>161.62188129470005</v>
      </c>
      <c r="C225" s="25">
        <v>6.8369105257116507</v>
      </c>
      <c r="D225" s="25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19">
        <v>1998.08</v>
      </c>
      <c r="Q225" s="25">
        <v>1526.5325660954709</v>
      </c>
      <c r="R225" s="25">
        <v>22.84684932374541</v>
      </c>
      <c r="S225" s="25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4">
        <v>1889.08</v>
      </c>
      <c r="B226" s="25">
        <v>163.75650991557342</v>
      </c>
      <c r="C226" s="25">
        <v>6.809465300586135</v>
      </c>
      <c r="D226" s="25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19">
        <v>1998.09</v>
      </c>
      <c r="Q226" s="25">
        <v>1448.0797897310513</v>
      </c>
      <c r="R226" s="25">
        <v>22.913552872860631</v>
      </c>
      <c r="S226" s="25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4">
        <v>1889.09</v>
      </c>
      <c r="B227" s="25">
        <v>165.65029289414952</v>
      </c>
      <c r="C227" s="25">
        <v>6.7013073034451391</v>
      </c>
      <c r="D227" s="25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19">
        <v>1998.1</v>
      </c>
      <c r="Q227" s="25">
        <v>1461.2913051829266</v>
      </c>
      <c r="R227" s="25">
        <v>22.881302259146338</v>
      </c>
      <c r="S227" s="25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4">
        <v>1889.1</v>
      </c>
      <c r="B228" s="25">
        <v>162.63846938698319</v>
      </c>
      <c r="C228" s="25">
        <v>6.6772127153878085</v>
      </c>
      <c r="D228" s="25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19">
        <v>1998.11</v>
      </c>
      <c r="Q228" s="25">
        <v>1619.7522527439023</v>
      </c>
      <c r="R228" s="25">
        <v>22.90479682621951</v>
      </c>
      <c r="S228" s="25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4">
        <v>1889.11</v>
      </c>
      <c r="B229" s="25">
        <v>161.13255763339998</v>
      </c>
      <c r="C229" s="25">
        <v>6.6501063038233115</v>
      </c>
      <c r="D229" s="25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19">
        <v>1998.12</v>
      </c>
      <c r="Q229" s="25">
        <v>1685.3475030506404</v>
      </c>
      <c r="R229" s="25">
        <v>22.942422208663814</v>
      </c>
      <c r="S229" s="25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4">
        <v>1889.12</v>
      </c>
      <c r="B230" s="25">
        <v>158.27492727973032</v>
      </c>
      <c r="C230" s="25">
        <v>6.5452037596880954</v>
      </c>
      <c r="D230" s="25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19">
        <v>1999.01</v>
      </c>
      <c r="Q230" s="25">
        <v>1764.2011475958609</v>
      </c>
      <c r="R230" s="25">
        <v>23.004296505739195</v>
      </c>
      <c r="S230" s="25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4">
        <v>1890.01</v>
      </c>
      <c r="B231" s="25">
        <v>164.06145686141249</v>
      </c>
      <c r="C231" s="25">
        <v>6.7088328084592463</v>
      </c>
      <c r="D231" s="25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19">
        <v>1999.02</v>
      </c>
      <c r="Q231" s="25">
        <v>1758.966058966565</v>
      </c>
      <c r="R231" s="25">
        <v>23.093913885149242</v>
      </c>
      <c r="S231" s="25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4">
        <v>1890.02</v>
      </c>
      <c r="B232" s="25">
        <v>162.23177518637814</v>
      </c>
      <c r="C232" s="25">
        <v>6.7088328084592463</v>
      </c>
      <c r="D232" s="25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19">
        <v>1999.03</v>
      </c>
      <c r="Q232" s="25">
        <v>1802.9849145454546</v>
      </c>
      <c r="R232" s="25">
        <v>23.141162121212119</v>
      </c>
      <c r="S232" s="25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4">
        <v>1890.03</v>
      </c>
      <c r="B233" s="25">
        <v>161.01198740302192</v>
      </c>
      <c r="C233" s="25">
        <v>6.7088328084592463</v>
      </c>
      <c r="D233" s="25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19">
        <v>1999.04</v>
      </c>
      <c r="Q233" s="25">
        <v>1864.1264584837547</v>
      </c>
      <c r="R233" s="25">
        <v>22.862349879663057</v>
      </c>
      <c r="S233" s="25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4">
        <v>1890.04</v>
      </c>
      <c r="B234" s="25">
        <v>164.36640380725154</v>
      </c>
      <c r="C234" s="25">
        <v>6.7088328084592463</v>
      </c>
      <c r="D234" s="25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19">
        <v>1999.05</v>
      </c>
      <c r="Q234" s="25">
        <v>1860.369603188929</v>
      </c>
      <c r="R234" s="25">
        <v>22.750621841155233</v>
      </c>
      <c r="S234" s="25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4">
        <v>1890.05</v>
      </c>
      <c r="B235" s="25">
        <v>169.26448110274916</v>
      </c>
      <c r="C235" s="25">
        <v>6.6260117157659799</v>
      </c>
      <c r="D235" s="25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19">
        <v>1999.06</v>
      </c>
      <c r="Q235" s="25">
        <v>1847.0739666064981</v>
      </c>
      <c r="R235" s="25">
        <v>22.638893802647413</v>
      </c>
      <c r="S235" s="25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4">
        <v>1890.06</v>
      </c>
      <c r="B236" s="25">
        <v>168.05975169988258</v>
      </c>
      <c r="C236" s="25">
        <v>6.6260117157659799</v>
      </c>
      <c r="D236" s="25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19">
        <v>1999.07</v>
      </c>
      <c r="Q236" s="25">
        <v>1922.9063818236352</v>
      </c>
      <c r="R236" s="25">
        <v>22.687024995001</v>
      </c>
      <c r="S236" s="25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4">
        <v>1890.07</v>
      </c>
      <c r="B237" s="25">
        <v>166.85502229701606</v>
      </c>
      <c r="C237" s="25">
        <v>6.6260117157659799</v>
      </c>
      <c r="D237" s="25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19">
        <v>1999.08</v>
      </c>
      <c r="Q237" s="25">
        <v>1843.9876801316577</v>
      </c>
      <c r="R237" s="25">
        <v>22.74847386794335</v>
      </c>
      <c r="S237" s="25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4">
        <v>1890.08</v>
      </c>
      <c r="B238" s="25">
        <v>157.12033129544517</v>
      </c>
      <c r="C238" s="25">
        <v>6.3893665221807634</v>
      </c>
      <c r="D238" s="25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19">
        <v>1999.09</v>
      </c>
      <c r="Q238" s="25">
        <v>1822.317031268612</v>
      </c>
      <c r="R238" s="25">
        <v>22.755288266825492</v>
      </c>
      <c r="S238" s="25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4">
        <v>1890.09</v>
      </c>
      <c r="B239" s="25">
        <v>152.68871047720793</v>
      </c>
      <c r="C239" s="25">
        <v>6.3141947941702528</v>
      </c>
      <c r="D239" s="25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19">
        <v>1999.1</v>
      </c>
      <c r="Q239" s="25">
        <v>1794.0060710463733</v>
      </c>
      <c r="R239" s="25">
        <v>22.723902100673801</v>
      </c>
      <c r="S239" s="25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4">
        <v>1890.1</v>
      </c>
      <c r="B240" s="25">
        <v>145.80049797447677</v>
      </c>
      <c r="C240" s="25">
        <v>6.3141947941702528</v>
      </c>
      <c r="D240" s="25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19">
        <v>1999.11</v>
      </c>
      <c r="Q240" s="25">
        <v>1918.4311645870466</v>
      </c>
      <c r="R240" s="25">
        <v>22.719594573182807</v>
      </c>
      <c r="S240" s="25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4">
        <v>1890.11</v>
      </c>
      <c r="B241" s="25">
        <v>138.43852625676328</v>
      </c>
      <c r="C241" s="25">
        <v>6.4663430523328911</v>
      </c>
      <c r="D241" s="25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19">
        <v>1999.12</v>
      </c>
      <c r="Q241" s="25">
        <v>1970.3984444444441</v>
      </c>
      <c r="R241" s="25">
        <v>22.728789067142003</v>
      </c>
      <c r="S241" s="25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4">
        <v>1890.12</v>
      </c>
      <c r="B242" s="25">
        <v>135.20535473059681</v>
      </c>
      <c r="C242" s="25">
        <v>6.4663430523328911</v>
      </c>
      <c r="D242" s="25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19">
        <v>2000.01</v>
      </c>
      <c r="Q242" s="25">
        <v>1960.312931575829</v>
      </c>
      <c r="R242" s="25">
        <v>22.789806082148495</v>
      </c>
      <c r="S242" s="25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4">
        <v>1891.01</v>
      </c>
      <c r="B243" s="25">
        <v>143.9944827131381</v>
      </c>
      <c r="C243" s="25">
        <v>6.5452037596880954</v>
      </c>
      <c r="D243" s="25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19">
        <v>2000.02</v>
      </c>
      <c r="Q243" s="25">
        <v>1898.5722028857476</v>
      </c>
      <c r="R243" s="25">
        <v>22.78317628582646</v>
      </c>
      <c r="S243" s="25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4">
        <v>1891.02</v>
      </c>
      <c r="B244" s="25">
        <v>144.02309525650531</v>
      </c>
      <c r="C244" s="25">
        <v>6.4663430523328911</v>
      </c>
      <c r="D244" s="25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19">
        <v>2000.03</v>
      </c>
      <c r="Q244" s="25">
        <v>1955.3655032126169</v>
      </c>
      <c r="R244" s="25">
        <v>22.723407710280377</v>
      </c>
      <c r="S244" s="25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4">
        <v>1891.03</v>
      </c>
      <c r="B245" s="25">
        <v>139.69478623495215</v>
      </c>
      <c r="C245" s="25">
        <v>6.3893665221807634</v>
      </c>
      <c r="D245" s="25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19">
        <v>2000.04</v>
      </c>
      <c r="Q245" s="25">
        <v>1980.1726584938701</v>
      </c>
      <c r="R245" s="25">
        <v>22.683042031523641</v>
      </c>
      <c r="S245" s="25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4">
        <v>1891.04</v>
      </c>
      <c r="B246" s="25">
        <v>142.64340057739162</v>
      </c>
      <c r="C246" s="25">
        <v>6.3141947941702528</v>
      </c>
      <c r="D246" s="25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19">
        <v>2000.05</v>
      </c>
      <c r="Q246" s="25">
        <v>1919.8279020408163</v>
      </c>
      <c r="R246" s="25">
        <v>22.629520699708451</v>
      </c>
      <c r="S246" s="25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4">
        <v>1891.05</v>
      </c>
      <c r="B247" s="25">
        <v>143.76074674906718</v>
      </c>
      <c r="C247" s="25">
        <v>6.3893665221807634</v>
      </c>
      <c r="D247" s="25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19">
        <v>2000.06</v>
      </c>
      <c r="Q247" s="25">
        <v>1968.3459709976796</v>
      </c>
      <c r="R247" s="25">
        <v>22.484457656612523</v>
      </c>
      <c r="S247" s="25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4">
        <v>1891.06</v>
      </c>
      <c r="B248" s="25">
        <v>144.29199197494208</v>
      </c>
      <c r="C248" s="25">
        <v>6.5452037596880954</v>
      </c>
      <c r="D248" s="25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19">
        <v>2000.07</v>
      </c>
      <c r="Q248" s="25">
        <v>1978.6191840277775</v>
      </c>
      <c r="R248" s="25">
        <v>22.271219328703701</v>
      </c>
      <c r="S248" s="25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4">
        <v>1891.07</v>
      </c>
      <c r="B249" s="25">
        <v>143.66398129183511</v>
      </c>
      <c r="C249" s="25">
        <v>6.6260117157659799</v>
      </c>
      <c r="D249" s="25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19">
        <v>2000.08</v>
      </c>
      <c r="Q249" s="25">
        <v>1995.3561799768518</v>
      </c>
      <c r="R249" s="25">
        <v>22.110028356481479</v>
      </c>
      <c r="S249" s="25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4">
        <v>1891.08</v>
      </c>
      <c r="B250" s="25">
        <v>148.48289890330128</v>
      </c>
      <c r="C250" s="25">
        <v>6.6260117157659799</v>
      </c>
      <c r="D250" s="25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19">
        <v>2000.09</v>
      </c>
      <c r="Q250" s="25">
        <v>1961.7525949913643</v>
      </c>
      <c r="R250" s="25">
        <v>21.835112838226827</v>
      </c>
      <c r="S250" s="25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4">
        <v>1891.09</v>
      </c>
      <c r="B251" s="25">
        <v>162.53672213221722</v>
      </c>
      <c r="C251" s="25">
        <v>6.7088328084592463</v>
      </c>
      <c r="D251" s="25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19">
        <v>2000.1</v>
      </c>
      <c r="Q251" s="25">
        <v>1854.4387706896553</v>
      </c>
      <c r="R251" s="25">
        <v>21.766339559386971</v>
      </c>
      <c r="S251" s="25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4">
        <v>1891.1</v>
      </c>
      <c r="B252" s="25">
        <v>162.53672213221722</v>
      </c>
      <c r="C252" s="25">
        <v>6.7088328084592463</v>
      </c>
      <c r="D252" s="25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19">
        <v>2000.11</v>
      </c>
      <c r="Q252" s="25">
        <v>1837.2415542791498</v>
      </c>
      <c r="R252" s="25">
        <v>21.722728699980852</v>
      </c>
      <c r="S252" s="25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4">
        <v>1891.11</v>
      </c>
      <c r="B253" s="25">
        <v>162.12376697029399</v>
      </c>
      <c r="C253" s="25">
        <v>6.793757853993271</v>
      </c>
      <c r="D253" s="25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19">
        <v>2000.12</v>
      </c>
      <c r="Q253" s="25">
        <v>1775.4529709770115</v>
      </c>
      <c r="R253" s="25">
        <v>21.70408649425287</v>
      </c>
      <c r="S253" s="25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4">
        <v>1891.12</v>
      </c>
      <c r="B254" s="25">
        <v>167.0646817731982</v>
      </c>
      <c r="C254" s="25">
        <v>6.793757853993271</v>
      </c>
      <c r="D254" s="25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19">
        <v>2001.01</v>
      </c>
      <c r="Q254" s="25">
        <v>1770.5297398629355</v>
      </c>
      <c r="R254" s="25">
        <v>21.435177327241572</v>
      </c>
      <c r="S254" s="25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4">
        <v>1892.01</v>
      </c>
      <c r="B255" s="25">
        <v>174.57227870091029</v>
      </c>
      <c r="C255" s="25">
        <v>7.024078799998513</v>
      </c>
      <c r="D255" s="25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19">
        <v>2001.02</v>
      </c>
      <c r="Q255" s="25">
        <v>1724.0282209897607</v>
      </c>
      <c r="R255" s="25">
        <v>21.217793230944253</v>
      </c>
      <c r="S255" s="25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4">
        <v>1892.02</v>
      </c>
      <c r="B256" s="25">
        <v>174.88910679292641</v>
      </c>
      <c r="C256" s="25">
        <v>7.074771294721101</v>
      </c>
      <c r="D256" s="25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19">
        <v>2001.03</v>
      </c>
      <c r="Q256" s="25">
        <v>1562.1655661180473</v>
      </c>
      <c r="R256" s="25">
        <v>21.037891884222475</v>
      </c>
      <c r="S256" s="25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4">
        <v>1892.03</v>
      </c>
      <c r="B257" s="25">
        <v>181.50444790871185</v>
      </c>
      <c r="C257" s="25">
        <v>7.3187277382545108</v>
      </c>
      <c r="D257" s="25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19">
        <v>2001.04</v>
      </c>
      <c r="Q257" s="25">
        <v>1561.2193985302429</v>
      </c>
      <c r="R257" s="25">
        <v>20.832179103071411</v>
      </c>
      <c r="S257" s="25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4">
        <v>1892.04</v>
      </c>
      <c r="B258" s="25">
        <v>183.62762842521605</v>
      </c>
      <c r="C258" s="25">
        <v>7.4736774441645384</v>
      </c>
      <c r="D258" s="25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19">
        <v>2001.05</v>
      </c>
      <c r="Q258" s="25">
        <v>1659.3805996060776</v>
      </c>
      <c r="R258" s="25">
        <v>20.616479553554679</v>
      </c>
      <c r="S258" s="25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4">
        <v>1892.05</v>
      </c>
      <c r="B259" s="25">
        <v>183.62762842521605</v>
      </c>
      <c r="C259" s="25">
        <v>7.5264250573567013</v>
      </c>
      <c r="D259" s="25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19">
        <v>2001.06</v>
      </c>
      <c r="Q259" s="25">
        <v>1615.2987171348313</v>
      </c>
      <c r="R259" s="25">
        <v>20.460024438202243</v>
      </c>
      <c r="S259" s="25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4">
        <v>1892.06</v>
      </c>
      <c r="B260" s="25">
        <v>182.638610677863</v>
      </c>
      <c r="C260" s="25">
        <v>7.5824693963733738</v>
      </c>
      <c r="D260" s="25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19">
        <v>2001.07</v>
      </c>
      <c r="Q260" s="25">
        <v>1575.047390140845</v>
      </c>
      <c r="R260" s="25">
        <v>20.539453145539905</v>
      </c>
      <c r="S260" s="25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4">
        <v>1892.07</v>
      </c>
      <c r="B261" s="25">
        <v>177.83215918022805</v>
      </c>
      <c r="C261" s="25">
        <v>7.4374930112019557</v>
      </c>
      <c r="D261" s="25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19">
        <v>2001.08</v>
      </c>
      <c r="Q261" s="25">
        <v>1541.1128309859153</v>
      </c>
      <c r="R261" s="25">
        <v>20.561247981220653</v>
      </c>
      <c r="S261" s="25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4">
        <v>1892.08</v>
      </c>
      <c r="B262" s="25">
        <v>178.05738771308819</v>
      </c>
      <c r="C262" s="25">
        <v>7.3915993867372718</v>
      </c>
      <c r="D262" s="25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19">
        <v>2001.09</v>
      </c>
      <c r="Q262" s="25">
        <v>1359.9361390914189</v>
      </c>
      <c r="R262" s="25">
        <v>20.490690409422317</v>
      </c>
      <c r="S262" s="25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4">
        <v>1892.09</v>
      </c>
      <c r="B263" s="25">
        <v>173.62179442486178</v>
      </c>
      <c r="C263" s="25">
        <v>7.4454601623800203</v>
      </c>
      <c r="D263" s="25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19">
        <v>2001.1</v>
      </c>
      <c r="Q263" s="25">
        <v>1406.2616086100168</v>
      </c>
      <c r="R263" s="25">
        <v>20.559876758581879</v>
      </c>
      <c r="S263" s="25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4">
        <v>1892.1</v>
      </c>
      <c r="B264" s="25">
        <v>177.10690343703965</v>
      </c>
      <c r="C264" s="25">
        <v>7.4993209380227697</v>
      </c>
      <c r="D264" s="25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19">
        <v>2001.11</v>
      </c>
      <c r="Q264" s="25">
        <v>1478.1041330326946</v>
      </c>
      <c r="R264" s="25">
        <v>20.594645434047351</v>
      </c>
      <c r="S264" s="25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4">
        <v>1892.11</v>
      </c>
      <c r="B265" s="25">
        <v>172.00559657610236</v>
      </c>
      <c r="C265" s="25">
        <v>7.3588749845754391</v>
      </c>
      <c r="D265" s="25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19">
        <v>2001.12</v>
      </c>
      <c r="Q265" s="25">
        <v>1503.9922294850028</v>
      </c>
      <c r="R265" s="25">
        <v>20.676231465761177</v>
      </c>
      <c r="S265" s="25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4">
        <v>1892.12</v>
      </c>
      <c r="B266" s="25">
        <v>168.02576715732022</v>
      </c>
      <c r="C266" s="25">
        <v>7.3187267001373595</v>
      </c>
      <c r="D266" s="25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19">
        <v>2002.01</v>
      </c>
      <c r="Q266" s="25">
        <v>1494.4090578769055</v>
      </c>
      <c r="R266" s="25">
        <v>20.625163090532656</v>
      </c>
      <c r="S266" s="25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4">
        <v>1893.01</v>
      </c>
      <c r="B267" s="25">
        <v>164.89174783448874</v>
      </c>
      <c r="C267" s="25">
        <v>7.0777063954625472</v>
      </c>
      <c r="D267" s="25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19">
        <v>2002.02</v>
      </c>
      <c r="Q267" s="25">
        <v>1436.9067325646793</v>
      </c>
      <c r="R267" s="25">
        <v>20.539610048743906</v>
      </c>
      <c r="S267" s="25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4">
        <v>1893.02</v>
      </c>
      <c r="B268" s="25">
        <v>160.02458880552732</v>
      </c>
      <c r="C268" s="25">
        <v>7.0195904018685926</v>
      </c>
      <c r="D268" s="25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19">
        <v>2002.03</v>
      </c>
      <c r="Q268" s="25">
        <v>1497.8297866331095</v>
      </c>
      <c r="R268" s="25">
        <v>20.420407997762862</v>
      </c>
      <c r="S268" s="25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4">
        <v>1893.03</v>
      </c>
      <c r="B269" s="25">
        <v>157.97741801792628</v>
      </c>
      <c r="C269" s="25">
        <v>7.2145995987471059</v>
      </c>
      <c r="D269" s="25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19">
        <v>2002.04</v>
      </c>
      <c r="Q269" s="25">
        <v>1435.4595770300332</v>
      </c>
      <c r="R269" s="25">
        <v>20.435931312569519</v>
      </c>
      <c r="S269" s="25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4">
        <v>1893.04</v>
      </c>
      <c r="B270" s="25">
        <v>159.92782823053341</v>
      </c>
      <c r="C270" s="25">
        <v>7.327766592935741</v>
      </c>
      <c r="D270" s="25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19">
        <v>2002.05</v>
      </c>
      <c r="Q270" s="25">
        <v>1393.27093298109</v>
      </c>
      <c r="R270" s="25">
        <v>20.565027530589539</v>
      </c>
      <c r="S270" s="25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4">
        <v>1893.05</v>
      </c>
      <c r="B271" s="25">
        <v>147.59432178610342</v>
      </c>
      <c r="C271" s="25">
        <v>7.4468044173897647</v>
      </c>
      <c r="D271" s="25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19">
        <v>2002.06</v>
      </c>
      <c r="Q271" s="25">
        <v>1308.3338093385212</v>
      </c>
      <c r="R271" s="25">
        <v>20.682620622568091</v>
      </c>
      <c r="S271" s="25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4">
        <v>1893.06</v>
      </c>
      <c r="B272" s="25">
        <v>144.18514771839682</v>
      </c>
      <c r="C272" s="25">
        <v>7.6627681542315003</v>
      </c>
      <c r="D272" s="25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19">
        <v>2002.07</v>
      </c>
      <c r="Q272" s="25">
        <v>1164.557428373126</v>
      </c>
      <c r="R272" s="25">
        <v>20.556547751249305</v>
      </c>
      <c r="S272" s="25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4">
        <v>1893.07</v>
      </c>
      <c r="B273" s="25">
        <v>134.17661107822261</v>
      </c>
      <c r="C273" s="25">
        <v>7.8900983260830415</v>
      </c>
      <c r="D273" s="25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19">
        <v>2002.08</v>
      </c>
      <c r="Q273" s="25">
        <v>1172.2000179856113</v>
      </c>
      <c r="R273" s="25">
        <v>20.385528776978415</v>
      </c>
      <c r="S273" s="25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4">
        <v>1893.08</v>
      </c>
      <c r="B274" s="25">
        <v>136.34887701679719</v>
      </c>
      <c r="C274" s="25">
        <v>8.2444284215793786</v>
      </c>
      <c r="D274" s="25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19">
        <v>2002.09</v>
      </c>
      <c r="Q274" s="25">
        <v>1112.882420718232</v>
      </c>
      <c r="R274" s="25">
        <v>20.249148342541435</v>
      </c>
      <c r="S274" s="25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4">
        <v>1893.09</v>
      </c>
      <c r="B275" s="25">
        <v>140.27554794541456</v>
      </c>
      <c r="C275" s="25">
        <v>7.9446677612105496</v>
      </c>
      <c r="D275" s="25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19">
        <v>2002.1</v>
      </c>
      <c r="Q275" s="25">
        <v>1094.1668088803087</v>
      </c>
      <c r="R275" s="25">
        <v>20.335134675491815</v>
      </c>
      <c r="S275" s="25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4">
        <v>1893.1</v>
      </c>
      <c r="B276" s="25">
        <v>142.57264140727699</v>
      </c>
      <c r="C276" s="25">
        <v>7.8668415247615284</v>
      </c>
      <c r="D276" s="25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19">
        <v>2002.11</v>
      </c>
      <c r="Q276" s="25">
        <v>1164.9663648648645</v>
      </c>
      <c r="R276" s="25">
        <v>20.454627596984736</v>
      </c>
      <c r="S276" s="25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4">
        <v>1893.11</v>
      </c>
      <c r="B277" s="25">
        <v>148.65149228365831</v>
      </c>
      <c r="C277" s="25">
        <v>8.10589756610233</v>
      </c>
      <c r="D277" s="25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19">
        <v>2002.12</v>
      </c>
      <c r="Q277" s="25">
        <v>1153.7488430071862</v>
      </c>
      <c r="R277" s="25">
        <v>20.619613322277498</v>
      </c>
      <c r="S277" s="25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4">
        <v>1893.12</v>
      </c>
      <c r="B278" s="25">
        <v>145.38560886089817</v>
      </c>
      <c r="C278" s="25">
        <v>8.2418145612754063</v>
      </c>
      <c r="D278" s="25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19">
        <v>2003.01</v>
      </c>
      <c r="Q278" s="25">
        <v>1144.4023203082004</v>
      </c>
      <c r="R278" s="25">
        <v>20.592701155751236</v>
      </c>
      <c r="S278" s="25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4">
        <v>1894.01</v>
      </c>
      <c r="B279" s="25">
        <v>146.37460322981048</v>
      </c>
      <c r="C279" s="25">
        <v>8.3589385687023707</v>
      </c>
      <c r="D279" s="25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19">
        <v>2003.02</v>
      </c>
      <c r="Q279" s="25">
        <v>1061.098953850355</v>
      </c>
      <c r="R279" s="25">
        <v>20.498632168214087</v>
      </c>
      <c r="S279" s="25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4">
        <v>1894.02</v>
      </c>
      <c r="B280" s="25">
        <v>150.497728747351</v>
      </c>
      <c r="C280" s="25">
        <v>8.3598395900069651</v>
      </c>
      <c r="D280" s="25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19">
        <v>2003.03</v>
      </c>
      <c r="Q280" s="25">
        <v>1066.8595138436483</v>
      </c>
      <c r="R280" s="25">
        <v>20.439225298588489</v>
      </c>
      <c r="S280" s="25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4">
        <v>1894.03</v>
      </c>
      <c r="B281" s="25">
        <v>159.45625208998618</v>
      </c>
      <c r="C281" s="25">
        <v>8.4854768296223231</v>
      </c>
      <c r="D281" s="25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19">
        <v>2003.04</v>
      </c>
      <c r="Q281" s="25">
        <v>1123.9897358541891</v>
      </c>
      <c r="R281" s="25">
        <v>20.462658959013417</v>
      </c>
      <c r="S281" s="25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4">
        <v>1894.04</v>
      </c>
      <c r="B282" s="25">
        <v>161.57762129739177</v>
      </c>
      <c r="C282" s="25">
        <v>8.3688015232150157</v>
      </c>
      <c r="D282" s="25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19">
        <v>2003.05</v>
      </c>
      <c r="Q282" s="25">
        <v>1183.925642506812</v>
      </c>
      <c r="R282" s="25">
        <v>20.475030699364215</v>
      </c>
      <c r="S282" s="25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4">
        <v>1894.05</v>
      </c>
      <c r="B283" s="25">
        <v>155.56707520974263</v>
      </c>
      <c r="C283" s="25">
        <v>8.248590601462034</v>
      </c>
      <c r="D283" s="25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19">
        <v>2003.06</v>
      </c>
      <c r="Q283" s="25">
        <v>1248.3920522591181</v>
      </c>
      <c r="R283" s="25">
        <v>20.431679640718563</v>
      </c>
      <c r="S283" s="25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4">
        <v>1894.06</v>
      </c>
      <c r="B284" s="25">
        <v>153.445706002337</v>
      </c>
      <c r="C284" s="25">
        <v>8.1319152950547267</v>
      </c>
      <c r="D284" s="25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19">
        <v>2003.07</v>
      </c>
      <c r="Q284" s="25">
        <v>1252.7646661228925</v>
      </c>
      <c r="R284" s="25">
        <v>20.586164491571505</v>
      </c>
      <c r="S284" s="25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4">
        <v>1894.07</v>
      </c>
      <c r="B285" s="25">
        <v>150.26365219122866</v>
      </c>
      <c r="C285" s="25">
        <v>8.015239988647421</v>
      </c>
      <c r="D285" s="25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19">
        <v>2003.08</v>
      </c>
      <c r="Q285" s="25">
        <v>1244.2294471830985</v>
      </c>
      <c r="R285" s="25">
        <v>20.684137323943663</v>
      </c>
      <c r="S285" s="25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4">
        <v>1894.08</v>
      </c>
      <c r="B286" s="25">
        <v>151.52853510863426</v>
      </c>
      <c r="C286" s="25">
        <v>7.6726353491514807</v>
      </c>
      <c r="D286" s="25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19">
        <v>2003.09</v>
      </c>
      <c r="Q286" s="25">
        <v>1277.6852894168467</v>
      </c>
      <c r="R286" s="25">
        <v>20.792590982721382</v>
      </c>
      <c r="S286" s="25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4">
        <v>1894.09</v>
      </c>
      <c r="B287" s="25">
        <v>151.79588483091456</v>
      </c>
      <c r="C287" s="25">
        <v>7.4542622015181257</v>
      </c>
      <c r="D287" s="25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19">
        <v>2003.1</v>
      </c>
      <c r="Q287" s="25">
        <v>1303.2692645945945</v>
      </c>
      <c r="R287" s="25">
        <v>21.149649639639641</v>
      </c>
      <c r="S287" s="25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4">
        <v>1894.1</v>
      </c>
      <c r="B288" s="25">
        <v>151.25373113264919</v>
      </c>
      <c r="C288" s="25">
        <v>7.5522312295956402</v>
      </c>
      <c r="D288" s="25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19">
        <v>2003.11</v>
      </c>
      <c r="Q288" s="25">
        <v>1320.853867208672</v>
      </c>
      <c r="R288" s="25">
        <v>21.542452664859983</v>
      </c>
      <c r="S288" s="25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4">
        <v>1894.11</v>
      </c>
      <c r="B289" s="25">
        <v>151.25373113264919</v>
      </c>
      <c r="C289" s="25">
        <v>7.4337375231783573</v>
      </c>
      <c r="D289" s="25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19">
        <v>2003.12</v>
      </c>
      <c r="Q289" s="25">
        <v>1361.0024612045577</v>
      </c>
      <c r="R289" s="25">
        <v>21.901681226261527</v>
      </c>
      <c r="S289" s="25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4">
        <v>1894.12</v>
      </c>
      <c r="B290" s="25">
        <v>152.03145986406665</v>
      </c>
      <c r="C290" s="25">
        <v>7.4247922259195338</v>
      </c>
      <c r="D290" s="25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19">
        <v>2004.01</v>
      </c>
      <c r="Q290" s="25">
        <v>1419.4107980561555</v>
      </c>
      <c r="R290" s="25">
        <v>22.05844492440605</v>
      </c>
      <c r="S290" s="25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4">
        <v>1895.01</v>
      </c>
      <c r="B291" s="25">
        <v>150.26365219122866</v>
      </c>
      <c r="C291" s="25">
        <v>7.3646867650430421</v>
      </c>
      <c r="D291" s="25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19">
        <v>2004.02</v>
      </c>
      <c r="Q291" s="25">
        <v>1425.3007862513425</v>
      </c>
      <c r="R291" s="25">
        <v>22.201762352309348</v>
      </c>
      <c r="S291" s="25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4">
        <v>1895.02</v>
      </c>
      <c r="B292" s="25">
        <v>148.14228298382309</v>
      </c>
      <c r="C292" s="25">
        <v>7.3081169195122264</v>
      </c>
      <c r="D292" s="25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19">
        <v>2004.03</v>
      </c>
      <c r="Q292" s="25">
        <v>1392.1697849519742</v>
      </c>
      <c r="R292" s="25">
        <v>22.31970277481323</v>
      </c>
      <c r="S292" s="25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4">
        <v>1895.03</v>
      </c>
      <c r="B293" s="25">
        <v>148.14228298382309</v>
      </c>
      <c r="C293" s="25">
        <v>7.2480114586357347</v>
      </c>
      <c r="D293" s="25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19">
        <v>2004.04</v>
      </c>
      <c r="Q293" s="25">
        <v>1399.3077468085103</v>
      </c>
      <c r="R293" s="25">
        <v>22.487169503546099</v>
      </c>
      <c r="S293" s="25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4">
        <v>1895.04</v>
      </c>
      <c r="B294" s="25">
        <v>148.06875373015552</v>
      </c>
      <c r="C294" s="25">
        <v>6.8884159344028859</v>
      </c>
      <c r="D294" s="25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19">
        <v>2004.05</v>
      </c>
      <c r="Q294" s="25">
        <v>1353.63183342147</v>
      </c>
      <c r="R294" s="25">
        <v>22.593672307421119</v>
      </c>
      <c r="S294" s="25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4">
        <v>1895.05</v>
      </c>
      <c r="B295" s="25">
        <v>154.0608634920184</v>
      </c>
      <c r="C295" s="25">
        <v>6.74058051330588</v>
      </c>
      <c r="D295" s="25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19">
        <v>2004.06</v>
      </c>
      <c r="Q295" s="25">
        <v>1386.0336710595677</v>
      </c>
      <c r="R295" s="25">
        <v>22.758771744860308</v>
      </c>
      <c r="S295" s="25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4">
        <v>1895.06</v>
      </c>
      <c r="B296" s="25">
        <v>154.94611375197763</v>
      </c>
      <c r="C296" s="25">
        <v>6.5934516490203254</v>
      </c>
      <c r="D296" s="25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19">
        <v>2004.07</v>
      </c>
      <c r="Q296" s="25">
        <v>1355.250120116156</v>
      </c>
      <c r="R296" s="25">
        <v>23.023585709257304</v>
      </c>
      <c r="S296" s="25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4">
        <v>1895.07</v>
      </c>
      <c r="B297" s="25">
        <v>157.73693615668694</v>
      </c>
      <c r="C297" s="25">
        <v>6.6269564491252169</v>
      </c>
      <c r="D297" s="25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19">
        <v>2004.08</v>
      </c>
      <c r="Q297" s="25">
        <v>1333.8222063324538</v>
      </c>
      <c r="R297" s="25">
        <v>23.240080562884781</v>
      </c>
      <c r="S297" s="25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4">
        <v>1895.08</v>
      </c>
      <c r="B298" s="25">
        <v>162.29961793305372</v>
      </c>
      <c r="C298" s="25">
        <v>6.6647880683573435</v>
      </c>
      <c r="D298" s="25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19">
        <v>2004.09</v>
      </c>
      <c r="Q298" s="25">
        <v>1366.1171716692995</v>
      </c>
      <c r="R298" s="25">
        <v>23.419291205897835</v>
      </c>
      <c r="S298" s="25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4">
        <v>1895.09</v>
      </c>
      <c r="B299" s="25">
        <v>163.31610823326076</v>
      </c>
      <c r="C299" s="25">
        <v>6.6071869513456125</v>
      </c>
      <c r="D299" s="25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19">
        <v>2004.1</v>
      </c>
      <c r="Q299" s="25">
        <v>1358.4138247773703</v>
      </c>
      <c r="R299" s="25">
        <v>23.410096734765148</v>
      </c>
      <c r="S299" s="25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4">
        <v>1895.1</v>
      </c>
      <c r="B300" s="25">
        <v>160.94429753277771</v>
      </c>
      <c r="C300" s="25">
        <v>6.5495858343338806</v>
      </c>
      <c r="D300" s="25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19">
        <v>2004.11</v>
      </c>
      <c r="Q300" s="25">
        <v>1420.5681052356019</v>
      </c>
      <c r="R300" s="25">
        <v>23.511264572425826</v>
      </c>
      <c r="S300" s="25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4">
        <v>1895.11</v>
      </c>
      <c r="B301" s="25">
        <v>155.52301593167363</v>
      </c>
      <c r="C301" s="25">
        <v>6.49537301832284</v>
      </c>
      <c r="D301" s="25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19">
        <v>2004.12</v>
      </c>
      <c r="Q301" s="25">
        <v>1462.7148142406725</v>
      </c>
      <c r="R301" s="25">
        <v>23.711590120861796</v>
      </c>
      <c r="S301" s="25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4">
        <v>1895.12</v>
      </c>
      <c r="B302" s="25">
        <v>148.43611602478458</v>
      </c>
      <c r="C302" s="25">
        <v>6.5284402881270998</v>
      </c>
      <c r="D302" s="25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19">
        <v>2005.01</v>
      </c>
      <c r="Q302" s="25">
        <v>1437.9810285789199</v>
      </c>
      <c r="R302" s="25">
        <v>23.982376595000876</v>
      </c>
      <c r="S302" s="25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4">
        <v>1896.01</v>
      </c>
      <c r="B303" s="25">
        <v>148.81415482405808</v>
      </c>
      <c r="C303" s="25">
        <v>6.5938262512205599</v>
      </c>
      <c r="D303" s="25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19">
        <v>2005.02</v>
      </c>
      <c r="Q303" s="25">
        <v>1451.7837197601668</v>
      </c>
      <c r="R303" s="25">
        <v>24.163518421967325</v>
      </c>
      <c r="S303" s="25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4">
        <v>1896.02</v>
      </c>
      <c r="B304" s="25">
        <v>157.33488288258059</v>
      </c>
      <c r="C304" s="25">
        <v>6.6575636959078484</v>
      </c>
      <c r="D304" s="25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19">
        <v>2005.03</v>
      </c>
      <c r="Q304" s="25">
        <v>1434.8381453698914</v>
      </c>
      <c r="R304" s="25">
        <v>24.292221676151058</v>
      </c>
      <c r="S304" s="25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4">
        <v>1896.03</v>
      </c>
      <c r="B305" s="25">
        <v>154.85995214060739</v>
      </c>
      <c r="C305" s="25">
        <v>6.6292787731424401</v>
      </c>
      <c r="D305" s="25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19">
        <v>2005.04</v>
      </c>
      <c r="Q305" s="25">
        <v>1388.908887204522</v>
      </c>
      <c r="R305" s="25">
        <v>24.408255995203834</v>
      </c>
      <c r="S305" s="25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4">
        <v>1896.04</v>
      </c>
      <c r="B306" s="25">
        <v>158.57243168511732</v>
      </c>
      <c r="C306" s="25">
        <v>6.698070813486745</v>
      </c>
      <c r="D306" s="25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19">
        <v>2005.05</v>
      </c>
      <c r="Q306" s="25">
        <v>1406.8748055555552</v>
      </c>
      <c r="R306" s="25">
        <v>24.711969050068582</v>
      </c>
      <c r="S306" s="25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4">
        <v>1896.05</v>
      </c>
      <c r="B307" s="25">
        <v>160.2110396031951</v>
      </c>
      <c r="C307" s="25">
        <v>6.7652752632440105</v>
      </c>
      <c r="D307" s="25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19">
        <v>2005.06</v>
      </c>
      <c r="Q307" s="25">
        <v>1434.7571143958867</v>
      </c>
      <c r="R307" s="25">
        <v>24.97772210796915</v>
      </c>
      <c r="S307" s="25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4">
        <v>1896.06</v>
      </c>
      <c r="B308" s="25">
        <v>159.6812995308899</v>
      </c>
      <c r="C308" s="25">
        <v>6.8382037993552389</v>
      </c>
      <c r="D308" s="25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19">
        <v>2005.07</v>
      </c>
      <c r="Q308" s="25">
        <v>1451.8947676560899</v>
      </c>
      <c r="R308" s="25">
        <v>25.080457352439439</v>
      </c>
      <c r="S308" s="25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4">
        <v>1896.07</v>
      </c>
      <c r="B309" s="25">
        <v>149.33158567240628</v>
      </c>
      <c r="C309" s="25">
        <v>6.8086331883309992</v>
      </c>
      <c r="D309" s="25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19">
        <v>2005.08</v>
      </c>
      <c r="Q309" s="25">
        <v>1446.9013800916493</v>
      </c>
      <c r="R309" s="25">
        <v>25.169428632043445</v>
      </c>
      <c r="S309" s="25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4">
        <v>1896.08</v>
      </c>
      <c r="B310" s="25">
        <v>140.83003500293762</v>
      </c>
      <c r="C310" s="25">
        <v>6.7753662509287311</v>
      </c>
      <c r="D310" s="25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19">
        <v>2005.09</v>
      </c>
      <c r="Q310" s="25">
        <v>1431.3602655935615</v>
      </c>
      <c r="R310" s="25">
        <v>25.079628772635811</v>
      </c>
      <c r="S310" s="25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4">
        <v>1896.09</v>
      </c>
      <c r="B311" s="25">
        <v>148.22268775899732</v>
      </c>
      <c r="C311" s="25">
        <v>6.7457956399044914</v>
      </c>
      <c r="D311" s="25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19">
        <v>2005.1</v>
      </c>
      <c r="Q311" s="25">
        <v>1388.9146355421688</v>
      </c>
      <c r="R311" s="25">
        <v>25.316692938420349</v>
      </c>
      <c r="S311" s="25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4">
        <v>1896.1</v>
      </c>
      <c r="B312" s="25">
        <v>147.09207464004098</v>
      </c>
      <c r="C312" s="25">
        <v>6.5186902346574263</v>
      </c>
      <c r="D312" s="25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19">
        <v>2005.11</v>
      </c>
      <c r="Q312" s="25">
        <v>1453.5027203947366</v>
      </c>
      <c r="R312" s="25">
        <v>25.811438596491225</v>
      </c>
      <c r="S312" s="25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4">
        <v>1896.11</v>
      </c>
      <c r="B313" s="25">
        <v>152.64777473755839</v>
      </c>
      <c r="C313" s="25">
        <v>6.3010770941896252</v>
      </c>
      <c r="D313" s="25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19">
        <v>2005.12</v>
      </c>
      <c r="Q313" s="25">
        <v>1488.5435876524386</v>
      </c>
      <c r="R313" s="25">
        <v>26.207293191056905</v>
      </c>
      <c r="S313" s="25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4">
        <v>1896.12</v>
      </c>
      <c r="B314" s="25">
        <v>147.07160031792156</v>
      </c>
      <c r="C314" s="25">
        <v>6.2731962220914417</v>
      </c>
      <c r="D314" s="25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19">
        <v>2006.01</v>
      </c>
      <c r="Q314" s="25">
        <v>1496.7847400403425</v>
      </c>
      <c r="R314" s="25">
        <v>26.23145310136157</v>
      </c>
      <c r="S314" s="25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4">
        <v>1897.01</v>
      </c>
      <c r="B315" s="25">
        <v>151.39720853194461</v>
      </c>
      <c r="C315" s="25">
        <v>6.4577008378554579</v>
      </c>
      <c r="D315" s="25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19">
        <v>2006.02</v>
      </c>
      <c r="Q315" s="25">
        <v>1491.3417954202316</v>
      </c>
      <c r="R315" s="25">
        <v>26.400598892803224</v>
      </c>
      <c r="S315" s="25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4">
        <v>1897.02</v>
      </c>
      <c r="B316" s="25">
        <v>149.96216390131008</v>
      </c>
      <c r="C316" s="25">
        <v>6.4577008378554579</v>
      </c>
      <c r="D316" s="25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19">
        <v>2006.03</v>
      </c>
      <c r="Q316" s="25">
        <v>1502.9852857857854</v>
      </c>
      <c r="R316" s="25">
        <v>26.475980230230224</v>
      </c>
      <c r="S316" s="25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4">
        <v>1897.03</v>
      </c>
      <c r="B317" s="25">
        <v>150.32092505896873</v>
      </c>
      <c r="C317" s="25">
        <v>6.4577008378554579</v>
      </c>
      <c r="D317" s="25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19">
        <v>2006.04</v>
      </c>
      <c r="Q317" s="25">
        <v>1500.0158290322581</v>
      </c>
      <c r="R317" s="25">
        <v>26.502195698924726</v>
      </c>
      <c r="S317" s="25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4">
        <v>1897.04</v>
      </c>
      <c r="B318" s="25">
        <v>147.83109563385727</v>
      </c>
      <c r="C318" s="25">
        <v>6.5540879837670722</v>
      </c>
      <c r="D318" s="25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19">
        <v>2006.05</v>
      </c>
      <c r="Q318" s="25">
        <v>1478.6699809876541</v>
      </c>
      <c r="R318" s="25">
        <v>26.619674156378601</v>
      </c>
      <c r="S318" s="25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4">
        <v>1897.05</v>
      </c>
      <c r="B319" s="25">
        <v>150.81011622361825</v>
      </c>
      <c r="C319" s="25">
        <v>6.6533874804537456</v>
      </c>
      <c r="D319" s="25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19">
        <v>2006.06</v>
      </c>
      <c r="Q319" s="25">
        <v>1433.6104216362739</v>
      </c>
      <c r="R319" s="25">
        <v>26.815059635288318</v>
      </c>
      <c r="S319" s="25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4">
        <v>1897.06</v>
      </c>
      <c r="B320" s="25">
        <v>157.83313634187496</v>
      </c>
      <c r="C320" s="25">
        <v>6.6533874804537456</v>
      </c>
      <c r="D320" s="25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19">
        <v>2006.07</v>
      </c>
      <c r="Q320" s="25">
        <v>1437.447703194103</v>
      </c>
      <c r="R320" s="25">
        <v>26.986933169533167</v>
      </c>
      <c r="S320" s="25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4">
        <v>1897.07</v>
      </c>
      <c r="B321" s="25">
        <v>164.8561564601317</v>
      </c>
      <c r="C321" s="25">
        <v>6.6533874804537456</v>
      </c>
      <c r="D321" s="25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19">
        <v>2006.08</v>
      </c>
      <c r="Q321" s="25">
        <v>1465.2615117704756</v>
      </c>
      <c r="R321" s="25">
        <v>27.184434526728786</v>
      </c>
      <c r="S321" s="25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4">
        <v>1897.08</v>
      </c>
      <c r="B322" s="25">
        <v>167.94172891960849</v>
      </c>
      <c r="C322" s="25">
        <v>6.3641076222167428</v>
      </c>
      <c r="D322" s="25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19">
        <v>2006.09</v>
      </c>
      <c r="Q322" s="25">
        <v>1507.4776742237555</v>
      </c>
      <c r="R322" s="25">
        <v>27.570091177920155</v>
      </c>
      <c r="S322" s="25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4">
        <v>1897.09</v>
      </c>
      <c r="B323" s="25">
        <v>171.11385597301557</v>
      </c>
      <c r="C323" s="25">
        <v>6.1848381676993576</v>
      </c>
      <c r="D323" s="25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19">
        <v>2006.1</v>
      </c>
      <c r="Q323" s="25">
        <v>1568.1910242814668</v>
      </c>
      <c r="R323" s="25">
        <v>28.019432111000988</v>
      </c>
      <c r="S323" s="25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4">
        <v>1897.1</v>
      </c>
      <c r="B324" s="25">
        <v>167.98225439155974</v>
      </c>
      <c r="C324" s="25">
        <v>6.2731962220914417</v>
      </c>
      <c r="D324" s="25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19">
        <v>2006.11</v>
      </c>
      <c r="Q324" s="25">
        <v>1599.6236903225806</v>
      </c>
      <c r="R324" s="25">
        <v>28.360651612903222</v>
      </c>
      <c r="S324" s="25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4">
        <v>1897.11</v>
      </c>
      <c r="B325" s="25">
        <v>162.05756907069559</v>
      </c>
      <c r="C325" s="25">
        <v>6.2731962220914417</v>
      </c>
      <c r="D325" s="25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19">
        <v>2006.12</v>
      </c>
      <c r="Q325" s="25">
        <v>1629.1988518334983</v>
      </c>
      <c r="R325" s="25">
        <v>28.617548067393454</v>
      </c>
      <c r="S325" s="25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4">
        <v>1897.12</v>
      </c>
      <c r="B326" s="25">
        <v>165.54267808296859</v>
      </c>
      <c r="C326" s="25">
        <v>6.2731962220914417</v>
      </c>
      <c r="D326" s="25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19">
        <v>2007.01</v>
      </c>
      <c r="Q326" s="25">
        <v>1633.1164453402894</v>
      </c>
      <c r="R326" s="25">
        <v>28.7636249934129</v>
      </c>
      <c r="S326" s="25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4">
        <v>1898.01</v>
      </c>
      <c r="B327" s="25">
        <v>170.07331979892354</v>
      </c>
      <c r="C327" s="25">
        <v>6.3324430753000831</v>
      </c>
      <c r="D327" s="25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19">
        <v>2007.02</v>
      </c>
      <c r="Q327" s="25">
        <v>1647.9675674081936</v>
      </c>
      <c r="R327" s="25">
        <v>28.842474082591721</v>
      </c>
      <c r="S327" s="25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4">
        <v>1898.02</v>
      </c>
      <c r="B328" s="25">
        <v>167.3342326483104</v>
      </c>
      <c r="C328" s="25">
        <v>6.298226867440512</v>
      </c>
      <c r="D328" s="25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19">
        <v>2007.03</v>
      </c>
      <c r="Q328" s="25">
        <v>1590.3141885640266</v>
      </c>
      <c r="R328" s="25">
        <v>28.812046388639988</v>
      </c>
      <c r="S328" s="25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4">
        <v>1898.03</v>
      </c>
      <c r="B329" s="25">
        <v>159.77498599890006</v>
      </c>
      <c r="C329" s="25">
        <v>6.3566392279132282</v>
      </c>
      <c r="D329" s="25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19">
        <v>2007.04</v>
      </c>
      <c r="Q329" s="25">
        <v>1643.7146134716429</v>
      </c>
      <c r="R329" s="25">
        <v>28.880640601363098</v>
      </c>
      <c r="S329" s="25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4">
        <v>1898.04</v>
      </c>
      <c r="B330" s="25">
        <v>157.02616903547815</v>
      </c>
      <c r="C330" s="25">
        <v>6.4150515883859454</v>
      </c>
      <c r="D330" s="25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19">
        <v>2007.05</v>
      </c>
      <c r="Q330" s="25">
        <v>1686.7513722114556</v>
      </c>
      <c r="R330" s="25">
        <v>28.958238879084135</v>
      </c>
      <c r="S330" s="25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4">
        <v>1898.05</v>
      </c>
      <c r="B331" s="25">
        <v>156.32538180644596</v>
      </c>
      <c r="C331" s="25">
        <v>6.0443674320644298</v>
      </c>
      <c r="D331" s="25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19">
        <v>2007.06</v>
      </c>
      <c r="Q331" s="25">
        <v>1686.8866718342035</v>
      </c>
      <c r="R331" s="25">
        <v>29.1547455747965</v>
      </c>
      <c r="S331" s="25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4">
        <v>1898.06</v>
      </c>
      <c r="B332" s="25">
        <v>173.86267293643746</v>
      </c>
      <c r="C332" s="25">
        <v>6.5284402881270998</v>
      </c>
      <c r="D332" s="25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19">
        <v>2007.07</v>
      </c>
      <c r="Q332" s="25">
        <v>1694.5813549272918</v>
      </c>
      <c r="R332" s="25">
        <v>29.459319935925436</v>
      </c>
      <c r="S332" s="25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4">
        <v>1898.07</v>
      </c>
      <c r="B333" s="25">
        <v>177.04353782346959</v>
      </c>
      <c r="C333" s="25">
        <v>6.6809539765273858</v>
      </c>
      <c r="D333" s="25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19">
        <v>2007.08</v>
      </c>
      <c r="Q333" s="25">
        <v>1623.9130099991821</v>
      </c>
      <c r="R333" s="25">
        <v>29.811146835836734</v>
      </c>
      <c r="S333" s="25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4">
        <v>1898.08</v>
      </c>
      <c r="B334" s="25">
        <v>183.66524494678831</v>
      </c>
      <c r="C334" s="25">
        <v>6.7367157207237538</v>
      </c>
      <c r="D334" s="25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19">
        <v>2007.09</v>
      </c>
      <c r="Q334" s="25">
        <v>1666.7658343325816</v>
      </c>
      <c r="R334" s="25">
        <v>30.026099812940664</v>
      </c>
      <c r="S334" s="25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4">
        <v>1898.09</v>
      </c>
      <c r="B335" s="25">
        <v>183.31673404556099</v>
      </c>
      <c r="C335" s="25">
        <v>6.7959625739323952</v>
      </c>
      <c r="D335" s="25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19">
        <v>2007.1</v>
      </c>
      <c r="Q335" s="25">
        <v>1710.4672287207563</v>
      </c>
      <c r="R335" s="25">
        <v>30.24344304795089</v>
      </c>
      <c r="S335" s="25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4">
        <v>1898.1</v>
      </c>
      <c r="B336" s="25">
        <v>179.48311413206068</v>
      </c>
      <c r="C336" s="25">
        <v>6.8552094271410375</v>
      </c>
      <c r="D336" s="25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19">
        <v>2007.11</v>
      </c>
      <c r="Q336" s="25">
        <v>1616.136731659506</v>
      </c>
      <c r="R336" s="25">
        <v>30.344645148295641</v>
      </c>
      <c r="S336" s="25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4">
        <v>1898.11</v>
      </c>
      <c r="B337" s="25">
        <v>185.40779945292482</v>
      </c>
      <c r="C337" s="25">
        <v>6.9109711713374056</v>
      </c>
      <c r="D337" s="25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19">
        <v>2007.12</v>
      </c>
      <c r="Q337" s="25">
        <v>1634.7157168294957</v>
      </c>
      <c r="R337" s="25">
        <v>30.64497967015178</v>
      </c>
      <c r="S337" s="25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4">
        <v>1898.12</v>
      </c>
      <c r="B338" s="25">
        <v>194.1351980416743</v>
      </c>
      <c r="C338" s="25">
        <v>6.8720424085548428</v>
      </c>
      <c r="D338" s="25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19">
        <v>2008.01</v>
      </c>
      <c r="Q338" s="25">
        <v>1516.1591690354367</v>
      </c>
      <c r="R338" s="25">
        <v>30.702344134925141</v>
      </c>
      <c r="S338" s="25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4">
        <v>1899.01</v>
      </c>
      <c r="B339" s="25">
        <v>208.91008922006719</v>
      </c>
      <c r="C339" s="25">
        <v>6.8995305781890615</v>
      </c>
      <c r="D339" s="25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19">
        <v>2008.02</v>
      </c>
      <c r="Q339" s="25">
        <v>1485.5741571521019</v>
      </c>
      <c r="R339" s="25">
        <v>30.821768551629006</v>
      </c>
      <c r="S339" s="25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4">
        <v>1899.02</v>
      </c>
      <c r="B340" s="25">
        <v>210.87289558235051</v>
      </c>
      <c r="C340" s="25">
        <v>6.74058051330588</v>
      </c>
      <c r="D340" s="25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19">
        <v>2008.03</v>
      </c>
      <c r="Q340" s="25">
        <v>1431.5758500056199</v>
      </c>
      <c r="R340" s="25">
        <v>30.763433835375217</v>
      </c>
      <c r="S340" s="25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4">
        <v>1899.03</v>
      </c>
      <c r="B341" s="25">
        <v>213.88059139889756</v>
      </c>
      <c r="C341" s="25">
        <v>6.7673155872307431</v>
      </c>
      <c r="D341" s="25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19">
        <v>2008.04</v>
      </c>
      <c r="Q341" s="25">
        <v>1480.7848510168835</v>
      </c>
      <c r="R341" s="25">
        <v>30.725652669096572</v>
      </c>
      <c r="S341" s="25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4">
        <v>1899.04</v>
      </c>
      <c r="B342" s="25">
        <v>213.62783342825855</v>
      </c>
      <c r="C342" s="25">
        <v>6.70224360122916</v>
      </c>
      <c r="D342" s="25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19">
        <v>2008.05</v>
      </c>
      <c r="Q342" s="25">
        <v>1503.5101476236198</v>
      </c>
      <c r="R342" s="25">
        <v>30.615510481677063</v>
      </c>
      <c r="S342" s="25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4">
        <v>1899.05</v>
      </c>
      <c r="B343" s="25">
        <v>204.72667370208109</v>
      </c>
      <c r="C343" s="25">
        <v>6.7319141336497514</v>
      </c>
      <c r="D343" s="25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19">
        <v>2008.06</v>
      </c>
      <c r="Q343" s="25">
        <v>1422.7737757923358</v>
      </c>
      <c r="R343" s="25">
        <v>30.455049471014327</v>
      </c>
      <c r="S343" s="25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4">
        <v>1899.06</v>
      </c>
      <c r="B344" s="25">
        <v>197.44301053868836</v>
      </c>
      <c r="C344" s="25">
        <v>6.6681741615207768</v>
      </c>
      <c r="D344" s="25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19">
        <v>2008.07</v>
      </c>
      <c r="Q344" s="25">
        <v>1326.7859874797693</v>
      </c>
      <c r="R344" s="25">
        <v>30.345209594903405</v>
      </c>
      <c r="S344" s="25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4">
        <v>1899.07</v>
      </c>
      <c r="B345" s="25">
        <v>201.58591329455456</v>
      </c>
      <c r="C345" s="25">
        <v>6.6061116172005301</v>
      </c>
      <c r="D345" s="25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19">
        <v>2008.08</v>
      </c>
      <c r="Q345" s="25">
        <v>1357.6787610801234</v>
      </c>
      <c r="R345" s="25">
        <v>30.516261726749615</v>
      </c>
      <c r="S345" s="25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4">
        <v>1899.08</v>
      </c>
      <c r="B346" s="25">
        <v>204.03729125841423</v>
      </c>
      <c r="C346" s="25">
        <v>6.5488366619742573</v>
      </c>
      <c r="D346" s="25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19">
        <v>2008.09</v>
      </c>
      <c r="Q346" s="25">
        <v>1291.1073952272343</v>
      </c>
      <c r="R346" s="25">
        <v>30.608035130700284</v>
      </c>
      <c r="S346" s="25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4">
        <v>1899.09</v>
      </c>
      <c r="B347" s="25">
        <v>194.25120449947909</v>
      </c>
      <c r="C347" s="25">
        <v>6.3276491261604253</v>
      </c>
      <c r="D347" s="25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19">
        <v>2008.1</v>
      </c>
      <c r="Q347" s="25">
        <v>1038.324315588739</v>
      </c>
      <c r="R347" s="25">
        <v>30.756035070545877</v>
      </c>
      <c r="S347" s="25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4">
        <v>1899.1</v>
      </c>
      <c r="B348" s="25">
        <v>190.9496103543469</v>
      </c>
      <c r="C348" s="25">
        <v>6.2736283654275171</v>
      </c>
      <c r="D348" s="25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19">
        <v>2008.11</v>
      </c>
      <c r="Q348" s="25">
        <v>964.89033588325276</v>
      </c>
      <c r="R348" s="25">
        <v>31.189058805068449</v>
      </c>
      <c r="S348" s="25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4">
        <v>1899.11</v>
      </c>
      <c r="B349" s="25">
        <v>192.19098312538679</v>
      </c>
      <c r="C349" s="25">
        <v>6.2238937569397708</v>
      </c>
      <c r="D349" s="25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19">
        <v>2008.12</v>
      </c>
      <c r="Q349" s="25">
        <v>968.92345168103179</v>
      </c>
      <c r="R349" s="25">
        <v>31.345704901345201</v>
      </c>
      <c r="S349" s="25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4">
        <v>1899.12</v>
      </c>
      <c r="B350" s="25">
        <v>176.94265988656366</v>
      </c>
      <c r="C350" s="25">
        <v>6.1724183681359426</v>
      </c>
      <c r="D350" s="25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19">
        <v>2009.01</v>
      </c>
      <c r="Q350" s="25">
        <v>951.55464164097316</v>
      </c>
      <c r="R350" s="25">
        <v>30.792122637264789</v>
      </c>
      <c r="S350" s="25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4">
        <v>1900.01</v>
      </c>
      <c r="B351" s="25">
        <v>179.29405736013925</v>
      </c>
      <c r="C351" s="25">
        <v>6.392861881283654</v>
      </c>
      <c r="D351" s="25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19">
        <v>2009.02</v>
      </c>
      <c r="Q351" s="25">
        <v>880.83000593799034</v>
      </c>
      <c r="R351" s="25">
        <v>30.224076430419476</v>
      </c>
      <c r="S351" s="25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4">
        <v>1900.02</v>
      </c>
      <c r="B352" s="25">
        <v>180.35439137610246</v>
      </c>
      <c r="C352" s="25">
        <v>6.5345793976848716</v>
      </c>
      <c r="D352" s="25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19">
        <v>2009.03</v>
      </c>
      <c r="Q352" s="25">
        <v>826.20495583167599</v>
      </c>
      <c r="R352" s="25">
        <v>29.736088976018877</v>
      </c>
      <c r="S352" s="25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4">
        <v>1900.03</v>
      </c>
      <c r="B353" s="25">
        <v>181.80652013114351</v>
      </c>
      <c r="C353" s="25">
        <v>6.7523987109410344</v>
      </c>
      <c r="D353" s="25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19">
        <v>2009.04</v>
      </c>
      <c r="Q353" s="25">
        <v>923.22424146501578</v>
      </c>
      <c r="R353" s="25">
        <v>29.059729803664098</v>
      </c>
      <c r="S353" s="25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4">
        <v>1900.04</v>
      </c>
      <c r="B354" s="25">
        <v>184.12992613920929</v>
      </c>
      <c r="C354" s="25">
        <v>6.9702180241971963</v>
      </c>
      <c r="D354" s="25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19">
        <v>2009.05</v>
      </c>
      <c r="Q354" s="25">
        <v>979.45765912576678</v>
      </c>
      <c r="R354" s="25">
        <v>28.375448042919842</v>
      </c>
      <c r="S354" s="25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4">
        <v>1900.05</v>
      </c>
      <c r="B355" s="25">
        <v>179.69559412961863</v>
      </c>
      <c r="C355" s="25">
        <v>7.3633542296491079</v>
      </c>
      <c r="D355" s="25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19">
        <v>2009.06</v>
      </c>
      <c r="Q355" s="25">
        <v>996.63106266777299</v>
      </c>
      <c r="R355" s="25">
        <v>27.538319973295376</v>
      </c>
      <c r="S355" s="25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4">
        <v>1900.06</v>
      </c>
      <c r="B356" s="25">
        <v>176.49285751994839</v>
      </c>
      <c r="C356" s="25">
        <v>7.6801499432742046</v>
      </c>
      <c r="D356" s="25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19">
        <v>2009.07</v>
      </c>
      <c r="Q356" s="25">
        <v>1008.6689140055072</v>
      </c>
      <c r="R356" s="25">
        <v>26.974867696613121</v>
      </c>
      <c r="S356" s="25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4">
        <v>1900.07</v>
      </c>
      <c r="B357" s="25">
        <v>174.34042741714657</v>
      </c>
      <c r="C357" s="25">
        <v>7.809618122355114</v>
      </c>
      <c r="D357" s="25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19">
        <v>2009.08</v>
      </c>
      <c r="Q357" s="25">
        <v>1085.8969344496234</v>
      </c>
      <c r="R357" s="25">
        <v>26.308675262779108</v>
      </c>
      <c r="S357" s="25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4">
        <v>1900.08</v>
      </c>
      <c r="B358" s="25">
        <v>178.90231632568148</v>
      </c>
      <c r="C358" s="25">
        <v>8.1319234693491591</v>
      </c>
      <c r="D358" s="25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19">
        <v>2009.09</v>
      </c>
      <c r="Q358" s="25">
        <v>1122.6413200505629</v>
      </c>
      <c r="R358" s="25">
        <v>25.686781436224638</v>
      </c>
      <c r="S358" s="25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4">
        <v>1900.09</v>
      </c>
      <c r="B359" s="25">
        <v>172.55537184632252</v>
      </c>
      <c r="C359" s="25">
        <v>8.2558820150611218</v>
      </c>
      <c r="D359" s="25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19">
        <v>2009.1</v>
      </c>
      <c r="Q359" s="25">
        <v>1146.3749654218534</v>
      </c>
      <c r="R359" s="25">
        <v>25.128782047427183</v>
      </c>
      <c r="S359" s="25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4">
        <v>1900.1</v>
      </c>
      <c r="B360" s="25">
        <v>181.01059278069792</v>
      </c>
      <c r="C360" s="25">
        <v>8.5836969954241109</v>
      </c>
      <c r="D360" s="25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19">
        <v>2009.11</v>
      </c>
      <c r="Q360" s="25">
        <v>1167.4634495909024</v>
      </c>
      <c r="R360" s="25">
        <v>24.578102590178581</v>
      </c>
      <c r="S360" s="25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4">
        <v>1900.11</v>
      </c>
      <c r="B361" s="25">
        <v>195.1661632643798</v>
      </c>
      <c r="C361" s="25">
        <v>8.8095837584615886</v>
      </c>
      <c r="D361" s="25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19">
        <v>2009.12</v>
      </c>
      <c r="Q361" s="25">
        <v>1193.5033443081468</v>
      </c>
      <c r="R361" s="25">
        <v>24.087618604392702</v>
      </c>
      <c r="S361" s="25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4">
        <v>1900.12</v>
      </c>
      <c r="B362" s="25">
        <v>209.49855179143196</v>
      </c>
      <c r="C362" s="25">
        <v>9.1484083751716998</v>
      </c>
      <c r="D362" s="25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19">
        <v>2010.01</v>
      </c>
      <c r="Q362" s="25">
        <v>1203.5783028054288</v>
      </c>
      <c r="R362" s="25">
        <v>23.827046923288734</v>
      </c>
      <c r="S362" s="25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4">
        <v>1901.01</v>
      </c>
      <c r="B363" s="25">
        <v>212.9359219566613</v>
      </c>
      <c r="C363" s="25">
        <v>9.086671521120893</v>
      </c>
      <c r="D363" s="25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19">
        <v>2010.02</v>
      </c>
      <c r="Q363" s="25">
        <v>1166.4169372661379</v>
      </c>
      <c r="R363" s="25">
        <v>23.642621762072395</v>
      </c>
      <c r="S363" s="25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4">
        <v>1901.02</v>
      </c>
      <c r="B364" s="25">
        <v>221.08653573331608</v>
      </c>
      <c r="C364" s="25">
        <v>9.2490408672985893</v>
      </c>
      <c r="D364" s="25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19">
        <v>2010.03</v>
      </c>
      <c r="Q364" s="25">
        <v>1228.7224051261078</v>
      </c>
      <c r="R364" s="25">
        <v>23.368176638438452</v>
      </c>
      <c r="S364" s="25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4">
        <v>1901.03</v>
      </c>
      <c r="B365" s="25">
        <v>229.01515632513156</v>
      </c>
      <c r="C365" s="25">
        <v>9.3008818480912296</v>
      </c>
      <c r="D365" s="25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19">
        <v>2010.04</v>
      </c>
      <c r="Q365" s="25">
        <v>1274.7910948630561</v>
      </c>
      <c r="R365" s="25">
        <v>23.373796341741244</v>
      </c>
      <c r="S365" s="25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4">
        <v>1901.04</v>
      </c>
      <c r="B366" s="25">
        <v>251.36904059775105</v>
      </c>
      <c r="C366" s="25">
        <v>9.4711160628169822</v>
      </c>
      <c r="D366" s="25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19">
        <v>2010.05</v>
      </c>
      <c r="Q366" s="25">
        <v>1196.9277466105655</v>
      </c>
      <c r="R366" s="25">
        <v>23.401792496646468</v>
      </c>
      <c r="S366" s="25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4">
        <v>1901.05</v>
      </c>
      <c r="B367" s="25">
        <v>238.70794641530904</v>
      </c>
      <c r="C367" s="25">
        <v>9.5205252108460261</v>
      </c>
      <c r="D367" s="25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19">
        <v>2010.06</v>
      </c>
      <c r="Q367" s="25">
        <v>1153.6903007363564</v>
      </c>
      <c r="R367" s="25">
        <v>23.4708076984837</v>
      </c>
      <c r="S367" s="25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4">
        <v>1901.06</v>
      </c>
      <c r="B368" s="25">
        <v>262.48609890428548</v>
      </c>
      <c r="C368" s="25">
        <v>9.5730224306268816</v>
      </c>
      <c r="D368" s="25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19">
        <v>2010.07</v>
      </c>
      <c r="Q368" s="25">
        <v>1149.6565632009392</v>
      </c>
      <c r="R368" s="25">
        <v>23.57942275083979</v>
      </c>
      <c r="S368" s="25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4">
        <v>1901.07</v>
      </c>
      <c r="B369" s="25">
        <v>241.82292805037193</v>
      </c>
      <c r="C369" s="25">
        <v>9.5051963018033963</v>
      </c>
      <c r="D369" s="25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19">
        <v>2010.08</v>
      </c>
      <c r="Q369" s="25">
        <v>1156.0243926124078</v>
      </c>
      <c r="R369" s="25">
        <v>23.660323146078394</v>
      </c>
      <c r="S369" s="25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4">
        <v>1901.08</v>
      </c>
      <c r="B370" s="25">
        <v>242.15060997617488</v>
      </c>
      <c r="C370" s="25">
        <v>9.4360430479521913</v>
      </c>
      <c r="D370" s="25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19">
        <v>2010.09</v>
      </c>
      <c r="Q370" s="25">
        <v>1192.3310361245015</v>
      </c>
      <c r="R370" s="25">
        <v>23.759911920490385</v>
      </c>
      <c r="S370" s="25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4">
        <v>1901.09</v>
      </c>
      <c r="B371" s="25">
        <v>238.00740944320347</v>
      </c>
      <c r="C371" s="25">
        <v>9.3715417468261375</v>
      </c>
      <c r="D371" s="25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19">
        <v>2010.1</v>
      </c>
      <c r="Q371" s="25">
        <v>1243.3818678530113</v>
      </c>
      <c r="R371" s="25">
        <v>23.861254882775288</v>
      </c>
      <c r="S371" s="25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4">
        <v>1901.1</v>
      </c>
      <c r="B372" s="25">
        <v>235.32982608696744</v>
      </c>
      <c r="C372" s="25">
        <v>9.4221183213328175</v>
      </c>
      <c r="D372" s="25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19">
        <v>2010.11</v>
      </c>
      <c r="Q372" s="25">
        <v>1271.830607212881</v>
      </c>
      <c r="R372" s="25">
        <v>23.98205889925336</v>
      </c>
      <c r="S372" s="25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4">
        <v>1901.11</v>
      </c>
      <c r="B373" s="25">
        <v>237.49114483113527</v>
      </c>
      <c r="C373" s="25">
        <v>9.3556226979889079</v>
      </c>
      <c r="D373" s="25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19">
        <v>2010.12</v>
      </c>
      <c r="Q373" s="25">
        <v>1314.8054145242015</v>
      </c>
      <c r="R373" s="25">
        <v>24.071530347341668</v>
      </c>
      <c r="S373" s="25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4">
        <v>1901.12</v>
      </c>
      <c r="B374" s="25">
        <v>230.88847205153215</v>
      </c>
      <c r="C374" s="25">
        <v>9.2936240322629295</v>
      </c>
      <c r="D374" s="25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19">
        <v>2011.01</v>
      </c>
      <c r="Q374" s="25">
        <v>1351.8812353841331</v>
      </c>
      <c r="R374" s="25">
        <v>24.203348953863429</v>
      </c>
      <c r="S374" s="25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4">
        <v>1902.01</v>
      </c>
      <c r="B375" s="25">
        <v>238.66684356792308</v>
      </c>
      <c r="C375" s="25">
        <v>9.4291038690381423</v>
      </c>
      <c r="D375" s="25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19">
        <v>2011.02</v>
      </c>
      <c r="Q375" s="25">
        <v>1385.6271945560279</v>
      </c>
      <c r="R375" s="25">
        <v>24.329305556183133</v>
      </c>
      <c r="S375" s="25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4">
        <v>1902.02</v>
      </c>
      <c r="B376" s="25">
        <v>240.72431635730172</v>
      </c>
      <c r="C376" s="25">
        <v>9.4555570906158692</v>
      </c>
      <c r="D376" s="25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19">
        <v>2011.03</v>
      </c>
      <c r="Q376" s="25">
        <v>1354.9727536951764</v>
      </c>
      <c r="R376" s="25">
        <v>24.33672287183342</v>
      </c>
      <c r="S376" s="25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4">
        <v>1902.03</v>
      </c>
      <c r="B377" s="25">
        <v>241.01824104149867</v>
      </c>
      <c r="C377" s="25">
        <v>9.4790710653516257</v>
      </c>
      <c r="D377" s="25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19">
        <v>2011.04</v>
      </c>
      <c r="Q377" s="25">
        <v>1374.1894109094465</v>
      </c>
      <c r="R377" s="25">
        <v>24.494067151017166</v>
      </c>
      <c r="S377" s="25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4">
        <v>1902.04</v>
      </c>
      <c r="B378" s="25">
        <v>246.28103685496762</v>
      </c>
      <c r="C378" s="25">
        <v>9.3894645300956405</v>
      </c>
      <c r="D378" s="25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19">
        <v>2011.05</v>
      </c>
      <c r="Q378" s="25">
        <v>1374.7403376201516</v>
      </c>
      <c r="R378" s="25">
        <v>24.690972382031354</v>
      </c>
      <c r="S378" s="25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4">
        <v>1902.05</v>
      </c>
      <c r="B379" s="25">
        <v>242.8094907212743</v>
      </c>
      <c r="C379" s="25">
        <v>9.3048270557727086</v>
      </c>
      <c r="D379" s="25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19">
        <v>2011.06</v>
      </c>
      <c r="Q379" s="25">
        <v>1323.7492063245938</v>
      </c>
      <c r="R379" s="25">
        <v>25.029368426648706</v>
      </c>
      <c r="S379" s="25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4">
        <v>1902.06</v>
      </c>
      <c r="B380" s="25">
        <v>238.56813909167681</v>
      </c>
      <c r="C380" s="25">
        <v>9.2193395011646828</v>
      </c>
      <c r="D380" s="25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19">
        <v>2011.07</v>
      </c>
      <c r="Q380" s="25">
        <v>1361.5162615858569</v>
      </c>
      <c r="R380" s="25">
        <v>25.294886288187953</v>
      </c>
      <c r="S380" s="25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4">
        <v>1902.07</v>
      </c>
      <c r="B381" s="25">
        <v>243.95790680005001</v>
      </c>
      <c r="C381" s="25">
        <v>9.2420332599367789</v>
      </c>
      <c r="D381" s="25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19">
        <v>2011.08</v>
      </c>
      <c r="Q381" s="25">
        <v>1214.452893023461</v>
      </c>
      <c r="R381" s="25">
        <v>25.512209494802352</v>
      </c>
      <c r="S381" s="25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4">
        <v>1902.08</v>
      </c>
      <c r="B382" s="25">
        <v>253.42881832965153</v>
      </c>
      <c r="C382" s="25">
        <v>9.3765792693428267</v>
      </c>
      <c r="D382" s="25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19">
        <v>2011.09</v>
      </c>
      <c r="Q382" s="25">
        <v>1200.9183177677191</v>
      </c>
      <c r="R382" s="25">
        <v>25.759978227238864</v>
      </c>
      <c r="S382" s="25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4">
        <v>1902.09</v>
      </c>
      <c r="B383" s="25">
        <v>251.04970641633054</v>
      </c>
      <c r="C383" s="25">
        <v>9.2902574973274863</v>
      </c>
      <c r="D383" s="25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19">
        <v>2011.1</v>
      </c>
      <c r="Q383" s="25">
        <v>1237.578980306597</v>
      </c>
      <c r="R383" s="25">
        <v>26.240367648466052</v>
      </c>
      <c r="S383" s="25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4">
        <v>1902.1</v>
      </c>
      <c r="B384" s="25">
        <v>227.25111565369906</v>
      </c>
      <c r="C384" s="25">
        <v>8.7055474059637561</v>
      </c>
      <c r="D384" s="25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19">
        <v>2011.11</v>
      </c>
      <c r="Q384" s="25">
        <v>1258.3232917826992</v>
      </c>
      <c r="R384" s="25">
        <v>26.690027258394853</v>
      </c>
      <c r="S384" s="25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4">
        <v>1902.11</v>
      </c>
      <c r="B385" s="25">
        <v>225.86722405374138</v>
      </c>
      <c r="C385" s="25">
        <v>9.023724533797532</v>
      </c>
      <c r="D385" s="25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19">
        <v>2011.12</v>
      </c>
      <c r="Q385" s="25">
        <v>1278.8171408061255</v>
      </c>
      <c r="R385" s="25">
        <v>27.184584042326914</v>
      </c>
      <c r="S385" s="25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4">
        <v>1902.12</v>
      </c>
      <c r="B386" s="25">
        <v>218.20684241998617</v>
      </c>
      <c r="C386" s="25">
        <v>8.9451252172168232</v>
      </c>
      <c r="D386" s="25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19">
        <v>2012.01</v>
      </c>
      <c r="Q386" s="25">
        <v>1331.8515284671209</v>
      </c>
      <c r="R386" s="25">
        <v>27.379530952433473</v>
      </c>
      <c r="S386" s="25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4">
        <v>1903.01</v>
      </c>
      <c r="B387" s="25">
        <v>226.79995894010801</v>
      </c>
      <c r="C387" s="25">
        <v>8.892381368845605</v>
      </c>
      <c r="D387" s="25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19">
        <v>2012.02</v>
      </c>
      <c r="Q387" s="25">
        <v>1378.9382391956531</v>
      </c>
      <c r="R387" s="25">
        <v>27.57217166015851</v>
      </c>
      <c r="S387" s="25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4">
        <v>1903.02</v>
      </c>
      <c r="B388" s="25">
        <v>225.45953365086385</v>
      </c>
      <c r="C388" s="25">
        <v>8.9352749781014165</v>
      </c>
      <c r="D388" s="25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19">
        <v>2012.03</v>
      </c>
      <c r="Q388" s="25">
        <v>1405.7309871311988</v>
      </c>
      <c r="R388" s="25">
        <v>27.674658444932689</v>
      </c>
      <c r="S388" s="25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4">
        <v>1903.03</v>
      </c>
      <c r="B389" s="25">
        <v>223.99665625325156</v>
      </c>
      <c r="C389" s="25">
        <v>9.2869900798068414</v>
      </c>
      <c r="D389" s="25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19">
        <v>2012.04</v>
      </c>
      <c r="Q389" s="25">
        <v>1398.6622311319729</v>
      </c>
      <c r="R389" s="25">
        <v>27.91749034777002</v>
      </c>
      <c r="S389" s="25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4">
        <v>1903.04</v>
      </c>
      <c r="B390" s="25">
        <v>214.84827796568067</v>
      </c>
      <c r="C390" s="25">
        <v>9.3341180891670561</v>
      </c>
      <c r="D390" s="25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19">
        <v>2012.05</v>
      </c>
      <c r="Q390" s="25">
        <v>1354.6934971607595</v>
      </c>
      <c r="R390" s="25">
        <v>28.276858705190403</v>
      </c>
      <c r="S390" s="25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4">
        <v>1903.05</v>
      </c>
      <c r="B391" s="25">
        <v>215.59070833492791</v>
      </c>
      <c r="C391" s="25">
        <v>9.5966232407508052</v>
      </c>
      <c r="D391" s="25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19">
        <v>2012.06</v>
      </c>
      <c r="Q391" s="25">
        <v>1338.6885026015566</v>
      </c>
      <c r="R391" s="25">
        <v>28.64543354918554</v>
      </c>
      <c r="S391" s="25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4">
        <v>1903.06</v>
      </c>
      <c r="B392" s="25">
        <v>203.67648497957666</v>
      </c>
      <c r="C392" s="25">
        <v>9.6448474781415126</v>
      </c>
      <c r="D392" s="25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19">
        <v>2012.07</v>
      </c>
      <c r="Q392" s="25">
        <v>1377.6509126859414</v>
      </c>
      <c r="R392" s="25">
        <v>29.121092676979298</v>
      </c>
      <c r="S392" s="25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4">
        <v>1903.07</v>
      </c>
      <c r="B393" s="25">
        <v>194.31530948608633</v>
      </c>
      <c r="C393" s="25">
        <v>9.6930717155322199</v>
      </c>
      <c r="D393" s="25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19">
        <v>2012.08</v>
      </c>
      <c r="Q393" s="25">
        <v>1414.0255698219021</v>
      </c>
      <c r="R393" s="25">
        <v>29.386449430431298</v>
      </c>
      <c r="S393" s="25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4">
        <v>1903.08</v>
      </c>
      <c r="B394" s="25">
        <v>188.07452582375947</v>
      </c>
      <c r="C394" s="25">
        <v>9.7384592330764139</v>
      </c>
      <c r="D394" s="25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19">
        <v>2012.09</v>
      </c>
      <c r="Q394" s="25">
        <v>1447.8362076341682</v>
      </c>
      <c r="R394" s="25">
        <v>29.68053191995056</v>
      </c>
      <c r="S394" s="25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4">
        <v>1903.09</v>
      </c>
      <c r="B395" s="25">
        <v>181.42573401271972</v>
      </c>
      <c r="C395" s="25">
        <v>9.6741697425638797</v>
      </c>
      <c r="D395" s="25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19">
        <v>2012.1</v>
      </c>
      <c r="Q395" s="25">
        <v>1442.7802076803691</v>
      </c>
      <c r="R395" s="25">
        <v>30.247322145223507</v>
      </c>
      <c r="S395" s="25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4">
        <v>1903.1</v>
      </c>
      <c r="B396" s="25">
        <v>177.5786623916643</v>
      </c>
      <c r="C396" s="25">
        <v>9.8349077078578304</v>
      </c>
      <c r="D396" s="25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19">
        <v>2012.11</v>
      </c>
      <c r="Q396" s="25">
        <v>1405.9824631549684</v>
      </c>
      <c r="R396" s="25">
        <v>30.949204387668079</v>
      </c>
      <c r="S396" s="25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4">
        <v>1903.11</v>
      </c>
      <c r="B397" s="25">
        <v>180.24156048813271</v>
      </c>
      <c r="C397" s="25">
        <v>9.9965183945886338</v>
      </c>
      <c r="D397" s="25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19">
        <v>2012.12</v>
      </c>
      <c r="Q397" s="25">
        <v>1437.8632643150509</v>
      </c>
      <c r="R397" s="25">
        <v>31.592169676961333</v>
      </c>
      <c r="S397" s="25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4">
        <v>1903.12</v>
      </c>
      <c r="B398" s="25">
        <v>188.56481726226619</v>
      </c>
      <c r="C398" s="25">
        <v>10.045309899816312</v>
      </c>
      <c r="D398" s="25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19">
        <v>2013.01</v>
      </c>
      <c r="Q398" s="25">
        <v>1492.1966562445716</v>
      </c>
      <c r="R398" s="25">
        <v>31.787968487638235</v>
      </c>
      <c r="S398" s="25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4">
        <v>1904.01</v>
      </c>
      <c r="B399" s="25">
        <v>187.3143590734108</v>
      </c>
      <c r="C399" s="25">
        <v>9.7218395644837603</v>
      </c>
      <c r="D399" s="25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19">
        <v>2013.02</v>
      </c>
      <c r="Q399" s="25">
        <v>1511.9777902449109</v>
      </c>
      <c r="R399" s="25">
        <v>31.816342688708364</v>
      </c>
      <c r="S399" s="25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4">
        <v>1904.02</v>
      </c>
      <c r="B400" s="25">
        <v>178.17196072200474</v>
      </c>
      <c r="C400" s="25">
        <v>9.4102206332098799</v>
      </c>
      <c r="D400" s="25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19">
        <v>2013.03</v>
      </c>
      <c r="Q400" s="25">
        <v>1546.4461318537801</v>
      </c>
      <c r="R400" s="25">
        <v>32.019231826715298</v>
      </c>
      <c r="S400" s="25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4">
        <v>1904.03</v>
      </c>
      <c r="B401" s="25">
        <v>179.64088273775621</v>
      </c>
      <c r="C401" s="25">
        <v>9.4256018720427655</v>
      </c>
      <c r="D401" s="25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19">
        <v>2013.04</v>
      </c>
      <c r="Q401" s="25">
        <v>1567.8900039134567</v>
      </c>
      <c r="R401" s="25">
        <v>32.438529844766215</v>
      </c>
      <c r="S401" s="25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4">
        <v>1904.04</v>
      </c>
      <c r="B402" s="25">
        <v>186.19271620470772</v>
      </c>
      <c r="C402" s="25">
        <v>9.4414288473079981</v>
      </c>
      <c r="D402" s="25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19">
        <v>2013.05</v>
      </c>
      <c r="Q402" s="25">
        <v>1633.9971306531581</v>
      </c>
      <c r="R402" s="25">
        <v>32.766167621827762</v>
      </c>
      <c r="S402" s="25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4">
        <v>1904.05</v>
      </c>
      <c r="B403" s="25">
        <v>186.55575528230295</v>
      </c>
      <c r="C403" s="25">
        <v>9.5660051131679324</v>
      </c>
      <c r="D403" s="25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19">
        <v>2013.06</v>
      </c>
      <c r="Q403" s="25">
        <v>1609.1407365612579</v>
      </c>
      <c r="R403" s="25">
        <v>33.072093197546941</v>
      </c>
      <c r="S403" s="25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4">
        <v>1904.06</v>
      </c>
      <c r="B404" s="25">
        <v>186.84276413658341</v>
      </c>
      <c r="C404" s="25">
        <v>9.4712921912553796</v>
      </c>
      <c r="D404" s="25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19">
        <v>2013.07</v>
      </c>
      <c r="Q404" s="25">
        <v>1658.1005590849159</v>
      </c>
      <c r="R404" s="25">
        <v>33.433346604108515</v>
      </c>
      <c r="S404" s="25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4">
        <v>1904.07</v>
      </c>
      <c r="B405" s="25">
        <v>194.59200320215598</v>
      </c>
      <c r="C405" s="25">
        <v>9.3765792693428267</v>
      </c>
      <c r="D405" s="25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19">
        <v>2013.08</v>
      </c>
      <c r="Q405" s="25">
        <v>1657.5077512966213</v>
      </c>
      <c r="R405" s="25">
        <v>33.76700580504567</v>
      </c>
      <c r="S405" s="25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4">
        <v>1904.08</v>
      </c>
      <c r="B406" s="25">
        <v>198.85406124050587</v>
      </c>
      <c r="C406" s="25">
        <v>9.1711152637739737</v>
      </c>
      <c r="D406" s="25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19">
        <v>2013.09</v>
      </c>
      <c r="Q406" s="25">
        <v>1672.5139315136942</v>
      </c>
      <c r="R406" s="25">
        <v>34.101174892910066</v>
      </c>
      <c r="S406" s="25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4">
        <v>1904.09</v>
      </c>
      <c r="B407" s="25">
        <v>205.26064497265975</v>
      </c>
      <c r="C407" s="25">
        <v>8.973142949624469</v>
      </c>
      <c r="D407" s="25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4">
        <v>1904.1</v>
      </c>
      <c r="B408" s="25">
        <v>217.31830581121764</v>
      </c>
      <c r="C408" s="25">
        <v>8.8806074129564667</v>
      </c>
      <c r="D408" s="25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4">
        <v>1904.11</v>
      </c>
      <c r="B409" s="25">
        <v>223.9484490921198</v>
      </c>
      <c r="C409" s="25">
        <v>8.5878885068006294</v>
      </c>
      <c r="D409" s="25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4">
        <v>1904.12</v>
      </c>
      <c r="B410" s="25">
        <v>226.14133476254446</v>
      </c>
      <c r="C410" s="25">
        <v>8.49743197289561</v>
      </c>
      <c r="D410" s="25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4">
        <v>1905.01</v>
      </c>
      <c r="B411" s="25">
        <v>231.07532752099999</v>
      </c>
      <c r="C411" s="25">
        <v>8.5440307933921336</v>
      </c>
      <c r="D411" s="25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4">
        <v>1905.02</v>
      </c>
      <c r="B412" s="25">
        <v>241.21742374671413</v>
      </c>
      <c r="C412" s="25">
        <v>8.5878885068006294</v>
      </c>
      <c r="D412" s="25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4">
        <v>1905.03</v>
      </c>
      <c r="B413" s="25">
        <v>250.88734394702067</v>
      </c>
      <c r="C413" s="25">
        <v>8.7325429108631489</v>
      </c>
      <c r="D413" s="25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4">
        <v>1905.04</v>
      </c>
      <c r="B414" s="25">
        <v>247.83788451783033</v>
      </c>
      <c r="C414" s="25">
        <v>8.7796709202233636</v>
      </c>
      <c r="D414" s="25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4">
        <v>1905.05</v>
      </c>
      <c r="B415" s="25">
        <v>238.34910959939995</v>
      </c>
      <c r="C415" s="25">
        <v>8.9254731277045902</v>
      </c>
      <c r="D415" s="25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4">
        <v>1905.06</v>
      </c>
      <c r="B416" s="25">
        <v>241.15321677115762</v>
      </c>
      <c r="C416" s="25">
        <v>8.973142949624469</v>
      </c>
      <c r="D416" s="25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4">
        <v>1905.07</v>
      </c>
      <c r="B417" s="25">
        <v>248.72430613490326</v>
      </c>
      <c r="C417" s="25">
        <v>9.0208127715443496</v>
      </c>
      <c r="D417" s="25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4">
        <v>1905.08</v>
      </c>
      <c r="B418" s="25">
        <v>255.04569771409831</v>
      </c>
      <c r="C418" s="25">
        <v>8.9626384859747805</v>
      </c>
      <c r="D418" s="25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4">
        <v>1905.09</v>
      </c>
      <c r="B419" s="25">
        <v>258.81909195323078</v>
      </c>
      <c r="C419" s="25">
        <v>9.1133483082123536</v>
      </c>
      <c r="D419" s="25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4">
        <v>1905.1</v>
      </c>
      <c r="B420" s="25">
        <v>262.46443127651577</v>
      </c>
      <c r="C420" s="25">
        <v>9.1610181301322324</v>
      </c>
      <c r="D420" s="25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4">
        <v>1905.11</v>
      </c>
      <c r="B421" s="25">
        <v>258.09515714328859</v>
      </c>
      <c r="C421" s="25">
        <v>9.1012502782107028</v>
      </c>
      <c r="D421" s="25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4">
        <v>1905.12</v>
      </c>
      <c r="B422" s="25">
        <v>261.5016161981423</v>
      </c>
      <c r="C422" s="25">
        <v>9.04565339050178</v>
      </c>
      <c r="D422" s="25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4">
        <v>1906.01</v>
      </c>
      <c r="B423" s="25">
        <v>270.5472695886441</v>
      </c>
      <c r="C423" s="25">
        <v>9.2046376016075673</v>
      </c>
      <c r="D423" s="25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4">
        <v>1906.02</v>
      </c>
      <c r="B424" s="25">
        <v>268.62849462702252</v>
      </c>
      <c r="C424" s="25">
        <v>9.3663629198013876</v>
      </c>
      <c r="D424" s="25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4">
        <v>1906.03</v>
      </c>
      <c r="B425" s="25">
        <v>262.04983761574852</v>
      </c>
      <c r="C425" s="25">
        <v>9.5253471309071767</v>
      </c>
      <c r="D425" s="25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4">
        <v>1906.04</v>
      </c>
      <c r="B426" s="25">
        <v>258.48639840130841</v>
      </c>
      <c r="C426" s="25">
        <v>9.684331342012964</v>
      </c>
      <c r="D426" s="25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4">
        <v>1906.05</v>
      </c>
      <c r="B427" s="25">
        <v>248.8371196789407</v>
      </c>
      <c r="C427" s="25">
        <v>9.7366332667402524</v>
      </c>
      <c r="D427" s="25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4">
        <v>1906.06</v>
      </c>
      <c r="B428" s="25">
        <v>252.0898924852014</v>
      </c>
      <c r="C428" s="25">
        <v>9.8938506190428495</v>
      </c>
      <c r="D428" s="25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4">
        <v>1906.07</v>
      </c>
      <c r="B429" s="25">
        <v>254.05210976124278</v>
      </c>
      <c r="C429" s="25">
        <v>10.397629392877354</v>
      </c>
      <c r="D429" s="25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4">
        <v>1906.08</v>
      </c>
      <c r="B430" s="25">
        <v>266.70971966540094</v>
      </c>
      <c r="C430" s="25">
        <v>10.325750400612181</v>
      </c>
      <c r="D430" s="25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4">
        <v>1906.09</v>
      </c>
      <c r="B431" s="25">
        <v>271.87759372328708</v>
      </c>
      <c r="C431" s="25">
        <v>10.368213319955863</v>
      </c>
      <c r="D431" s="25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4">
        <v>1906.1</v>
      </c>
      <c r="B432" s="25">
        <v>258.01089326843544</v>
      </c>
      <c r="C432" s="25">
        <v>10.296570386036329</v>
      </c>
      <c r="D432" s="25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4">
        <v>1906.11</v>
      </c>
      <c r="B433" s="25">
        <v>260.48478068970542</v>
      </c>
      <c r="C433" s="25">
        <v>10.340694919222747</v>
      </c>
      <c r="D433" s="25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4">
        <v>1906.12</v>
      </c>
      <c r="B434" s="25">
        <v>255.37732065777647</v>
      </c>
      <c r="C434" s="25">
        <v>10.381191896657581</v>
      </c>
      <c r="D434" s="25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4">
        <v>1907.01</v>
      </c>
      <c r="B435" s="25">
        <v>250.77890265796418</v>
      </c>
      <c r="C435" s="25">
        <v>10.579407054598006</v>
      </c>
      <c r="D435" s="25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4">
        <v>1907.02</v>
      </c>
      <c r="B436" s="25">
        <v>237.79433851134942</v>
      </c>
      <c r="C436" s="25">
        <v>10.443947891205813</v>
      </c>
      <c r="D436" s="25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4">
        <v>1907.03</v>
      </c>
      <c r="B437" s="25">
        <v>216.70738084272696</v>
      </c>
      <c r="C437" s="25">
        <v>10.640721694074019</v>
      </c>
      <c r="D437" s="25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4">
        <v>1907.04</v>
      </c>
      <c r="B438" s="25">
        <v>217.74550003239273</v>
      </c>
      <c r="C438" s="25">
        <v>10.726366527221444</v>
      </c>
      <c r="D438" s="25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4">
        <v>1907.05</v>
      </c>
      <c r="B439" s="25">
        <v>205.838677386249</v>
      </c>
      <c r="C439" s="25">
        <v>10.589256403314812</v>
      </c>
      <c r="D439" s="25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4">
        <v>1907.06</v>
      </c>
      <c r="B440" s="25">
        <v>197.17889268617989</v>
      </c>
      <c r="C440" s="25">
        <v>10.563154965331066</v>
      </c>
      <c r="D440" s="25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4">
        <v>1907.07</v>
      </c>
      <c r="B441" s="25">
        <v>204.7240033757021</v>
      </c>
      <c r="C441" s="25">
        <v>10.64615118291581</v>
      </c>
      <c r="D441" s="25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4">
        <v>1907.08</v>
      </c>
      <c r="B442" s="25">
        <v>189.38227830700697</v>
      </c>
      <c r="C442" s="25">
        <v>10.731662437397063</v>
      </c>
      <c r="D442" s="25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4">
        <v>1907.09</v>
      </c>
      <c r="B443" s="25">
        <v>187.37024878980105</v>
      </c>
      <c r="C443" s="25">
        <v>10.814658654981805</v>
      </c>
      <c r="D443" s="25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4">
        <v>1907.1</v>
      </c>
      <c r="B444" s="25">
        <v>165.29402887509863</v>
      </c>
      <c r="C444" s="25">
        <v>10.786431131262086</v>
      </c>
      <c r="D444" s="25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4">
        <v>1907.11</v>
      </c>
      <c r="B445" s="25">
        <v>162.20612338527468</v>
      </c>
      <c r="C445" s="25">
        <v>11.333666253175911</v>
      </c>
      <c r="D445" s="25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4">
        <v>1907.12</v>
      </c>
      <c r="B446" s="25">
        <v>174.21701631794664</v>
      </c>
      <c r="C446" s="25">
        <v>11.667501853865529</v>
      </c>
      <c r="D446" s="25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4">
        <v>1908.01</v>
      </c>
      <c r="B447" s="25">
        <v>183.63826462644678</v>
      </c>
      <c r="C447" s="25">
        <v>11.707274476258293</v>
      </c>
      <c r="D447" s="25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4">
        <v>1908.02</v>
      </c>
      <c r="B448" s="25">
        <v>178.90250434433645</v>
      </c>
      <c r="C448" s="25">
        <v>11.745220474606212</v>
      </c>
      <c r="D448" s="25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4">
        <v>1908.03</v>
      </c>
      <c r="B449" s="25">
        <v>186.22124315842296</v>
      </c>
      <c r="C449" s="25">
        <v>11.655769222434042</v>
      </c>
      <c r="D449" s="25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4">
        <v>1908.04</v>
      </c>
      <c r="B450" s="25">
        <v>194.09358188255106</v>
      </c>
      <c r="C450" s="25">
        <v>11.439189418409466</v>
      </c>
      <c r="D450" s="25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4">
        <v>1908.05</v>
      </c>
      <c r="B451" s="25">
        <v>204.54889913865532</v>
      </c>
      <c r="C451" s="25">
        <v>11.348040498740865</v>
      </c>
      <c r="D451" s="25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4">
        <v>1908.06</v>
      </c>
      <c r="B452" s="25">
        <v>204.81698419650414</v>
      </c>
      <c r="C452" s="25">
        <v>11.259572429650753</v>
      </c>
      <c r="D452" s="25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4">
        <v>1908.07</v>
      </c>
      <c r="B453" s="25">
        <v>210.01503336957953</v>
      </c>
      <c r="C453" s="25">
        <v>11.049654596604015</v>
      </c>
      <c r="D453" s="25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4">
        <v>1908.08</v>
      </c>
      <c r="B454" s="25">
        <v>219.03083025665742</v>
      </c>
      <c r="C454" s="25">
        <v>10.959496627733234</v>
      </c>
      <c r="D454" s="25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4">
        <v>1908.09</v>
      </c>
      <c r="B455" s="25">
        <v>216.64429578654858</v>
      </c>
      <c r="C455" s="25">
        <v>10.871990363829243</v>
      </c>
      <c r="D455" s="25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4">
        <v>1908.1</v>
      </c>
      <c r="B456" s="25">
        <v>216.93949006081206</v>
      </c>
      <c r="C456" s="25">
        <v>10.668596204078872</v>
      </c>
      <c r="D456" s="25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4">
        <v>1908.11</v>
      </c>
      <c r="B457" s="25">
        <v>229.16481111871607</v>
      </c>
      <c r="C457" s="25">
        <v>10.466836729805005</v>
      </c>
      <c r="D457" s="25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4">
        <v>1908.12</v>
      </c>
      <c r="B458" s="25">
        <v>231.88799964983644</v>
      </c>
      <c r="C458" s="25">
        <v>10.271893672196523</v>
      </c>
      <c r="D458" s="25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4">
        <v>1909.01</v>
      </c>
      <c r="B459" s="25">
        <v>235.13399645929417</v>
      </c>
      <c r="C459" s="25">
        <v>10.466836729805005</v>
      </c>
      <c r="D459" s="25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4">
        <v>1909.02</v>
      </c>
      <c r="B460" s="25">
        <v>225.9816607883235</v>
      </c>
      <c r="C460" s="25">
        <v>10.443947891205813</v>
      </c>
      <c r="D460" s="25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4">
        <v>1909.03</v>
      </c>
      <c r="B461" s="25">
        <v>229.06322888998244</v>
      </c>
      <c r="C461" s="25">
        <v>10.528691014001433</v>
      </c>
      <c r="D461" s="25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4">
        <v>1909.04</v>
      </c>
      <c r="B462" s="25">
        <v>234.40143875448939</v>
      </c>
      <c r="C462" s="25">
        <v>10.394647493265071</v>
      </c>
      <c r="D462" s="25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4">
        <v>1909.05</v>
      </c>
      <c r="B463" s="25">
        <v>239.72612922698795</v>
      </c>
      <c r="C463" s="25">
        <v>10.373196059074338</v>
      </c>
      <c r="D463" s="25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4">
        <v>1909.06</v>
      </c>
      <c r="B464" s="25">
        <v>241.49332335179855</v>
      </c>
      <c r="C464" s="25">
        <v>10.349713857934224</v>
      </c>
      <c r="D464" s="25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4">
        <v>1909.07</v>
      </c>
      <c r="B465" s="25">
        <v>244.94322797110996</v>
      </c>
      <c r="C465" s="25">
        <v>10.431033038246564</v>
      </c>
      <c r="D465" s="25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4">
        <v>1909.08</v>
      </c>
      <c r="B466" s="25">
        <v>248.34826418649001</v>
      </c>
      <c r="C466" s="25">
        <v>10.40964679060661</v>
      </c>
      <c r="D466" s="25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4">
        <v>1909.09</v>
      </c>
      <c r="B467" s="25">
        <v>246.13248868178727</v>
      </c>
      <c r="C467" s="25">
        <v>10.386356244668157</v>
      </c>
      <c r="D467" s="25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4">
        <v>1909.1</v>
      </c>
      <c r="B468" s="25">
        <v>242.29963775510203</v>
      </c>
      <c r="C468" s="25">
        <v>10.262798928571428</v>
      </c>
      <c r="D468" s="25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4">
        <v>1909.11</v>
      </c>
      <c r="B469" s="25">
        <v>238.79648606039572</v>
      </c>
      <c r="C469" s="25">
        <v>10.243853188858035</v>
      </c>
      <c r="D469" s="25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4">
        <v>1909.12</v>
      </c>
      <c r="B470" s="25">
        <v>239.30984876771811</v>
      </c>
      <c r="C470" s="25">
        <v>10.222944995902521</v>
      </c>
      <c r="D470" s="25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4">
        <v>1910.01</v>
      </c>
      <c r="B471" s="25">
        <v>236.45074454703231</v>
      </c>
      <c r="C471" s="25">
        <v>10.379906196633115</v>
      </c>
      <c r="D471" s="25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4">
        <v>1910.02</v>
      </c>
      <c r="B472" s="25">
        <v>228.00607509892401</v>
      </c>
      <c r="C472" s="25">
        <v>10.4385497344672</v>
      </c>
      <c r="D472" s="25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4">
        <v>1910.03</v>
      </c>
      <c r="B473" s="25">
        <v>229.22858677678911</v>
      </c>
      <c r="C473" s="25">
        <v>10.29917596210975</v>
      </c>
      <c r="D473" s="25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4">
        <v>1910.04</v>
      </c>
      <c r="B474" s="25">
        <v>221.61387291545682</v>
      </c>
      <c r="C474" s="25">
        <v>10.259901523863741</v>
      </c>
      <c r="D474" s="25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4">
        <v>1910.05</v>
      </c>
      <c r="B475" s="25">
        <v>222.11671400188209</v>
      </c>
      <c r="C475" s="25">
        <v>10.513369569649754</v>
      </c>
      <c r="D475" s="25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4">
        <v>1910.06</v>
      </c>
      <c r="B476" s="25">
        <v>213.46247771607079</v>
      </c>
      <c r="C476" s="25">
        <v>10.673123885803541</v>
      </c>
      <c r="D476" s="25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4">
        <v>1910.07</v>
      </c>
      <c r="B477" s="25">
        <v>202.67206675459911</v>
      </c>
      <c r="C477" s="25">
        <v>10.731767423637626</v>
      </c>
      <c r="D477" s="25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4">
        <v>1910.08</v>
      </c>
      <c r="B478" s="25">
        <v>209.61405612244894</v>
      </c>
      <c r="C478" s="25">
        <v>10.895193877551019</v>
      </c>
      <c r="D478" s="25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4">
        <v>1910.09</v>
      </c>
      <c r="B479" s="25">
        <v>213.10457226601184</v>
      </c>
      <c r="C479" s="25">
        <v>11.061825440295229</v>
      </c>
      <c r="D479" s="25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4">
        <v>1910.1</v>
      </c>
      <c r="B480" s="25">
        <v>229.66507894273087</v>
      </c>
      <c r="C480" s="25">
        <v>11.458611771284319</v>
      </c>
      <c r="D480" s="25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4">
        <v>1910.11</v>
      </c>
      <c r="B481" s="25">
        <v>234.14993506483862</v>
      </c>
      <c r="C481" s="25">
        <v>11.757797491172081</v>
      </c>
      <c r="D481" s="25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4">
        <v>1910.12</v>
      </c>
      <c r="B482" s="25">
        <v>227.61083913391943</v>
      </c>
      <c r="C482" s="25">
        <v>11.820673413584764</v>
      </c>
      <c r="D482" s="25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4">
        <v>1911.01</v>
      </c>
      <c r="B483" s="25">
        <v>233.14392030623566</v>
      </c>
      <c r="C483" s="25">
        <v>11.820673413584764</v>
      </c>
      <c r="D483" s="25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4">
        <v>1911.02</v>
      </c>
      <c r="B484" s="25">
        <v>244.73659896370242</v>
      </c>
      <c r="C484" s="25">
        <v>12.197900478572654</v>
      </c>
      <c r="D484" s="25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4">
        <v>1911.03</v>
      </c>
      <c r="B485" s="25">
        <v>239.33512256217895</v>
      </c>
      <c r="C485" s="25">
        <v>12.069475064830911</v>
      </c>
      <c r="D485" s="25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4">
        <v>1911.04</v>
      </c>
      <c r="B486" s="25">
        <v>246.07822091789112</v>
      </c>
      <c r="C486" s="25">
        <v>12.463013343901814</v>
      </c>
      <c r="D486" s="25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4">
        <v>1911.05</v>
      </c>
      <c r="B487" s="25">
        <v>251.38163085146638</v>
      </c>
      <c r="C487" s="25">
        <v>12.463013343901814</v>
      </c>
      <c r="D487" s="25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4">
        <v>1911.06</v>
      </c>
      <c r="B488" s="25">
        <v>256.41987028836286</v>
      </c>
      <c r="C488" s="25">
        <v>12.463013343901814</v>
      </c>
      <c r="D488" s="25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4">
        <v>1911.07</v>
      </c>
      <c r="B489" s="25">
        <v>252.61514985315844</v>
      </c>
      <c r="C489" s="25">
        <v>12.329088310590286</v>
      </c>
      <c r="D489" s="25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4">
        <v>1911.08</v>
      </c>
      <c r="B490" s="25">
        <v>233.02971254714859</v>
      </c>
      <c r="C490" s="25">
        <v>11.943725724881116</v>
      </c>
      <c r="D490" s="25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4">
        <v>1911.09</v>
      </c>
      <c r="B491" s="25">
        <v>218.05369892719128</v>
      </c>
      <c r="C491" s="25">
        <v>11.820673413584764</v>
      </c>
      <c r="D491" s="25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4">
        <v>1911.1</v>
      </c>
      <c r="B492" s="25">
        <v>219.31121737544501</v>
      </c>
      <c r="C492" s="25">
        <v>11.820673413584764</v>
      </c>
      <c r="D492" s="25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4">
        <v>1911.11</v>
      </c>
      <c r="B493" s="25">
        <v>230.4884943078122</v>
      </c>
      <c r="C493" s="25">
        <v>11.943725724881116</v>
      </c>
      <c r="D493" s="25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4">
        <v>1911.12</v>
      </c>
      <c r="B494" s="25">
        <v>233.94237838427574</v>
      </c>
      <c r="C494" s="25">
        <v>12.069475064830911</v>
      </c>
      <c r="D494" s="25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4">
        <v>1912.01</v>
      </c>
      <c r="B495" s="25">
        <v>231.75910342748037</v>
      </c>
      <c r="C495" s="25">
        <v>11.964055470795808</v>
      </c>
      <c r="D495" s="25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4">
        <v>1912.02</v>
      </c>
      <c r="B496" s="25">
        <v>227.35933544426865</v>
      </c>
      <c r="C496" s="25">
        <v>11.863429040825389</v>
      </c>
      <c r="D496" s="25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4">
        <v>1912.03</v>
      </c>
      <c r="B497" s="25">
        <v>229.17223542568641</v>
      </c>
      <c r="C497" s="25">
        <v>11.643428090176</v>
      </c>
      <c r="D497" s="25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4">
        <v>1912.04</v>
      </c>
      <c r="B498" s="25">
        <v>229.36844534579728</v>
      </c>
      <c r="C498" s="25">
        <v>11.32013401273888</v>
      </c>
      <c r="D498" s="25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4">
        <v>1912.05</v>
      </c>
      <c r="B499" s="25">
        <v>229.12927074168277</v>
      </c>
      <c r="C499" s="25">
        <v>11.341659727109183</v>
      </c>
      <c r="D499" s="25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4">
        <v>1912.06</v>
      </c>
      <c r="B500" s="25">
        <v>231.39835540446734</v>
      </c>
      <c r="C500" s="25">
        <v>11.473300502831105</v>
      </c>
      <c r="D500" s="25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4">
        <v>1912.07</v>
      </c>
      <c r="B501" s="25">
        <v>231.639898572948</v>
      </c>
      <c r="C501" s="25">
        <v>11.492623956309558</v>
      </c>
      <c r="D501" s="25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4">
        <v>1912.08</v>
      </c>
      <c r="B502" s="25">
        <v>234.6302866363161</v>
      </c>
      <c r="C502" s="25">
        <v>11.401453378137807</v>
      </c>
      <c r="D502" s="25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4">
        <v>1912.09</v>
      </c>
      <c r="B503" s="25">
        <v>233.53611224489791</v>
      </c>
      <c r="C503" s="25">
        <v>11.309684948979589</v>
      </c>
      <c r="D503" s="25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4">
        <v>1912.1</v>
      </c>
      <c r="B504" s="25">
        <v>233.06240816326527</v>
      </c>
      <c r="C504" s="25">
        <v>11.328633112244896</v>
      </c>
      <c r="D504" s="25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4">
        <v>1912.11</v>
      </c>
      <c r="B505" s="25">
        <v>230.45703571428567</v>
      </c>
      <c r="C505" s="25">
        <v>11.349949795918366</v>
      </c>
      <c r="D505" s="25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4">
        <v>1912.12</v>
      </c>
      <c r="B506" s="25">
        <v>224.34577865939295</v>
      </c>
      <c r="C506" s="25">
        <v>11.480380997495587</v>
      </c>
      <c r="D506" s="25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4">
        <v>1913.01</v>
      </c>
      <c r="B507" s="25">
        <v>220.27239795918365</v>
      </c>
      <c r="C507" s="25">
        <v>11.368897959183672</v>
      </c>
      <c r="D507" s="25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4">
        <v>1913.02</v>
      </c>
      <c r="B508" s="25">
        <v>212.45628061224488</v>
      </c>
      <c r="C508" s="25">
        <v>11.368897959183672</v>
      </c>
      <c r="D508" s="25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4">
        <v>1913.03</v>
      </c>
      <c r="B509" s="25">
        <v>208.42979591836735</v>
      </c>
      <c r="C509" s="25">
        <v>11.368897959183672</v>
      </c>
      <c r="D509" s="25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4">
        <v>1913.04</v>
      </c>
      <c r="B510" s="25">
        <v>208.19294387755096</v>
      </c>
      <c r="C510" s="25">
        <v>11.368897959183672</v>
      </c>
      <c r="D510" s="25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4">
        <v>1913.05</v>
      </c>
      <c r="B511" s="25">
        <v>204.5962113402062</v>
      </c>
      <c r="C511" s="25">
        <v>11.486103092783505</v>
      </c>
      <c r="D511" s="25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4">
        <v>1913.06</v>
      </c>
      <c r="B512" s="25">
        <v>192.32385714285709</v>
      </c>
      <c r="C512" s="25">
        <v>11.368897959183672</v>
      </c>
      <c r="D512" s="25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4">
        <v>1913.07</v>
      </c>
      <c r="B513" s="25">
        <v>192.96024747474746</v>
      </c>
      <c r="C513" s="25">
        <v>11.254060606060603</v>
      </c>
      <c r="D513" s="25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4">
        <v>1913.08</v>
      </c>
      <c r="B514" s="25">
        <v>198.11835858585854</v>
      </c>
      <c r="C514" s="25">
        <v>11.254060606060603</v>
      </c>
      <c r="D514" s="25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4">
        <v>1913.09</v>
      </c>
      <c r="B515" s="25">
        <v>197.99409499999996</v>
      </c>
      <c r="C515" s="25">
        <v>11.141519999999998</v>
      </c>
      <c r="D515" s="25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4">
        <v>1913.1</v>
      </c>
      <c r="B516" s="25">
        <v>191.72698999999997</v>
      </c>
      <c r="C516" s="25">
        <v>11.141519999999998</v>
      </c>
      <c r="D516" s="25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4">
        <v>1913.11</v>
      </c>
      <c r="B517" s="25">
        <v>185.00254950495051</v>
      </c>
      <c r="C517" s="25">
        <v>11.031207920792077</v>
      </c>
      <c r="D517" s="25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4">
        <v>1913.12</v>
      </c>
      <c r="B518" s="25">
        <v>186.62045999999995</v>
      </c>
      <c r="C518" s="25">
        <v>11.141519999999998</v>
      </c>
      <c r="D518" s="25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4">
        <v>1914.01</v>
      </c>
      <c r="B519" s="25">
        <v>194.28025499999995</v>
      </c>
      <c r="C519" s="25">
        <v>11.0254625</v>
      </c>
      <c r="D519" s="25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4">
        <v>1914.02</v>
      </c>
      <c r="B520" s="25">
        <v>198.82173737373736</v>
      </c>
      <c r="C520" s="25">
        <v>11.019601010101008</v>
      </c>
      <c r="D520" s="25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4">
        <v>1914.03</v>
      </c>
      <c r="B521" s="25">
        <v>195.07038383838383</v>
      </c>
      <c r="C521" s="25">
        <v>10.902371212121212</v>
      </c>
      <c r="D521" s="25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4">
        <v>1914.04</v>
      </c>
      <c r="B522" s="25">
        <v>192.32385714285709</v>
      </c>
      <c r="C522" s="25">
        <v>10.895193877551019</v>
      </c>
      <c r="D522" s="25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4">
        <v>1914.05</v>
      </c>
      <c r="B523" s="25">
        <v>191.55348989898988</v>
      </c>
      <c r="C523" s="25">
        <v>10.667911616161616</v>
      </c>
      <c r="D523" s="25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4">
        <v>1914.06</v>
      </c>
      <c r="B524" s="25">
        <v>190.61565151515151</v>
      </c>
      <c r="C524" s="25">
        <v>10.550681818181816</v>
      </c>
      <c r="D524" s="25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4">
        <v>1914.07</v>
      </c>
      <c r="B525" s="25">
        <v>178.26431999999997</v>
      </c>
      <c r="C525" s="25">
        <v>10.329117499999999</v>
      </c>
      <c r="D525" s="25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4">
        <v>1914.08</v>
      </c>
      <c r="B526" s="25">
        <v>174.76894117647058</v>
      </c>
      <c r="C526" s="25">
        <v>10.012803921568628</v>
      </c>
      <c r="D526" s="25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4">
        <v>1914.09</v>
      </c>
      <c r="B527" s="25">
        <v>174.76894117647058</v>
      </c>
      <c r="C527" s="25">
        <v>9.8990220588235296</v>
      </c>
      <c r="D527" s="25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4">
        <v>1914.1</v>
      </c>
      <c r="B528" s="25">
        <v>176.49932673267324</v>
      </c>
      <c r="C528" s="25">
        <v>9.8821237623762368</v>
      </c>
      <c r="D528" s="25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4">
        <v>1914.11</v>
      </c>
      <c r="B529" s="25">
        <v>174.76894117647058</v>
      </c>
      <c r="C529" s="25">
        <v>9.6714583333333337</v>
      </c>
      <c r="D529" s="25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4">
        <v>1914.12</v>
      </c>
      <c r="B530" s="25">
        <v>168.91537128712869</v>
      </c>
      <c r="C530" s="25">
        <v>9.6523069306930687</v>
      </c>
      <c r="D530" s="25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4">
        <v>1915.01</v>
      </c>
      <c r="B531" s="25">
        <v>171.90299009900991</v>
      </c>
      <c r="C531" s="25">
        <v>9.6706922772277224</v>
      </c>
      <c r="D531" s="25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4">
        <v>1915.02</v>
      </c>
      <c r="B532" s="25">
        <v>171.30086999999997</v>
      </c>
      <c r="C532" s="25">
        <v>9.7882895499999982</v>
      </c>
      <c r="D532" s="25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4">
        <v>1915.03</v>
      </c>
      <c r="B533" s="25">
        <v>177.48591414141413</v>
      </c>
      <c r="C533" s="25">
        <v>9.9059179292929276</v>
      </c>
      <c r="D533" s="25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4">
        <v>1915.04</v>
      </c>
      <c r="B534" s="25">
        <v>188.94161</v>
      </c>
      <c r="C534" s="25">
        <v>9.8254279499999999</v>
      </c>
      <c r="D534" s="25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4">
        <v>1915.05</v>
      </c>
      <c r="B535" s="25">
        <v>182.70438118811882</v>
      </c>
      <c r="C535" s="25">
        <v>9.7488299999999999</v>
      </c>
      <c r="D535" s="25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4">
        <v>1915.06</v>
      </c>
      <c r="B536" s="25">
        <v>184.77273267326729</v>
      </c>
      <c r="C536" s="25">
        <v>9.7672153465346536</v>
      </c>
      <c r="D536" s="25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4">
        <v>1915.07</v>
      </c>
      <c r="B537" s="25">
        <v>184.08328217821781</v>
      </c>
      <c r="C537" s="25">
        <v>9.7856006930693074</v>
      </c>
      <c r="D537" s="25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4">
        <v>1915.08</v>
      </c>
      <c r="B538" s="25">
        <v>191.89705445544553</v>
      </c>
      <c r="C538" s="25">
        <v>9.8062842079207915</v>
      </c>
      <c r="D538" s="25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4">
        <v>1915.09</v>
      </c>
      <c r="B539" s="25">
        <v>199.02137623762374</v>
      </c>
      <c r="C539" s="25">
        <v>9.8246695544554452</v>
      </c>
      <c r="D539" s="25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4">
        <v>1915.1</v>
      </c>
      <c r="B540" s="25">
        <v>207.99324509803924</v>
      </c>
      <c r="C540" s="25">
        <v>9.7465543627450977</v>
      </c>
      <c r="D540" s="25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4">
        <v>1915.11</v>
      </c>
      <c r="B541" s="25">
        <v>213.1852330097087</v>
      </c>
      <c r="C541" s="25">
        <v>9.6722095145631055</v>
      </c>
      <c r="D541" s="25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4">
        <v>1915.12</v>
      </c>
      <c r="B542" s="25">
        <v>213.63594174757279</v>
      </c>
      <c r="C542" s="25">
        <v>9.6902378640776679</v>
      </c>
      <c r="D542" s="25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4">
        <v>1916.01</v>
      </c>
      <c r="B543" s="25">
        <v>208.23393749999997</v>
      </c>
      <c r="C543" s="25">
        <v>9.8381050000000005</v>
      </c>
      <c r="D543" s="25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4">
        <v>1916.02</v>
      </c>
      <c r="B544" s="25">
        <v>205.33249999999995</v>
      </c>
      <c r="C544" s="25">
        <v>10.081379374999997</v>
      </c>
      <c r="D544" s="25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4">
        <v>1916.03</v>
      </c>
      <c r="B545" s="25">
        <v>202.71376666666666</v>
      </c>
      <c r="C545" s="25">
        <v>10.224113095238094</v>
      </c>
      <c r="D545" s="25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4">
        <v>1916.04</v>
      </c>
      <c r="B546" s="25">
        <v>198.61160849056606</v>
      </c>
      <c r="C546" s="25">
        <v>10.364153726415095</v>
      </c>
      <c r="D546" s="25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4">
        <v>1916.05</v>
      </c>
      <c r="B547" s="25">
        <v>201.09402336448596</v>
      </c>
      <c r="C547" s="25">
        <v>10.503746074766354</v>
      </c>
      <c r="D547" s="25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4">
        <v>1916.06</v>
      </c>
      <c r="B548" s="25">
        <v>201.16633333333331</v>
      </c>
      <c r="C548" s="25">
        <v>10.638604166666665</v>
      </c>
      <c r="D548" s="25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4">
        <v>1916.07</v>
      </c>
      <c r="B549" s="25">
        <v>198.37235648148146</v>
      </c>
      <c r="C549" s="25">
        <v>10.870719166666666</v>
      </c>
      <c r="D549" s="25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4">
        <v>1916.08</v>
      </c>
      <c r="B550" s="25">
        <v>198.04307339449539</v>
      </c>
      <c r="C550" s="25">
        <v>11.003102798165138</v>
      </c>
      <c r="D550" s="25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4">
        <v>1916.09</v>
      </c>
      <c r="B551" s="25">
        <v>202.42100900900897</v>
      </c>
      <c r="C551" s="25">
        <v>11.030690315315315</v>
      </c>
      <c r="D551" s="25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4">
        <v>1916.1</v>
      </c>
      <c r="B552" s="25">
        <v>205.00068141592919</v>
      </c>
      <c r="C552" s="25">
        <v>11.05730128318584</v>
      </c>
      <c r="D552" s="25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4">
        <v>1916.11</v>
      </c>
      <c r="B553" s="25">
        <v>206.07775217391304</v>
      </c>
      <c r="C553" s="25">
        <v>11.08500504347826</v>
      </c>
      <c r="D553" s="25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4">
        <v>1916.12</v>
      </c>
      <c r="B554" s="25">
        <v>196.09715517241378</v>
      </c>
      <c r="C554" s="25">
        <v>11.205551724137932</v>
      </c>
      <c r="D554" s="25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4">
        <v>1917.01</v>
      </c>
      <c r="B555" s="25">
        <v>189.85816666666668</v>
      </c>
      <c r="C555" s="25">
        <v>11.324037777777775</v>
      </c>
      <c r="D555" s="25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4">
        <v>1917.02</v>
      </c>
      <c r="B556" s="25">
        <v>174.66653749999998</v>
      </c>
      <c r="C556" s="25">
        <v>11.251774624999998</v>
      </c>
      <c r="D556" s="25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4">
        <v>1917.03</v>
      </c>
      <c r="B557" s="25">
        <v>180.08255416666665</v>
      </c>
      <c r="C557" s="25">
        <v>11.460678124999999</v>
      </c>
      <c r="D557" s="25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4">
        <v>1917.04</v>
      </c>
      <c r="B558" s="25">
        <v>168.9281388888889</v>
      </c>
      <c r="C558" s="25">
        <v>11.113887261904759</v>
      </c>
      <c r="D558" s="25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4">
        <v>1917.05</v>
      </c>
      <c r="B559" s="25">
        <v>160.66710156249997</v>
      </c>
      <c r="C559" s="25">
        <v>11.137893203124998</v>
      </c>
      <c r="D559" s="25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4">
        <v>1917.06</v>
      </c>
      <c r="B560" s="25">
        <v>161.4092</v>
      </c>
      <c r="C560" s="25">
        <v>11.159374999999999</v>
      </c>
      <c r="D560" s="25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4">
        <v>1917.07</v>
      </c>
      <c r="B561" s="25">
        <v>159.39772265624995</v>
      </c>
      <c r="C561" s="25">
        <v>11.529587265624999</v>
      </c>
      <c r="D561" s="25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4">
        <v>1917.08</v>
      </c>
      <c r="B562" s="25">
        <v>152.30314999999999</v>
      </c>
      <c r="C562" s="25">
        <v>11.5468285</v>
      </c>
      <c r="D562" s="25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4">
        <v>1917.09</v>
      </c>
      <c r="B563" s="25">
        <v>141.71231578947365</v>
      </c>
      <c r="C563" s="25">
        <v>11.474858082706763</v>
      </c>
      <c r="D563" s="25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4">
        <v>1917.1</v>
      </c>
      <c r="B564" s="25">
        <v>132.04764444444442</v>
      </c>
      <c r="C564" s="25">
        <v>11.490552185185184</v>
      </c>
      <c r="D564" s="25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4">
        <v>1917.11</v>
      </c>
      <c r="B565" s="25">
        <v>121.04367407407406</v>
      </c>
      <c r="C565" s="25">
        <v>11.677963555555554</v>
      </c>
      <c r="D565" s="25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4">
        <v>1917.12</v>
      </c>
      <c r="B566" s="25">
        <v>115.21036496350365</v>
      </c>
      <c r="C566" s="25">
        <v>11.690463503649633</v>
      </c>
      <c r="D566" s="25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4">
        <v>1918.01</v>
      </c>
      <c r="B567" s="25">
        <v>119.53922499999999</v>
      </c>
      <c r="C567" s="25">
        <v>11.274157142857144</v>
      </c>
      <c r="D567" s="25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4">
        <v>1918.02</v>
      </c>
      <c r="B568" s="25">
        <v>122.31308156028368</v>
      </c>
      <c r="C568" s="25">
        <v>11.029578014184397</v>
      </c>
      <c r="D568" s="25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4">
        <v>1918.03</v>
      </c>
      <c r="B569" s="25">
        <v>120.6998</v>
      </c>
      <c r="C569" s="25">
        <v>10.942564285714285</v>
      </c>
      <c r="D569" s="25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4">
        <v>1918.04</v>
      </c>
      <c r="B570" s="25">
        <v>117.85557394366197</v>
      </c>
      <c r="C570" s="25">
        <v>10.624982394366198</v>
      </c>
      <c r="D570" s="25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4">
        <v>1918.05</v>
      </c>
      <c r="B571" s="25">
        <v>119.09900689655173</v>
      </c>
      <c r="C571" s="25">
        <v>10.245075862068965</v>
      </c>
      <c r="D571" s="25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4">
        <v>1918.06</v>
      </c>
      <c r="B572" s="25">
        <v>117.63651360544219</v>
      </c>
      <c r="C572" s="25">
        <v>9.9477857142857147</v>
      </c>
      <c r="D572" s="25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4">
        <v>1918.07</v>
      </c>
      <c r="B573" s="25">
        <v>115.44262582781455</v>
      </c>
      <c r="C573" s="25">
        <v>9.5305496688741709</v>
      </c>
      <c r="D573" s="25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4">
        <v>1918.08</v>
      </c>
      <c r="B574" s="25">
        <v>114.24881168831168</v>
      </c>
      <c r="C574" s="25">
        <v>9.1941655844155843</v>
      </c>
      <c r="D574" s="25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4">
        <v>1918.09</v>
      </c>
      <c r="B575" s="25">
        <v>111.47433757961784</v>
      </c>
      <c r="C575" s="25">
        <v>8.8706369426751586</v>
      </c>
      <c r="D575" s="25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4">
        <v>1918.1</v>
      </c>
      <c r="B576" s="25">
        <v>114.02649375</v>
      </c>
      <c r="C576" s="25">
        <v>8.5592406249999993</v>
      </c>
      <c r="D576" s="25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4">
        <v>1918.11</v>
      </c>
      <c r="B577" s="25">
        <v>114.77588343558281</v>
      </c>
      <c r="C577" s="25">
        <v>8.2593067484662548</v>
      </c>
      <c r="D577" s="25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4">
        <v>1918.12</v>
      </c>
      <c r="B578" s="25">
        <v>111.13384848484849</v>
      </c>
      <c r="C578" s="25">
        <v>8.0185181818181803</v>
      </c>
      <c r="D578" s="25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4">
        <v>1919.01</v>
      </c>
      <c r="B579" s="25">
        <v>110.43046969696968</v>
      </c>
      <c r="C579" s="25">
        <v>7.9720951818181813</v>
      </c>
      <c r="D579" s="25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4">
        <v>1919.02</v>
      </c>
      <c r="B580" s="25">
        <v>112.90532098765431</v>
      </c>
      <c r="C580" s="25">
        <v>8.0710110802469153</v>
      </c>
      <c r="D580" s="25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4">
        <v>1919.03</v>
      </c>
      <c r="B581" s="25">
        <v>114.92523170731707</v>
      </c>
      <c r="C581" s="25">
        <v>7.9258780487804881</v>
      </c>
      <c r="D581" s="25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4">
        <v>1919.04</v>
      </c>
      <c r="B582" s="25">
        <v>116.61346407185628</v>
      </c>
      <c r="C582" s="25">
        <v>7.7376299700598796</v>
      </c>
      <c r="D582" s="25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4">
        <v>1919.05</v>
      </c>
      <c r="B583" s="25">
        <v>123.19950000000001</v>
      </c>
      <c r="C583" s="25">
        <v>7.5993626923076922</v>
      </c>
      <c r="D583" s="25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4">
        <v>1919.06</v>
      </c>
      <c r="B584" s="25">
        <v>126.49580769230769</v>
      </c>
      <c r="C584" s="25">
        <v>7.5540384615384628</v>
      </c>
      <c r="D584" s="25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4">
        <v>1919.07</v>
      </c>
      <c r="B585" s="25">
        <v>126.86285344827587</v>
      </c>
      <c r="C585" s="25">
        <v>7.2929465804597697</v>
      </c>
      <c r="D585" s="25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4">
        <v>1919.08</v>
      </c>
      <c r="B586" s="25">
        <v>116.31977683615818</v>
      </c>
      <c r="C586" s="25">
        <v>7.1247502542372878</v>
      </c>
      <c r="D586" s="25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4">
        <v>1919.09</v>
      </c>
      <c r="B587" s="25">
        <v>117.49191853932582</v>
      </c>
      <c r="C587" s="25">
        <v>7.0416910112359545</v>
      </c>
      <c r="D587" s="25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4">
        <v>1919.1</v>
      </c>
      <c r="B588" s="25">
        <v>121.44359392265193</v>
      </c>
      <c r="C588" s="25">
        <v>6.8826585911602187</v>
      </c>
      <c r="D588" s="25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4">
        <v>1919.11</v>
      </c>
      <c r="B589" s="25">
        <v>115.30469459459459</v>
      </c>
      <c r="C589" s="25">
        <v>6.6911853783783775</v>
      </c>
      <c r="D589" s="25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4">
        <v>1919.12</v>
      </c>
      <c r="B590" s="25">
        <v>109.54845502645503</v>
      </c>
      <c r="C590" s="25">
        <v>6.5090449735449738</v>
      </c>
      <c r="D590" s="25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4">
        <v>1920.01</v>
      </c>
      <c r="B591" s="25">
        <v>106.19561917098444</v>
      </c>
      <c r="C591" s="25">
        <v>6.3536971243523306</v>
      </c>
      <c r="D591" s="25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4">
        <v>1920.02</v>
      </c>
      <c r="B592" s="25">
        <v>96.416999999999987</v>
      </c>
      <c r="C592" s="25">
        <v>6.2694856666666654</v>
      </c>
      <c r="D592" s="25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4">
        <v>1920.03</v>
      </c>
      <c r="B593" s="25">
        <v>102.15416497461928</v>
      </c>
      <c r="C593" s="25">
        <v>6.1858058375634517</v>
      </c>
      <c r="D593" s="25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4">
        <v>1920.04</v>
      </c>
      <c r="B594" s="25">
        <v>98.334433497536935</v>
      </c>
      <c r="C594" s="25">
        <v>5.9835359359605897</v>
      </c>
      <c r="D594" s="25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4">
        <v>1920.05</v>
      </c>
      <c r="B595" s="25">
        <v>90.81781067961164</v>
      </c>
      <c r="C595" s="25">
        <v>5.8783687135922325</v>
      </c>
      <c r="D595" s="25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4">
        <v>1920.06</v>
      </c>
      <c r="B596" s="25">
        <v>87.959368421052631</v>
      </c>
      <c r="C596" s="25">
        <v>5.7751100478468897</v>
      </c>
      <c r="D596" s="25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4">
        <v>1920.07</v>
      </c>
      <c r="B597" s="25">
        <v>88.270656249999988</v>
      </c>
      <c r="C597" s="25">
        <v>5.7839040624999996</v>
      </c>
      <c r="D597" s="25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4">
        <v>1920.08</v>
      </c>
      <c r="B598" s="25">
        <v>86.900197044334959</v>
      </c>
      <c r="C598" s="25">
        <v>5.9080699753694574</v>
      </c>
      <c r="D598" s="25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4">
        <v>1920.09</v>
      </c>
      <c r="B599" s="25">
        <v>91.337252499999991</v>
      </c>
      <c r="C599" s="25">
        <v>5.9769612499999996</v>
      </c>
      <c r="D599" s="25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4">
        <v>1920.1</v>
      </c>
      <c r="B600" s="25">
        <v>91.912874371859289</v>
      </c>
      <c r="C600" s="25">
        <v>5.9871673115577879</v>
      </c>
      <c r="D600" s="25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4">
        <v>1920.11</v>
      </c>
      <c r="B601" s="25">
        <v>87.687888888888878</v>
      </c>
      <c r="C601" s="25">
        <v>5.9986487626262628</v>
      </c>
      <c r="D601" s="25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4">
        <v>1920.12</v>
      </c>
      <c r="B602" s="25">
        <v>81.479543814432986</v>
      </c>
      <c r="C602" s="25">
        <v>6.1019922680412373</v>
      </c>
      <c r="D602" s="25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4">
        <v>1921.01</v>
      </c>
      <c r="B603" s="25">
        <v>86.859876315789464</v>
      </c>
      <c r="C603" s="25">
        <v>6.1791456315789475</v>
      </c>
      <c r="D603" s="25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4">
        <v>1921.02</v>
      </c>
      <c r="B604" s="25">
        <v>89.061516304347819</v>
      </c>
      <c r="C604" s="25">
        <v>6.3289182336956529</v>
      </c>
      <c r="D604" s="25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4">
        <v>1921.03</v>
      </c>
      <c r="B605" s="25">
        <v>87.265092896174849</v>
      </c>
      <c r="C605" s="25">
        <v>6.3102301912568297</v>
      </c>
      <c r="D605" s="25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4">
        <v>1921.04</v>
      </c>
      <c r="B606" s="25">
        <v>88.614069060773474</v>
      </c>
      <c r="C606" s="25">
        <v>6.326095552486187</v>
      </c>
      <c r="D606" s="25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4">
        <v>1921.05</v>
      </c>
      <c r="B607" s="25">
        <v>93.37055367231639</v>
      </c>
      <c r="C607" s="25">
        <v>6.4152914124293785</v>
      </c>
      <c r="D607" s="25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4">
        <v>1921.06</v>
      </c>
      <c r="B608" s="25">
        <v>86.383707386363625</v>
      </c>
      <c r="C608" s="25">
        <v>6.3963508522727262</v>
      </c>
      <c r="D608" s="25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4">
        <v>1921.07</v>
      </c>
      <c r="B609" s="25">
        <v>85.633387005649709</v>
      </c>
      <c r="C609" s="25">
        <v>6.3051351412429373</v>
      </c>
      <c r="D609" s="25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4">
        <v>1921.08</v>
      </c>
      <c r="B610" s="25">
        <v>84.58427966101695</v>
      </c>
      <c r="C610" s="25">
        <v>6.2513683898305086</v>
      </c>
      <c r="D610" s="25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4">
        <v>1921.09</v>
      </c>
      <c r="B611" s="25">
        <v>87.67315142857143</v>
      </c>
      <c r="C611" s="25">
        <v>6.267104999999999</v>
      </c>
      <c r="D611" s="25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4">
        <v>1921.1</v>
      </c>
      <c r="B612" s="25">
        <v>88.866885714285715</v>
      </c>
      <c r="C612" s="25">
        <v>6.2113973999999992</v>
      </c>
      <c r="D612" s="25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4">
        <v>1921.11</v>
      </c>
      <c r="B613" s="25">
        <v>94.179994252873556</v>
      </c>
      <c r="C613" s="25">
        <v>6.192401321839081</v>
      </c>
      <c r="D613" s="25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4">
        <v>1921.12</v>
      </c>
      <c r="B614" s="25">
        <v>98.078650289017318</v>
      </c>
      <c r="C614" s="25">
        <v>6.1718439306358377</v>
      </c>
      <c r="D614" s="25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4">
        <v>1922.01</v>
      </c>
      <c r="B615" s="25">
        <v>100.2626923076923</v>
      </c>
      <c r="C615" s="25">
        <v>6.3756084615384623</v>
      </c>
      <c r="D615" s="25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4">
        <v>1922.02</v>
      </c>
      <c r="B616" s="25">
        <v>102.46023076923076</v>
      </c>
      <c r="C616" s="25">
        <v>6.4319203846153847</v>
      </c>
      <c r="D616" s="25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4">
        <v>1922.03</v>
      </c>
      <c r="B617" s="25">
        <v>107.57904790419161</v>
      </c>
      <c r="C617" s="25">
        <v>6.5673255988023946</v>
      </c>
      <c r="D617" s="25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4">
        <v>1922.04</v>
      </c>
      <c r="B618" s="25">
        <v>114.111625748503</v>
      </c>
      <c r="C618" s="25">
        <v>6.6257018263473055</v>
      </c>
      <c r="D618" s="25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4">
        <v>1922.05</v>
      </c>
      <c r="B619" s="25">
        <v>118.55933832335329</v>
      </c>
      <c r="C619" s="25">
        <v>6.682688143712574</v>
      </c>
      <c r="D619" s="25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4">
        <v>1922.06</v>
      </c>
      <c r="B620" s="25">
        <v>117.4474101796407</v>
      </c>
      <c r="C620" s="25">
        <v>6.7410643712574849</v>
      </c>
      <c r="D620" s="25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4">
        <v>1922.07</v>
      </c>
      <c r="B621" s="25">
        <v>117.57730059523807</v>
      </c>
      <c r="C621" s="25">
        <v>6.7589677380952375</v>
      </c>
      <c r="D621" s="25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4">
        <v>1922.08</v>
      </c>
      <c r="B622" s="25">
        <v>123.46840060240962</v>
      </c>
      <c r="C622" s="25">
        <v>6.8977306927710833</v>
      </c>
      <c r="D622" s="25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4">
        <v>1922.09</v>
      </c>
      <c r="B623" s="25">
        <v>126.6844518072289</v>
      </c>
      <c r="C623" s="25">
        <v>6.9564585843373488</v>
      </c>
      <c r="D623" s="25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4">
        <v>1922.1</v>
      </c>
      <c r="B624" s="25">
        <v>128.70568263473052</v>
      </c>
      <c r="C624" s="25">
        <v>6.9731793712574852</v>
      </c>
      <c r="D624" s="25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4">
        <v>1922.11</v>
      </c>
      <c r="B625" s="25">
        <v>121.58404761904762</v>
      </c>
      <c r="C625" s="25">
        <v>6.9883194642857145</v>
      </c>
      <c r="D625" s="25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4">
        <v>1922.12</v>
      </c>
      <c r="B626" s="25">
        <v>120.58992307692307</v>
      </c>
      <c r="C626" s="25">
        <v>7.0046538461538468</v>
      </c>
      <c r="D626" s="25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4">
        <v>1923.01</v>
      </c>
      <c r="B627" s="25">
        <v>122.96568452380951</v>
      </c>
      <c r="C627" s="25">
        <v>7.0698360416666661</v>
      </c>
      <c r="D627" s="25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4">
        <v>1923.02</v>
      </c>
      <c r="B628" s="25">
        <v>128.21590476190474</v>
      </c>
      <c r="C628" s="25">
        <v>7.0919422321428556</v>
      </c>
      <c r="D628" s="25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4">
        <v>1923.03</v>
      </c>
      <c r="B629" s="25">
        <v>130.28836011904758</v>
      </c>
      <c r="C629" s="25">
        <v>7.1154300595238089</v>
      </c>
      <c r="D629" s="25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4">
        <v>1923.04</v>
      </c>
      <c r="B630" s="25">
        <v>124.985</v>
      </c>
      <c r="C630" s="25">
        <v>7.0966757692307691</v>
      </c>
      <c r="D630" s="25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4">
        <v>1923.05</v>
      </c>
      <c r="B631" s="25">
        <v>119.07911538461538</v>
      </c>
      <c r="C631" s="25">
        <v>7.1186511538461534</v>
      </c>
      <c r="D631" s="25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4">
        <v>1923.06</v>
      </c>
      <c r="B632" s="25">
        <v>113.87288823529411</v>
      </c>
      <c r="C632" s="25">
        <v>7.0999882352941173</v>
      </c>
      <c r="D632" s="25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4">
        <v>1923.07</v>
      </c>
      <c r="B633" s="25">
        <v>108.77016860465116</v>
      </c>
      <c r="C633" s="25">
        <v>7.0403718313953494</v>
      </c>
      <c r="D633" s="25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4">
        <v>1923.08</v>
      </c>
      <c r="B634" s="25">
        <v>109.94921052631577</v>
      </c>
      <c r="C634" s="25">
        <v>7.1032619590643256</v>
      </c>
      <c r="D634" s="25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4">
        <v>1923.09</v>
      </c>
      <c r="B635" s="25">
        <v>109.9847238372093</v>
      </c>
      <c r="C635" s="25">
        <v>7.0849055232558138</v>
      </c>
      <c r="D635" s="25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4">
        <v>1923.1</v>
      </c>
      <c r="B636" s="25">
        <v>107.73892774566471</v>
      </c>
      <c r="C636" s="25">
        <v>7.0667613005780323</v>
      </c>
      <c r="D636" s="25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4">
        <v>1923.11</v>
      </c>
      <c r="B637" s="25">
        <v>110.95902023121386</v>
      </c>
      <c r="C637" s="25">
        <v>7.0882285838150283</v>
      </c>
      <c r="D637" s="25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4">
        <v>1923.12</v>
      </c>
      <c r="B638" s="25">
        <v>114.71579479768785</v>
      </c>
      <c r="C638" s="25">
        <v>7.1110375722543351</v>
      </c>
      <c r="D638" s="25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4">
        <v>1924.01</v>
      </c>
      <c r="B639" s="25">
        <v>118.47256936416183</v>
      </c>
      <c r="C639" s="25">
        <v>7.1338465606936401</v>
      </c>
      <c r="D639" s="25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4">
        <v>1924.02</v>
      </c>
      <c r="B640" s="25">
        <v>119.70116569767441</v>
      </c>
      <c r="C640" s="25">
        <v>7.196914505813953</v>
      </c>
      <c r="D640" s="25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4">
        <v>1924.03</v>
      </c>
      <c r="B641" s="25">
        <v>118.09359649122804</v>
      </c>
      <c r="C641" s="25">
        <v>7.2620774853801162</v>
      </c>
      <c r="D641" s="25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4">
        <v>1924.04</v>
      </c>
      <c r="B642" s="25">
        <v>116.05749999999999</v>
      </c>
      <c r="C642" s="25">
        <v>7.3280070882352923</v>
      </c>
      <c r="D642" s="25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4">
        <v>1924.05</v>
      </c>
      <c r="B643" s="25">
        <v>115.64788529411764</v>
      </c>
      <c r="C643" s="25">
        <v>7.3498532058823525</v>
      </c>
      <c r="D643" s="25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4">
        <v>1924.06</v>
      </c>
      <c r="B644" s="25">
        <v>117.83249705882353</v>
      </c>
      <c r="C644" s="25">
        <v>7.3730647058823529</v>
      </c>
      <c r="D644" s="25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4">
        <v>1924.07</v>
      </c>
      <c r="B645" s="25">
        <v>122.57300877192979</v>
      </c>
      <c r="C645" s="25">
        <v>7.3530231286549688</v>
      </c>
      <c r="D645" s="25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4">
        <v>1924.08</v>
      </c>
      <c r="B646" s="25">
        <v>127.52671176470588</v>
      </c>
      <c r="C646" s="25">
        <v>7.4181223235294107</v>
      </c>
      <c r="D646" s="25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4">
        <v>1924.09</v>
      </c>
      <c r="B647" s="25">
        <v>125.55928362573097</v>
      </c>
      <c r="C647" s="25">
        <v>7.3978172514619871</v>
      </c>
      <c r="D647" s="25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4">
        <v>1924.1</v>
      </c>
      <c r="B648" s="25">
        <v>123.20988081395349</v>
      </c>
      <c r="C648" s="25">
        <v>7.3777482848837197</v>
      </c>
      <c r="D648" s="25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4">
        <v>1924.11</v>
      </c>
      <c r="B649" s="25">
        <v>130.09236046511629</v>
      </c>
      <c r="C649" s="25">
        <v>7.3993403779069773</v>
      </c>
      <c r="D649" s="25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4">
        <v>1924.12</v>
      </c>
      <c r="B650" s="25">
        <v>136.31724855491328</v>
      </c>
      <c r="C650" s="25">
        <v>7.3793786127167627</v>
      </c>
      <c r="D650" s="25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4">
        <v>1925.01</v>
      </c>
      <c r="B651" s="25">
        <v>141.95241040462426</v>
      </c>
      <c r="C651" s="25">
        <v>7.4357302312138716</v>
      </c>
      <c r="D651" s="25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4">
        <v>1925.02</v>
      </c>
      <c r="B652" s="25">
        <v>143.9922703488372</v>
      </c>
      <c r="C652" s="25">
        <v>7.5342909593023251</v>
      </c>
      <c r="D652" s="25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4">
        <v>1925.03</v>
      </c>
      <c r="B653" s="25">
        <v>139.40317052023121</v>
      </c>
      <c r="C653" s="25">
        <v>7.5470917630057794</v>
      </c>
      <c r="D653" s="25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4">
        <v>1925.04</v>
      </c>
      <c r="B654" s="25">
        <v>138.7291976744186</v>
      </c>
      <c r="C654" s="25">
        <v>7.6476494476744188</v>
      </c>
      <c r="D654" s="25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4">
        <v>1925.05</v>
      </c>
      <c r="B655" s="25">
        <v>142.35492196531789</v>
      </c>
      <c r="C655" s="25">
        <v>7.6584532947976856</v>
      </c>
      <c r="D655" s="25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4">
        <v>1925.06</v>
      </c>
      <c r="B656" s="25">
        <v>143.24811428571428</v>
      </c>
      <c r="C656" s="25">
        <v>7.6266357142857126</v>
      </c>
      <c r="D656" s="25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4">
        <v>1925.07</v>
      </c>
      <c r="B657" s="25">
        <v>145.56364406779662</v>
      </c>
      <c r="C657" s="25">
        <v>7.5955371751412439</v>
      </c>
      <c r="D657" s="25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4">
        <v>1925.08</v>
      </c>
      <c r="B658" s="25">
        <v>147.53072033898306</v>
      </c>
      <c r="C658" s="25">
        <v>7.6493039265536718</v>
      </c>
      <c r="D658" s="25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4">
        <v>1925.09</v>
      </c>
      <c r="B659" s="25">
        <v>150.94031920903953</v>
      </c>
      <c r="C659" s="25">
        <v>7.7043820621468928</v>
      </c>
      <c r="D659" s="25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4">
        <v>1925.1</v>
      </c>
      <c r="B660" s="25">
        <v>155.92357909604522</v>
      </c>
      <c r="C660" s="25">
        <v>7.759460197740113</v>
      </c>
      <c r="D660" s="25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4">
        <v>1925.11</v>
      </c>
      <c r="B661" s="25">
        <v>158.09610555555554</v>
      </c>
      <c r="C661" s="25">
        <v>7.6830065000000003</v>
      </c>
      <c r="D661" s="25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4">
        <v>1925.12</v>
      </c>
      <c r="B662" s="25">
        <v>161.57278770949722</v>
      </c>
      <c r="C662" s="25">
        <v>7.7803910614525131</v>
      </c>
      <c r="D662" s="25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4">
        <v>1926.01</v>
      </c>
      <c r="B663" s="25">
        <v>164.03657821229052</v>
      </c>
      <c r="C663" s="25">
        <v>7.8776459497206712</v>
      </c>
      <c r="D663" s="25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4">
        <v>1926.02</v>
      </c>
      <c r="B664" s="25">
        <v>164.29592458100558</v>
      </c>
      <c r="C664" s="25">
        <v>7.9749008379888267</v>
      </c>
      <c r="D664" s="25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4">
        <v>1926.03</v>
      </c>
      <c r="B665" s="25">
        <v>154.0043904494382</v>
      </c>
      <c r="C665" s="25">
        <v>8.1175049157303381</v>
      </c>
      <c r="D665" s="25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4">
        <v>1926.04</v>
      </c>
      <c r="B666" s="25">
        <v>148.8648156424581</v>
      </c>
      <c r="C666" s="25">
        <v>8.1694106145251411</v>
      </c>
      <c r="D666" s="25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4">
        <v>1926.05</v>
      </c>
      <c r="B667" s="25">
        <v>150.74434831460673</v>
      </c>
      <c r="C667" s="25">
        <v>8.3131074438202219</v>
      </c>
      <c r="D667" s="25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4">
        <v>1926.06</v>
      </c>
      <c r="B668" s="25">
        <v>158.8086242937853</v>
      </c>
      <c r="C668" s="25">
        <v>8.458427966101695</v>
      </c>
      <c r="D668" s="25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4">
        <v>1926.07</v>
      </c>
      <c r="B669" s="25">
        <v>167.38807428571425</v>
      </c>
      <c r="C669" s="25">
        <v>8.6545735714285694</v>
      </c>
      <c r="D669" s="25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4">
        <v>1926.08</v>
      </c>
      <c r="B670" s="25">
        <v>175.02004597701151</v>
      </c>
      <c r="C670" s="25">
        <v>8.8043620689655171</v>
      </c>
      <c r="D670" s="25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4">
        <v>1926.09</v>
      </c>
      <c r="B671" s="25">
        <v>176.67267428571429</v>
      </c>
      <c r="C671" s="25">
        <v>8.8535292857142842</v>
      </c>
      <c r="D671" s="25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4">
        <v>1926.1</v>
      </c>
      <c r="B672" s="25">
        <v>171.71234659090908</v>
      </c>
      <c r="C672" s="25">
        <v>8.9021377840909093</v>
      </c>
      <c r="D672" s="25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4">
        <v>1926.11</v>
      </c>
      <c r="B673" s="25">
        <v>172.97157344632765</v>
      </c>
      <c r="C673" s="25">
        <v>8.9501970338983057</v>
      </c>
      <c r="D673" s="25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4">
        <v>1926.12</v>
      </c>
      <c r="B674" s="25">
        <v>176.90572598870054</v>
      </c>
      <c r="C674" s="25">
        <v>9.0485508474576246</v>
      </c>
      <c r="D674" s="25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4">
        <v>1927.01</v>
      </c>
      <c r="B675" s="25">
        <v>177.73377142857143</v>
      </c>
      <c r="C675" s="25">
        <v>9.2408297428571426</v>
      </c>
      <c r="D675" s="25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4">
        <v>1927.02</v>
      </c>
      <c r="B676" s="25">
        <v>182.22361494252874</v>
      </c>
      <c r="C676" s="25">
        <v>9.3819815804597706</v>
      </c>
      <c r="D676" s="25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4">
        <v>1927.03</v>
      </c>
      <c r="B677" s="25">
        <v>186.0945115606936</v>
      </c>
      <c r="C677" s="25">
        <v>9.5261069364161823</v>
      </c>
      <c r="D677" s="25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4">
        <v>1927.04</v>
      </c>
      <c r="B678" s="25">
        <v>190.65630924855492</v>
      </c>
      <c r="C678" s="25">
        <v>9.6160011849710969</v>
      </c>
      <c r="D678" s="25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4">
        <v>1927.05</v>
      </c>
      <c r="B679" s="25">
        <v>196.09715517241378</v>
      </c>
      <c r="C679" s="25">
        <v>9.6487804310344831</v>
      </c>
      <c r="D679" s="25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4">
        <v>1927.06</v>
      </c>
      <c r="B680" s="25">
        <v>196.37456534090907</v>
      </c>
      <c r="C680" s="25">
        <v>9.6274971590909075</v>
      </c>
      <c r="D680" s="25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4">
        <v>1927.07</v>
      </c>
      <c r="B681" s="25">
        <v>204.20753179190748</v>
      </c>
      <c r="C681" s="25">
        <v>9.8843422254335263</v>
      </c>
      <c r="D681" s="25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4">
        <v>1927.08</v>
      </c>
      <c r="B682" s="25">
        <v>216.3257819767442</v>
      </c>
      <c r="C682" s="25">
        <v>10.030876715116278</v>
      </c>
      <c r="D682" s="25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4">
        <v>1927.09</v>
      </c>
      <c r="B683" s="25">
        <v>227.28486127167628</v>
      </c>
      <c r="C683" s="25">
        <v>10.062789017341039</v>
      </c>
      <c r="D683" s="25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4">
        <v>1927.1</v>
      </c>
      <c r="B684" s="25">
        <v>222.51024137931034</v>
      </c>
      <c r="C684" s="25">
        <v>10.094334511494253</v>
      </c>
      <c r="D684" s="25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4">
        <v>1927.11</v>
      </c>
      <c r="B685" s="25">
        <v>228.89490751445084</v>
      </c>
      <c r="C685" s="25">
        <v>10.241235809248554</v>
      </c>
      <c r="D685" s="25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4">
        <v>1927.12</v>
      </c>
      <c r="B686" s="25">
        <v>234.2617283236994</v>
      </c>
      <c r="C686" s="25">
        <v>10.331130057803467</v>
      </c>
      <c r="D686" s="25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4">
        <v>1928.01</v>
      </c>
      <c r="B687" s="25">
        <v>235.20092196531792</v>
      </c>
      <c r="C687" s="25">
        <v>10.421024306358378</v>
      </c>
      <c r="D687" s="25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4">
        <v>1928.02</v>
      </c>
      <c r="B688" s="25">
        <v>235.10127485380113</v>
      </c>
      <c r="C688" s="25">
        <v>10.63249587719298</v>
      </c>
      <c r="D688" s="25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4">
        <v>1928.03</v>
      </c>
      <c r="B689" s="25">
        <v>247.72507309941514</v>
      </c>
      <c r="C689" s="25">
        <v>10.723441520467835</v>
      </c>
      <c r="D689" s="25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4">
        <v>1928.04</v>
      </c>
      <c r="B690" s="25">
        <v>263.33514619883033</v>
      </c>
      <c r="C690" s="25">
        <v>10.814387163742687</v>
      </c>
      <c r="D690" s="25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4">
        <v>1928.05</v>
      </c>
      <c r="B691" s="25">
        <v>269.90116279069764</v>
      </c>
      <c r="C691" s="25">
        <v>10.840580203488372</v>
      </c>
      <c r="D691" s="25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4">
        <v>1928.06</v>
      </c>
      <c r="B692" s="25">
        <v>258.17703508771928</v>
      </c>
      <c r="C692" s="25">
        <v>10.994921052631577</v>
      </c>
      <c r="D692" s="25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4">
        <v>1928.07</v>
      </c>
      <c r="B693" s="25">
        <v>260.07739181286541</v>
      </c>
      <c r="C693" s="25">
        <v>11.08586669590643</v>
      </c>
      <c r="D693" s="25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4">
        <v>1928.08</v>
      </c>
      <c r="B694" s="25">
        <v>268.4932573099415</v>
      </c>
      <c r="C694" s="25">
        <v>11.175454941520467</v>
      </c>
      <c r="D694" s="25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4">
        <v>1928.09</v>
      </c>
      <c r="B695" s="25">
        <v>284.03899132947976</v>
      </c>
      <c r="C695" s="25">
        <v>11.13615317919075</v>
      </c>
      <c r="D695" s="25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4">
        <v>1928.1</v>
      </c>
      <c r="B696" s="25">
        <v>291.49325581395351</v>
      </c>
      <c r="C696" s="25">
        <v>11.291315145348836</v>
      </c>
      <c r="D696" s="25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4">
        <v>1928.11</v>
      </c>
      <c r="B697" s="25">
        <v>311.19604069767439</v>
      </c>
      <c r="C697" s="25">
        <v>11.380382529069768</v>
      </c>
      <c r="D697" s="25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4">
        <v>1928.12</v>
      </c>
      <c r="B698" s="25">
        <v>314.23755847953214</v>
      </c>
      <c r="C698" s="25">
        <v>11.537880116959062</v>
      </c>
      <c r="D698" s="25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4">
        <v>1929.01</v>
      </c>
      <c r="B699" s="25">
        <v>337.44905847953214</v>
      </c>
      <c r="C699" s="25">
        <v>11.673619883040933</v>
      </c>
      <c r="D699" s="25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4">
        <v>1929.02</v>
      </c>
      <c r="B700" s="25">
        <v>339.2136754385964</v>
      </c>
      <c r="C700" s="25">
        <v>11.809359649122806</v>
      </c>
      <c r="D700" s="25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4">
        <v>1929.03</v>
      </c>
      <c r="B701" s="25">
        <v>347.21673235294116</v>
      </c>
      <c r="C701" s="25">
        <v>12.015364705882352</v>
      </c>
      <c r="D701" s="25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4">
        <v>1929.04</v>
      </c>
      <c r="B702" s="25">
        <v>347.21107692307692</v>
      </c>
      <c r="C702" s="25">
        <v>12.223807692307693</v>
      </c>
      <c r="D702" s="25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4">
        <v>1929.05</v>
      </c>
      <c r="B703" s="25">
        <v>350.35711176470585</v>
      </c>
      <c r="C703" s="25">
        <v>12.288441176470586</v>
      </c>
      <c r="D703" s="25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4">
        <v>1929.06</v>
      </c>
      <c r="B704" s="25">
        <v>354.9594883040935</v>
      </c>
      <c r="C704" s="25">
        <v>12.352318713450291</v>
      </c>
      <c r="D704" s="25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4">
        <v>1929.07</v>
      </c>
      <c r="B705" s="25">
        <v>382.11764161849709</v>
      </c>
      <c r="C705" s="25">
        <v>12.343687861271675</v>
      </c>
      <c r="D705" s="25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4">
        <v>1929.08</v>
      </c>
      <c r="B706" s="25">
        <v>403.85326589595377</v>
      </c>
      <c r="C706" s="25">
        <v>12.477858381502889</v>
      </c>
      <c r="D706" s="25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4">
        <v>1929.09</v>
      </c>
      <c r="B707" s="25">
        <v>419.95372832369941</v>
      </c>
      <c r="C707" s="25">
        <v>12.612028901734101</v>
      </c>
      <c r="D707" s="25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4">
        <v>1929.1</v>
      </c>
      <c r="B708" s="25">
        <v>375.54328612716756</v>
      </c>
      <c r="C708" s="25">
        <v>12.746199421965317</v>
      </c>
      <c r="D708" s="25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4">
        <v>1929.11</v>
      </c>
      <c r="B709" s="25">
        <v>276.12293063583809</v>
      </c>
      <c r="C709" s="25">
        <v>12.880369942196529</v>
      </c>
      <c r="D709" s="25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4">
        <v>1929.12</v>
      </c>
      <c r="B710" s="25">
        <v>288.79424418604651</v>
      </c>
      <c r="C710" s="25">
        <v>13.090206395348837</v>
      </c>
      <c r="D710" s="25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4">
        <v>1930.01</v>
      </c>
      <c r="B711" s="25">
        <v>294.69103216374265</v>
      </c>
      <c r="C711" s="25">
        <v>13.177616491228068</v>
      </c>
      <c r="D711" s="25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4">
        <v>1930.02</v>
      </c>
      <c r="B712" s="25">
        <v>314.9937088235294</v>
      </c>
      <c r="C712" s="25">
        <v>13.267420323529411</v>
      </c>
      <c r="D712" s="25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4">
        <v>1930.03</v>
      </c>
      <c r="B713" s="25">
        <v>328.80669230769234</v>
      </c>
      <c r="C713" s="25">
        <v>13.356913461538461</v>
      </c>
      <c r="D713" s="25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4">
        <v>1930.04</v>
      </c>
      <c r="B714" s="25">
        <v>347.62634705882351</v>
      </c>
      <c r="C714" s="25">
        <v>13.289266441176471</v>
      </c>
      <c r="D714" s="25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4">
        <v>1930.05</v>
      </c>
      <c r="B715" s="25">
        <v>328.80669230769234</v>
      </c>
      <c r="C715" s="25">
        <v>13.380262307692307</v>
      </c>
      <c r="D715" s="25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4">
        <v>1930.06</v>
      </c>
      <c r="B716" s="25">
        <v>297.32826190476186</v>
      </c>
      <c r="C716" s="25">
        <v>13.47095982142857</v>
      </c>
      <c r="D716" s="25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4">
        <v>1930.07</v>
      </c>
      <c r="B717" s="25">
        <v>294.47842771084333</v>
      </c>
      <c r="C717" s="25">
        <v>13.644446807228913</v>
      </c>
      <c r="D717" s="25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4">
        <v>1930.08</v>
      </c>
      <c r="B718" s="25">
        <v>292.46489999999994</v>
      </c>
      <c r="C718" s="25">
        <v>13.739801242424242</v>
      </c>
      <c r="D718" s="25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4">
        <v>1930.09</v>
      </c>
      <c r="B719" s="25">
        <v>290.56323493975901</v>
      </c>
      <c r="C719" s="25">
        <v>13.668217620481926</v>
      </c>
      <c r="D719" s="25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4">
        <v>1930.1</v>
      </c>
      <c r="B720" s="25">
        <v>252.09095757575756</v>
      </c>
      <c r="C720" s="25">
        <v>13.762309363636362</v>
      </c>
      <c r="D720" s="25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4">
        <v>1930.11</v>
      </c>
      <c r="B721" s="25">
        <v>235.22873780487805</v>
      </c>
      <c r="C721" s="25">
        <v>13.858963902439022</v>
      </c>
      <c r="D721" s="25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4">
        <v>1930.12</v>
      </c>
      <c r="B722" s="25">
        <v>223.60892236024841</v>
      </c>
      <c r="C722" s="25">
        <v>14.128739130434779</v>
      </c>
      <c r="D722" s="25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4">
        <v>1931.01</v>
      </c>
      <c r="B723" s="25">
        <v>233.28287421383646</v>
      </c>
      <c r="C723" s="25">
        <v>14.112300031446539</v>
      </c>
      <c r="D723" s="25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4">
        <v>1931.02</v>
      </c>
      <c r="B724" s="25">
        <v>254.29159235668789</v>
      </c>
      <c r="C724" s="25">
        <v>14.093963662420382</v>
      </c>
      <c r="D724" s="25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4">
        <v>1931.03</v>
      </c>
      <c r="B725" s="25">
        <v>260.83179166666667</v>
      </c>
      <c r="C725" s="25">
        <v>13.986416666666665</v>
      </c>
      <c r="D725" s="25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4">
        <v>1931.04</v>
      </c>
      <c r="B726" s="25">
        <v>237.50605806451608</v>
      </c>
      <c r="C726" s="25">
        <v>13.877481967741934</v>
      </c>
      <c r="D726" s="25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4">
        <v>1931.05</v>
      </c>
      <c r="B727" s="25">
        <v>217.39921241830061</v>
      </c>
      <c r="C727" s="25">
        <v>13.855596699346403</v>
      </c>
      <c r="D727" s="25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4">
        <v>1931.06</v>
      </c>
      <c r="B728" s="25">
        <v>213.20761920529799</v>
      </c>
      <c r="C728" s="25">
        <v>13.834668874172184</v>
      </c>
      <c r="D728" s="25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4">
        <v>1931.07</v>
      </c>
      <c r="B729" s="25">
        <v>220.27867218543045</v>
      </c>
      <c r="C729" s="25">
        <v>13.63022321192053</v>
      </c>
      <c r="D729" s="25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4">
        <v>1931.08</v>
      </c>
      <c r="B730" s="25">
        <v>213.66877483443707</v>
      </c>
      <c r="C730" s="25">
        <v>13.424240364238409</v>
      </c>
      <c r="D730" s="25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4">
        <v>1931.09</v>
      </c>
      <c r="B731" s="25">
        <v>183.0613633333333</v>
      </c>
      <c r="C731" s="25">
        <v>13.307926666666665</v>
      </c>
      <c r="D731" s="25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4">
        <v>1931.1</v>
      </c>
      <c r="B732" s="25">
        <v>159.67642617449661</v>
      </c>
      <c r="C732" s="25">
        <v>13.190051711409396</v>
      </c>
      <c r="D732" s="25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4">
        <v>1931.11</v>
      </c>
      <c r="B733" s="25">
        <v>164.05951360544216</v>
      </c>
      <c r="C733" s="25">
        <v>13.15792037414966</v>
      </c>
      <c r="D733" s="25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4">
        <v>1931.12</v>
      </c>
      <c r="B734" s="25">
        <v>134.18154794520547</v>
      </c>
      <c r="C734" s="25">
        <v>13.036595890410958</v>
      </c>
      <c r="D734" s="25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4">
        <v>1932.01</v>
      </c>
      <c r="B735" s="25">
        <v>134.7240909090909</v>
      </c>
      <c r="C735" s="25">
        <v>12.876701363636361</v>
      </c>
      <c r="D735" s="25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4">
        <v>1932.02</v>
      </c>
      <c r="B736" s="25">
        <v>135.48272695035462</v>
      </c>
      <c r="C736" s="25">
        <v>12.62145890070922</v>
      </c>
      <c r="D736" s="25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4">
        <v>1932.03</v>
      </c>
      <c r="B737" s="25">
        <v>136.94784999999999</v>
      </c>
      <c r="C737" s="25">
        <v>12.268935714285714</v>
      </c>
      <c r="D737" s="25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4">
        <v>1932.04</v>
      </c>
      <c r="B738" s="25">
        <v>104.86922302158273</v>
      </c>
      <c r="C738" s="25">
        <v>11.911340251798562</v>
      </c>
      <c r="D738" s="25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4">
        <v>1932.05</v>
      </c>
      <c r="B739" s="25">
        <v>93.354281021897805</v>
      </c>
      <c r="C739" s="25">
        <v>11.634552591240874</v>
      </c>
      <c r="D739" s="25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4">
        <v>1932.06</v>
      </c>
      <c r="B740" s="25">
        <v>81.410922794117639</v>
      </c>
      <c r="C740" s="25">
        <v>11.264404411764707</v>
      </c>
      <c r="D740" s="25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4">
        <v>1932.07</v>
      </c>
      <c r="B741" s="25">
        <v>85.507069852941171</v>
      </c>
      <c r="C741" s="25">
        <v>10.808708051470587</v>
      </c>
      <c r="D741" s="25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4">
        <v>1932.08</v>
      </c>
      <c r="B742" s="25">
        <v>129.46858888888889</v>
      </c>
      <c r="C742" s="25">
        <v>10.431420037037036</v>
      </c>
      <c r="D742" s="25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4">
        <v>1932.09</v>
      </c>
      <c r="B743" s="25">
        <v>143.07984328358208</v>
      </c>
      <c r="C743" s="25">
        <v>10.046768656716415</v>
      </c>
      <c r="D743" s="25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4">
        <v>1932.1</v>
      </c>
      <c r="B744" s="25">
        <v>124.26006015037592</v>
      </c>
      <c r="C744" s="25">
        <v>9.6563330451127811</v>
      </c>
      <c r="D744" s="25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4">
        <v>1932.11</v>
      </c>
      <c r="B745" s="25">
        <v>123.97051136363635</v>
      </c>
      <c r="C745" s="25">
        <v>9.2617401893939384</v>
      </c>
      <c r="D745" s="25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4">
        <v>1932.12</v>
      </c>
      <c r="B746" s="25">
        <v>120.84154961832061</v>
      </c>
      <c r="C746" s="25">
        <v>8.8593511450381666</v>
      </c>
      <c r="D746" s="25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4">
        <v>1933.01</v>
      </c>
      <c r="B747" s="25">
        <v>127.57328294573641</v>
      </c>
      <c r="C747" s="25">
        <v>8.906738372093022</v>
      </c>
      <c r="D747" s="25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4">
        <v>1933.02</v>
      </c>
      <c r="B748" s="25">
        <v>114.22982283464566</v>
      </c>
      <c r="C748" s="25">
        <v>8.9556181102362196</v>
      </c>
      <c r="D748" s="25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4">
        <v>1933.03</v>
      </c>
      <c r="B749" s="25">
        <v>114.76797222222223</v>
      </c>
      <c r="C749" s="25">
        <v>8.9345853174603178</v>
      </c>
      <c r="D749" s="25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4">
        <v>1933.04</v>
      </c>
      <c r="B750" s="25">
        <v>126.92637698412696</v>
      </c>
      <c r="C750" s="25">
        <v>8.842476190476189</v>
      </c>
      <c r="D750" s="25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4">
        <v>1933.05</v>
      </c>
      <c r="B751" s="25">
        <v>163.40159126984125</v>
      </c>
      <c r="C751" s="25">
        <v>8.7503670634920638</v>
      </c>
      <c r="D751" s="25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4">
        <v>1933.06</v>
      </c>
      <c r="B752" s="25">
        <v>189.89565748031495</v>
      </c>
      <c r="C752" s="25">
        <v>8.5900826771653538</v>
      </c>
      <c r="D752" s="25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4">
        <v>1933.07</v>
      </c>
      <c r="B753" s="25">
        <v>198.98102671755726</v>
      </c>
      <c r="C753" s="25">
        <v>8.2391965648854963</v>
      </c>
      <c r="D753" s="25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4">
        <v>1933.08</v>
      </c>
      <c r="B754" s="25">
        <v>187.62629166666665</v>
      </c>
      <c r="C754" s="25">
        <v>8.0888560606060604</v>
      </c>
      <c r="D754" s="25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4">
        <v>1933.09</v>
      </c>
      <c r="B755" s="25">
        <v>186.04368939393939</v>
      </c>
      <c r="C755" s="25">
        <v>8.0009337121212116</v>
      </c>
      <c r="D755" s="25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4">
        <v>1933.1</v>
      </c>
      <c r="B756" s="25">
        <v>167.9316856060606</v>
      </c>
      <c r="C756" s="25">
        <v>7.9130113636363637</v>
      </c>
      <c r="D756" s="25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4">
        <v>1933.11</v>
      </c>
      <c r="B757" s="25">
        <v>171.97611363636364</v>
      </c>
      <c r="C757" s="25">
        <v>7.8250890151515149</v>
      </c>
      <c r="D757" s="25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4">
        <v>1933.12</v>
      </c>
      <c r="B758" s="25">
        <v>175.31716287878788</v>
      </c>
      <c r="C758" s="25">
        <v>7.7371666666666661</v>
      </c>
      <c r="D758" s="25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4">
        <v>1934.01</v>
      </c>
      <c r="B759" s="25">
        <v>185.34031060606057</v>
      </c>
      <c r="C759" s="25">
        <v>7.7512342424242435</v>
      </c>
      <c r="D759" s="25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4">
        <v>1934.02</v>
      </c>
      <c r="B760" s="25">
        <v>197.55953383458646</v>
      </c>
      <c r="C760" s="25">
        <v>7.7086613157894721</v>
      </c>
      <c r="D760" s="25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4">
        <v>1934.03</v>
      </c>
      <c r="B761" s="25">
        <v>187.43722556390975</v>
      </c>
      <c r="C761" s="25">
        <v>7.7226231203007512</v>
      </c>
      <c r="D761" s="25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4">
        <v>1934.04</v>
      </c>
      <c r="B762" s="25">
        <v>190.57863157894735</v>
      </c>
      <c r="C762" s="25">
        <v>7.7365849248120302</v>
      </c>
      <c r="D762" s="25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4">
        <v>1934.05</v>
      </c>
      <c r="B763" s="25">
        <v>171.20662781954886</v>
      </c>
      <c r="C763" s="25">
        <v>7.7522919548872169</v>
      </c>
      <c r="D763" s="25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4">
        <v>1934.06</v>
      </c>
      <c r="B764" s="25">
        <v>172.18082835820894</v>
      </c>
      <c r="C764" s="25">
        <v>7.7082966417910441</v>
      </c>
      <c r="D764" s="25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4">
        <v>1934.07</v>
      </c>
      <c r="B765" s="25">
        <v>164.03948134328357</v>
      </c>
      <c r="C765" s="25">
        <v>7.7221542537313423</v>
      </c>
      <c r="D765" s="25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4">
        <v>1934.08</v>
      </c>
      <c r="B766" s="25">
        <v>157.63033582089551</v>
      </c>
      <c r="C766" s="25">
        <v>7.7377440671641784</v>
      </c>
      <c r="D766" s="25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4">
        <v>1934.09</v>
      </c>
      <c r="B767" s="25">
        <v>151.5574411764706</v>
      </c>
      <c r="C767" s="25">
        <v>7.6376075367647056</v>
      </c>
      <c r="D767" s="25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4">
        <v>1934.1</v>
      </c>
      <c r="B768" s="25">
        <v>153.88364814814813</v>
      </c>
      <c r="C768" s="25">
        <v>7.7079373703703693</v>
      </c>
      <c r="D768" s="25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4">
        <v>1934.11</v>
      </c>
      <c r="B769" s="25">
        <v>158.18207407407405</v>
      </c>
      <c r="C769" s="25">
        <v>7.7234117037037029</v>
      </c>
      <c r="D769" s="25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4">
        <v>1934.12</v>
      </c>
      <c r="B770" s="25">
        <v>160.40185820895519</v>
      </c>
      <c r="C770" s="25">
        <v>7.7949067164179091</v>
      </c>
      <c r="D770" s="25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4">
        <v>1935.01</v>
      </c>
      <c r="B771" s="25">
        <v>158.04300735294115</v>
      </c>
      <c r="C771" s="25">
        <v>7.6802757352941171</v>
      </c>
      <c r="D771" s="25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4">
        <v>1935.02</v>
      </c>
      <c r="B772" s="25">
        <v>152.14545255474454</v>
      </c>
      <c r="C772" s="25">
        <v>7.6242153284671526</v>
      </c>
      <c r="D772" s="25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4">
        <v>1935.03</v>
      </c>
      <c r="B773" s="25">
        <v>142.48811313868612</v>
      </c>
      <c r="C773" s="25">
        <v>7.6242153284671526</v>
      </c>
      <c r="D773" s="25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4">
        <v>1935.04</v>
      </c>
      <c r="B774" s="25">
        <v>152.0521449275362</v>
      </c>
      <c r="C774" s="25">
        <v>7.5129065728260853</v>
      </c>
      <c r="D774" s="25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4">
        <v>1935.05</v>
      </c>
      <c r="B775" s="25">
        <v>163.99429347826083</v>
      </c>
      <c r="C775" s="25">
        <v>7.4568289344202885</v>
      </c>
      <c r="D775" s="25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4">
        <v>1935.06</v>
      </c>
      <c r="B776" s="25">
        <v>171.46013138686129</v>
      </c>
      <c r="C776" s="25">
        <v>7.4547883211678823</v>
      </c>
      <c r="D776" s="25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4">
        <v>1935.07</v>
      </c>
      <c r="B777" s="25">
        <v>180.43976277372263</v>
      </c>
      <c r="C777" s="25">
        <v>7.4547883211678823</v>
      </c>
      <c r="D777" s="25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4">
        <v>1935.08</v>
      </c>
      <c r="B778" s="25">
        <v>192.63850729927006</v>
      </c>
      <c r="C778" s="25">
        <v>7.4547883211678823</v>
      </c>
      <c r="D778" s="25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4">
        <v>1935.09</v>
      </c>
      <c r="B779" s="25">
        <v>196.70475547445255</v>
      </c>
      <c r="C779" s="25">
        <v>7.4547883211678823</v>
      </c>
      <c r="D779" s="25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4">
        <v>1935.1</v>
      </c>
      <c r="B780" s="25">
        <v>201.95699270072993</v>
      </c>
      <c r="C780" s="25">
        <v>7.6242153284671526</v>
      </c>
      <c r="D780" s="25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4">
        <v>1935.11</v>
      </c>
      <c r="B781" s="25">
        <v>219.33185507246372</v>
      </c>
      <c r="C781" s="25">
        <v>7.7371666666666661</v>
      </c>
      <c r="D781" s="25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4">
        <v>1935.12</v>
      </c>
      <c r="B782" s="25">
        <v>219.33185507246372</v>
      </c>
      <c r="C782" s="25">
        <v>7.9053659420289835</v>
      </c>
      <c r="D782" s="25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4">
        <v>1936.01</v>
      </c>
      <c r="B783" s="25">
        <v>231.44220289855068</v>
      </c>
      <c r="C783" s="25">
        <v>8.0735652173913035</v>
      </c>
      <c r="D783" s="25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4">
        <v>1936.02</v>
      </c>
      <c r="B784" s="25">
        <v>244.72994565217388</v>
      </c>
      <c r="C784" s="25">
        <v>8.2417644927536227</v>
      </c>
      <c r="D784" s="25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4">
        <v>1936.03</v>
      </c>
      <c r="B785" s="25">
        <v>251.76853284671532</v>
      </c>
      <c r="C785" s="25">
        <v>8.471350364963504</v>
      </c>
      <c r="D785" s="25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4">
        <v>1936.04</v>
      </c>
      <c r="B786" s="25">
        <v>252.1073868613139</v>
      </c>
      <c r="C786" s="25">
        <v>8.7537343580291971</v>
      </c>
      <c r="D786" s="25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4">
        <v>1936.05</v>
      </c>
      <c r="B787" s="25">
        <v>238.72265328467154</v>
      </c>
      <c r="C787" s="25">
        <v>9.0361014083941598</v>
      </c>
      <c r="D787" s="25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4">
        <v>1936.06</v>
      </c>
      <c r="B788" s="25">
        <v>247.08473550724634</v>
      </c>
      <c r="C788" s="25">
        <v>9.2509601449275358</v>
      </c>
      <c r="D788" s="25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4">
        <v>1936.07</v>
      </c>
      <c r="B789" s="25">
        <v>259.83520863309349</v>
      </c>
      <c r="C789" s="25">
        <v>9.5183848920863294</v>
      </c>
      <c r="D789" s="25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4">
        <v>1936.08</v>
      </c>
      <c r="B790" s="25">
        <v>263.11893214285709</v>
      </c>
      <c r="C790" s="25">
        <v>9.7819892857142854</v>
      </c>
      <c r="D790" s="25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4">
        <v>1936.09</v>
      </c>
      <c r="B791" s="25">
        <v>266.10326785714284</v>
      </c>
      <c r="C791" s="25">
        <v>10.113582142857142</v>
      </c>
      <c r="D791" s="25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4">
        <v>1936.1</v>
      </c>
      <c r="B792" s="25">
        <v>280.03016785714283</v>
      </c>
      <c r="C792" s="25">
        <v>10.721507907499999</v>
      </c>
      <c r="D792" s="25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4">
        <v>1936.11</v>
      </c>
      <c r="B793" s="25">
        <v>287.82259999999997</v>
      </c>
      <c r="C793" s="25">
        <v>11.329417092499998</v>
      </c>
      <c r="D793" s="25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4">
        <v>1936.12</v>
      </c>
      <c r="B794" s="25">
        <v>282.84870714285711</v>
      </c>
      <c r="C794" s="25">
        <v>11.937342857142855</v>
      </c>
      <c r="D794" s="25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4">
        <v>1937.01</v>
      </c>
      <c r="B795" s="25">
        <v>289.56757801418439</v>
      </c>
      <c r="C795" s="25">
        <v>12.017301418439715</v>
      </c>
      <c r="D795" s="25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4">
        <v>1937.02</v>
      </c>
      <c r="B796" s="25">
        <v>298.12784751773052</v>
      </c>
      <c r="C796" s="25">
        <v>12.181921985815602</v>
      </c>
      <c r="D796" s="25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4">
        <v>1937.03</v>
      </c>
      <c r="B797" s="25">
        <v>295.70143309859151</v>
      </c>
      <c r="C797" s="25">
        <v>12.259595070422534</v>
      </c>
      <c r="D797" s="25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4">
        <v>1937.04</v>
      </c>
      <c r="B798" s="25">
        <v>276.10322727272728</v>
      </c>
      <c r="C798" s="25">
        <v>12.660818181818181</v>
      </c>
      <c r="D798" s="25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4">
        <v>1937.05</v>
      </c>
      <c r="B799" s="25">
        <v>261.93532986111109</v>
      </c>
      <c r="C799" s="25">
        <v>13.056468749999999</v>
      </c>
      <c r="D799" s="25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4">
        <v>1937.06</v>
      </c>
      <c r="B800" s="25">
        <v>252.10268055555554</v>
      </c>
      <c r="C800" s="25">
        <v>13.540041666666665</v>
      </c>
      <c r="D800" s="25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4">
        <v>1937.07</v>
      </c>
      <c r="B801" s="25">
        <v>265.25141724137927</v>
      </c>
      <c r="C801" s="25">
        <v>13.073149014137931</v>
      </c>
      <c r="D801" s="25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4">
        <v>1937.08</v>
      </c>
      <c r="B802" s="25">
        <v>267.97276551724133</v>
      </c>
      <c r="C802" s="25">
        <v>12.699619951379308</v>
      </c>
      <c r="D802" s="25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4">
        <v>1937.09</v>
      </c>
      <c r="B803" s="25">
        <v>228.45839383561642</v>
      </c>
      <c r="C803" s="25">
        <v>12.241681506849314</v>
      </c>
      <c r="D803" s="25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4">
        <v>1937.1</v>
      </c>
      <c r="B804" s="25">
        <v>195.23097260273971</v>
      </c>
      <c r="C804" s="25">
        <v>12.400664383561644</v>
      </c>
      <c r="D804" s="25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4">
        <v>1937.11</v>
      </c>
      <c r="B805" s="25">
        <v>179.28882758620688</v>
      </c>
      <c r="C805" s="25">
        <v>12.646265517241378</v>
      </c>
      <c r="D805" s="25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4">
        <v>1937.12</v>
      </c>
      <c r="B806" s="25">
        <v>177.63245138888888</v>
      </c>
      <c r="C806" s="25">
        <v>12.895277777777778</v>
      </c>
      <c r="D806" s="25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4">
        <v>1938.01</v>
      </c>
      <c r="B807" s="25">
        <v>184.87469366197183</v>
      </c>
      <c r="C807" s="25">
        <v>12.967921781338028</v>
      </c>
      <c r="D807" s="25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4">
        <v>1938.02</v>
      </c>
      <c r="B808" s="25">
        <v>181.74110638297867</v>
      </c>
      <c r="C808" s="25">
        <v>12.950156787588652</v>
      </c>
      <c r="D808" s="25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4">
        <v>1938.03</v>
      </c>
      <c r="B809" s="25">
        <v>169.723804964539</v>
      </c>
      <c r="C809" s="25">
        <v>12.84040425531915</v>
      </c>
      <c r="D809" s="25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4">
        <v>1938.04</v>
      </c>
      <c r="B810" s="25">
        <v>161.66319366197183</v>
      </c>
      <c r="C810" s="25">
        <v>12.532035965140844</v>
      </c>
      <c r="D810" s="25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4">
        <v>1938.05</v>
      </c>
      <c r="B811" s="25">
        <v>164.29132624113475</v>
      </c>
      <c r="C811" s="25">
        <v>12.401410588297871</v>
      </c>
      <c r="D811" s="25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4">
        <v>1938.06</v>
      </c>
      <c r="B812" s="25">
        <v>168.07759929078014</v>
      </c>
      <c r="C812" s="25">
        <v>12.181921985815602</v>
      </c>
      <c r="D812" s="25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4">
        <v>1938.07</v>
      </c>
      <c r="B813" s="25">
        <v>201.4955744680851</v>
      </c>
      <c r="C813" s="25">
        <v>11.742928318794325</v>
      </c>
      <c r="D813" s="25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4">
        <v>1938.08</v>
      </c>
      <c r="B814" s="25">
        <v>202.64791843971631</v>
      </c>
      <c r="C814" s="25">
        <v>11.303951113829786</v>
      </c>
      <c r="D814" s="25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4">
        <v>1938.09</v>
      </c>
      <c r="B815" s="25">
        <v>193.42916666666665</v>
      </c>
      <c r="C815" s="25">
        <v>10.864957446808511</v>
      </c>
      <c r="D815" s="25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4">
        <v>1938.1</v>
      </c>
      <c r="B816" s="25">
        <v>216.53013571428571</v>
      </c>
      <c r="C816" s="25">
        <v>10.113582142857142</v>
      </c>
      <c r="D816" s="25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4">
        <v>1938.11</v>
      </c>
      <c r="B817" s="25">
        <v>216.69593214285715</v>
      </c>
      <c r="C817" s="25">
        <v>9.2845999999999993</v>
      </c>
      <c r="D817" s="25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4">
        <v>1938.12</v>
      </c>
      <c r="B818" s="25">
        <v>210.39566785714283</v>
      </c>
      <c r="C818" s="25">
        <v>8.4556178571428564</v>
      </c>
      <c r="D818" s="25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4">
        <v>1939.01</v>
      </c>
      <c r="B819" s="25">
        <v>207.24553571428569</v>
      </c>
      <c r="C819" s="25">
        <v>8.5108778067857145</v>
      </c>
      <c r="D819" s="25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4">
        <v>1939.02</v>
      </c>
      <c r="B820" s="25">
        <v>207.06661870503595</v>
      </c>
      <c r="C820" s="25">
        <v>8.6277813456834522</v>
      </c>
      <c r="D820" s="25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4">
        <v>1939.03</v>
      </c>
      <c r="B821" s="25">
        <v>206.89962949640287</v>
      </c>
      <c r="C821" s="25">
        <v>8.6834388489208632</v>
      </c>
      <c r="D821" s="25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4">
        <v>1939.04</v>
      </c>
      <c r="B822" s="25">
        <v>182.15981521739127</v>
      </c>
      <c r="C822" s="25">
        <v>8.80242313731884</v>
      </c>
      <c r="D822" s="25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4">
        <v>1939.05</v>
      </c>
      <c r="B823" s="25">
        <v>188.88778623188404</v>
      </c>
      <c r="C823" s="25">
        <v>8.8585007757246359</v>
      </c>
      <c r="D823" s="25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4">
        <v>1939.06</v>
      </c>
      <c r="B824" s="25">
        <v>192.25177173913039</v>
      </c>
      <c r="C824" s="25">
        <v>8.9145615942028975</v>
      </c>
      <c r="D824" s="25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4">
        <v>1939.07</v>
      </c>
      <c r="B825" s="25">
        <v>196.96135144927533</v>
      </c>
      <c r="C825" s="25">
        <v>9.0827608695652167</v>
      </c>
      <c r="D825" s="25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4">
        <v>1939.08</v>
      </c>
      <c r="B826" s="25">
        <v>194.10196376811592</v>
      </c>
      <c r="C826" s="25">
        <v>9.2509601449275358</v>
      </c>
      <c r="D826" s="25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4">
        <v>1939.09</v>
      </c>
      <c r="B827" s="25">
        <v>210.22046453900705</v>
      </c>
      <c r="C827" s="25">
        <v>9.2187517730496449</v>
      </c>
      <c r="D827" s="25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4">
        <v>1939.1</v>
      </c>
      <c r="B828" s="25">
        <v>213.87739285714287</v>
      </c>
      <c r="C828" s="25">
        <v>9.6161928571428543</v>
      </c>
      <c r="D828" s="25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4">
        <v>1939.11</v>
      </c>
      <c r="B829" s="25">
        <v>210.06407499999997</v>
      </c>
      <c r="C829" s="25">
        <v>9.9477857142857129</v>
      </c>
      <c r="D829" s="25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4">
        <v>1939.12</v>
      </c>
      <c r="B830" s="25">
        <v>205.09018214285712</v>
      </c>
      <c r="C830" s="25">
        <v>10.27937857142857</v>
      </c>
      <c r="D830" s="25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4">
        <v>1940.01</v>
      </c>
      <c r="B831" s="25">
        <v>205.396726618705</v>
      </c>
      <c r="C831" s="25">
        <v>10.408988438489208</v>
      </c>
      <c r="D831" s="25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4">
        <v>1940.02</v>
      </c>
      <c r="B832" s="25">
        <v>202.60323571428572</v>
      </c>
      <c r="C832" s="25">
        <v>10.389915050357143</v>
      </c>
      <c r="D832" s="25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4">
        <v>1940.03</v>
      </c>
      <c r="B833" s="25">
        <v>201.44266071428569</v>
      </c>
      <c r="C833" s="25">
        <v>10.445175000000001</v>
      </c>
      <c r="D833" s="25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4">
        <v>1940.04</v>
      </c>
      <c r="B834" s="25">
        <v>203.43221785714283</v>
      </c>
      <c r="C834" s="25">
        <v>10.55571147892857</v>
      </c>
      <c r="D834" s="25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4">
        <v>1940.05</v>
      </c>
      <c r="B835" s="25">
        <v>175.41262142857141</v>
      </c>
      <c r="C835" s="25">
        <v>10.666231378214286</v>
      </c>
      <c r="D835" s="25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4">
        <v>1940.06</v>
      </c>
      <c r="B836" s="25">
        <v>159.18808865248226</v>
      </c>
      <c r="C836" s="25">
        <v>10.700336879432625</v>
      </c>
      <c r="D836" s="25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4">
        <v>1940.07</v>
      </c>
      <c r="B837" s="25">
        <v>165.63063214285714</v>
      </c>
      <c r="C837" s="25">
        <v>10.887304336071427</v>
      </c>
      <c r="D837" s="25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4">
        <v>1940.08</v>
      </c>
      <c r="B838" s="25">
        <v>169.11235714285709</v>
      </c>
      <c r="C838" s="25">
        <v>10.997824235357141</v>
      </c>
      <c r="D838" s="25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4">
        <v>1940.09</v>
      </c>
      <c r="B839" s="25">
        <v>176.24160357142858</v>
      </c>
      <c r="C839" s="25">
        <v>11.108360714285713</v>
      </c>
      <c r="D839" s="25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4">
        <v>1940.1</v>
      </c>
      <c r="B840" s="25">
        <v>177.89956785714284</v>
      </c>
      <c r="C840" s="25">
        <v>11.108360714285713</v>
      </c>
      <c r="D840" s="25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4">
        <v>1940.11</v>
      </c>
      <c r="B841" s="25">
        <v>182.04447857142856</v>
      </c>
      <c r="C841" s="25">
        <v>11.108360714285713</v>
      </c>
      <c r="D841" s="25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4">
        <v>1940.12</v>
      </c>
      <c r="B842" s="25">
        <v>173.3454574468085</v>
      </c>
      <c r="C842" s="25">
        <v>11.029578014184397</v>
      </c>
      <c r="D842" s="25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4">
        <v>1941.01</v>
      </c>
      <c r="B843" s="25">
        <v>173.67469858156031</v>
      </c>
      <c r="C843" s="25">
        <v>11.084446049290777</v>
      </c>
      <c r="D843" s="25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4">
        <v>1941.02</v>
      </c>
      <c r="B844" s="25">
        <v>162.80974113475179</v>
      </c>
      <c r="C844" s="25">
        <v>11.1393305464539</v>
      </c>
      <c r="D844" s="25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4">
        <v>1941.03</v>
      </c>
      <c r="B845" s="25">
        <v>162.64396126760559</v>
      </c>
      <c r="C845" s="25">
        <v>11.1153661971831</v>
      </c>
      <c r="D845" s="25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4">
        <v>1941.04</v>
      </c>
      <c r="B846" s="25">
        <v>156.47472727272728</v>
      </c>
      <c r="C846" s="25">
        <v>11.091737013636362</v>
      </c>
      <c r="D846" s="25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4">
        <v>1941.05</v>
      </c>
      <c r="B847" s="25">
        <v>152.00308680555551</v>
      </c>
      <c r="C847" s="25">
        <v>11.068452132291664</v>
      </c>
      <c r="D847" s="25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4">
        <v>1941.06</v>
      </c>
      <c r="B848" s="25">
        <v>154.11172789115648</v>
      </c>
      <c r="C848" s="25">
        <v>10.895193877551018</v>
      </c>
      <c r="D848" s="25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4">
        <v>1941.07</v>
      </c>
      <c r="B849" s="25">
        <v>162.00679591836735</v>
      </c>
      <c r="C849" s="25">
        <v>10.947822401020407</v>
      </c>
      <c r="D849" s="25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4">
        <v>1941.08</v>
      </c>
      <c r="B850" s="25">
        <v>159.05329865771813</v>
      </c>
      <c r="C850" s="25">
        <v>10.85280944328859</v>
      </c>
      <c r="D850" s="25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4">
        <v>1941.09</v>
      </c>
      <c r="B851" s="25">
        <v>157.40778807947018</v>
      </c>
      <c r="C851" s="25">
        <v>10.760298013245032</v>
      </c>
      <c r="D851" s="25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4">
        <v>1941.1</v>
      </c>
      <c r="B852" s="25">
        <v>149.1300947712418</v>
      </c>
      <c r="C852" s="25">
        <v>10.670205182679737</v>
      </c>
      <c r="D852" s="25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4">
        <v>1941.11</v>
      </c>
      <c r="B853" s="25">
        <v>141.22841233766232</v>
      </c>
      <c r="C853" s="25">
        <v>10.6511695262987</v>
      </c>
      <c r="D853" s="25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4">
        <v>1941.12</v>
      </c>
      <c r="B854" s="25">
        <v>131.18241290322578</v>
      </c>
      <c r="C854" s="25">
        <v>10.63236451612903</v>
      </c>
      <c r="D854" s="25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4">
        <v>1942.01</v>
      </c>
      <c r="B855" s="25">
        <v>132.02464649681528</v>
      </c>
      <c r="C855" s="25">
        <v>10.398352821337578</v>
      </c>
      <c r="D855" s="25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4">
        <v>1942.02</v>
      </c>
      <c r="B856" s="25">
        <v>127.07561708860759</v>
      </c>
      <c r="C856" s="25">
        <v>10.234611437025317</v>
      </c>
      <c r="D856" s="25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4">
        <v>1942.03</v>
      </c>
      <c r="B857" s="25">
        <v>118.66879374999999</v>
      </c>
      <c r="C857" s="25">
        <v>10.009959374999998</v>
      </c>
      <c r="D857" s="25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4">
        <v>1942.04</v>
      </c>
      <c r="B858" s="25">
        <v>113.02991304347823</v>
      </c>
      <c r="C858" s="25">
        <v>9.8036149068322977</v>
      </c>
      <c r="D858" s="25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4">
        <v>1942.05</v>
      </c>
      <c r="B859" s="25">
        <v>112.92465950920243</v>
      </c>
      <c r="C859" s="25">
        <v>9.5409233128834341</v>
      </c>
      <c r="D859" s="25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4">
        <v>1942.06</v>
      </c>
      <c r="B860" s="25">
        <v>118.62073312883435</v>
      </c>
      <c r="C860" s="25">
        <v>9.3985214723926376</v>
      </c>
      <c r="D860" s="25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4">
        <v>1942.07</v>
      </c>
      <c r="B861" s="25">
        <v>122.28497560975612</v>
      </c>
      <c r="C861" s="25">
        <v>9.1525067503048785</v>
      </c>
      <c r="D861" s="25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4">
        <v>1942.08</v>
      </c>
      <c r="B862" s="25">
        <v>120.84047575757575</v>
      </c>
      <c r="C862" s="25">
        <v>8.9094599572727287</v>
      </c>
      <c r="D862" s="25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4">
        <v>1942.09</v>
      </c>
      <c r="B863" s="25">
        <v>122.10655757575756</v>
      </c>
      <c r="C863" s="25">
        <v>8.721896969696969</v>
      </c>
      <c r="D863" s="25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4">
        <v>1942.1</v>
      </c>
      <c r="B864" s="25">
        <v>129.53962874251496</v>
      </c>
      <c r="C864" s="25">
        <v>8.4784520958083824</v>
      </c>
      <c r="D864" s="25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4">
        <v>1942.11</v>
      </c>
      <c r="B865" s="25">
        <v>130.84101488095237</v>
      </c>
      <c r="C865" s="25">
        <v>8.2898214285714271</v>
      </c>
      <c r="D865" s="25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4">
        <v>1942.12</v>
      </c>
      <c r="B866" s="25">
        <v>130.75353846153845</v>
      </c>
      <c r="C866" s="25">
        <v>8.1034230769230771</v>
      </c>
      <c r="D866" s="25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4">
        <v>1943.01</v>
      </c>
      <c r="B867" s="25">
        <v>138.58226923076924</v>
      </c>
      <c r="C867" s="25">
        <v>8.1034230769230771</v>
      </c>
      <c r="D867" s="25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4">
        <v>1943.02</v>
      </c>
      <c r="B868" s="25">
        <v>146.82303846153846</v>
      </c>
      <c r="C868" s="25">
        <v>8.1034230769230771</v>
      </c>
      <c r="D868" s="25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4">
        <v>1943.03</v>
      </c>
      <c r="B869" s="25">
        <v>149.39029360465116</v>
      </c>
      <c r="C869" s="25">
        <v>7.9620843023255814</v>
      </c>
      <c r="D869" s="25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4">
        <v>1943.04</v>
      </c>
      <c r="B870" s="25">
        <v>152.60894252873564</v>
      </c>
      <c r="C870" s="25">
        <v>7.8705660919540232</v>
      </c>
      <c r="D870" s="25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4">
        <v>1943.05</v>
      </c>
      <c r="B871" s="25">
        <v>157.70556285714287</v>
      </c>
      <c r="C871" s="25">
        <v>7.8255914285714283</v>
      </c>
      <c r="D871" s="25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4">
        <v>1943.06</v>
      </c>
      <c r="B872" s="25">
        <v>160.49094285714284</v>
      </c>
      <c r="C872" s="25">
        <v>7.8255914285714283</v>
      </c>
      <c r="D872" s="25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4">
        <v>1943.07</v>
      </c>
      <c r="B873" s="25">
        <v>164.74829022988504</v>
      </c>
      <c r="C873" s="25">
        <v>7.9150281204022992</v>
      </c>
      <c r="D873" s="25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4">
        <v>1943.08</v>
      </c>
      <c r="B874" s="25">
        <v>157.51619075144507</v>
      </c>
      <c r="C874" s="25">
        <v>8.0055121794797675</v>
      </c>
      <c r="D874" s="25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4">
        <v>1943.09</v>
      </c>
      <c r="B875" s="25">
        <v>159.94591091954024</v>
      </c>
      <c r="C875" s="25">
        <v>8.0039655172413795</v>
      </c>
      <c r="D875" s="25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4">
        <v>1943.1</v>
      </c>
      <c r="B876" s="25">
        <v>158.47851724137931</v>
      </c>
      <c r="C876" s="25">
        <v>8.0484275456896555</v>
      </c>
      <c r="D876" s="25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4">
        <v>1943.11</v>
      </c>
      <c r="B877" s="25">
        <v>151.14154885057471</v>
      </c>
      <c r="C877" s="25">
        <v>8.0929029140804598</v>
      </c>
      <c r="D877" s="25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4">
        <v>1943.12</v>
      </c>
      <c r="B878" s="25">
        <v>153.14254022988507</v>
      </c>
      <c r="C878" s="25">
        <v>8.1373649425287358</v>
      </c>
      <c r="D878" s="25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4">
        <v>1944.01</v>
      </c>
      <c r="B879" s="25">
        <v>158.07831896551724</v>
      </c>
      <c r="C879" s="25">
        <v>8.1818269709770117</v>
      </c>
      <c r="D879" s="25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4">
        <v>1944.02</v>
      </c>
      <c r="B880" s="25">
        <v>157.01112356321838</v>
      </c>
      <c r="C880" s="25">
        <v>8.2263023393678161</v>
      </c>
      <c r="D880" s="25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4">
        <v>1944.03</v>
      </c>
      <c r="B881" s="25">
        <v>161.41330459770114</v>
      </c>
      <c r="C881" s="25">
        <v>8.270764367816092</v>
      </c>
      <c r="D881" s="25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4">
        <v>1944.04</v>
      </c>
      <c r="B882" s="25">
        <v>157.70556285714287</v>
      </c>
      <c r="C882" s="25">
        <v>8.2677108168571429</v>
      </c>
      <c r="D882" s="25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4">
        <v>1944.05</v>
      </c>
      <c r="B883" s="25">
        <v>160.49094285714284</v>
      </c>
      <c r="C883" s="25">
        <v>8.3119320402857131</v>
      </c>
      <c r="D883" s="25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4">
        <v>1944.06</v>
      </c>
      <c r="B884" s="25">
        <v>167.09642329545451</v>
      </c>
      <c r="C884" s="25">
        <v>8.3086619318181807</v>
      </c>
      <c r="D884" s="25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4">
        <v>1944.07</v>
      </c>
      <c r="B885" s="25">
        <v>170.47994350282485</v>
      </c>
      <c r="C885" s="25">
        <v>8.3054287737288153</v>
      </c>
      <c r="D885" s="25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4">
        <v>1944.08</v>
      </c>
      <c r="B886" s="25">
        <v>167.98831355932202</v>
      </c>
      <c r="C886" s="25">
        <v>8.3491503223163832</v>
      </c>
      <c r="D886" s="25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4">
        <v>1944.09</v>
      </c>
      <c r="B887" s="25">
        <v>165.23440677966101</v>
      </c>
      <c r="C887" s="25">
        <v>8.3928587570621467</v>
      </c>
      <c r="D887" s="25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4">
        <v>1944.1</v>
      </c>
      <c r="B888" s="25">
        <v>169.29969774011298</v>
      </c>
      <c r="C888" s="25">
        <v>8.3928587570621467</v>
      </c>
      <c r="D888" s="25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4">
        <v>1944.11</v>
      </c>
      <c r="B889" s="25">
        <v>168.11945197740113</v>
      </c>
      <c r="C889" s="25">
        <v>8.3928587570621467</v>
      </c>
      <c r="D889" s="25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4">
        <v>1944.12</v>
      </c>
      <c r="B890" s="25">
        <v>170.82620786516853</v>
      </c>
      <c r="C890" s="25">
        <v>8.3457078651685386</v>
      </c>
      <c r="D890" s="25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4">
        <v>1945.01</v>
      </c>
      <c r="B891" s="25">
        <v>175.9118735955056</v>
      </c>
      <c r="C891" s="25">
        <v>8.3891707469101124</v>
      </c>
      <c r="D891" s="25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4">
        <v>1945.02</v>
      </c>
      <c r="B892" s="25">
        <v>181.77994943820224</v>
      </c>
      <c r="C892" s="25">
        <v>8.4326466688202242</v>
      </c>
      <c r="D892" s="25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4">
        <v>1945.03</v>
      </c>
      <c r="B893" s="25">
        <v>181.64954775280896</v>
      </c>
      <c r="C893" s="25">
        <v>8.476109550561798</v>
      </c>
      <c r="D893" s="25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4">
        <v>1945.04</v>
      </c>
      <c r="B894" s="25">
        <v>186.21360674157299</v>
      </c>
      <c r="C894" s="25">
        <v>8.476109550561798</v>
      </c>
      <c r="D894" s="25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4">
        <v>1945.05</v>
      </c>
      <c r="B895" s="25">
        <v>192.1756592178771</v>
      </c>
      <c r="C895" s="25">
        <v>8.4287569832402252</v>
      </c>
      <c r="D895" s="25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4">
        <v>1945.06</v>
      </c>
      <c r="B896" s="25">
        <v>193.51466022099444</v>
      </c>
      <c r="C896" s="25">
        <v>8.3356215469613257</v>
      </c>
      <c r="D896" s="25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4">
        <v>1945.07</v>
      </c>
      <c r="B897" s="25">
        <v>189.53920994475135</v>
      </c>
      <c r="C897" s="25">
        <v>8.3783640494475122</v>
      </c>
      <c r="D897" s="25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4">
        <v>1945.08</v>
      </c>
      <c r="B898" s="25">
        <v>190.18041160220992</v>
      </c>
      <c r="C898" s="25">
        <v>8.4211193759668497</v>
      </c>
      <c r="D898" s="25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4">
        <v>1945.09</v>
      </c>
      <c r="B899" s="25">
        <v>203.13268508287291</v>
      </c>
      <c r="C899" s="25">
        <v>8.4638618784530379</v>
      </c>
      <c r="D899" s="25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4">
        <v>1945.1</v>
      </c>
      <c r="B900" s="25">
        <v>211.59654696132591</v>
      </c>
      <c r="C900" s="25">
        <v>8.4638618784530379</v>
      </c>
      <c r="D900" s="25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4">
        <v>1945.11</v>
      </c>
      <c r="B901" s="25">
        <v>218.52152486187839</v>
      </c>
      <c r="C901" s="25">
        <v>8.4638618784530379</v>
      </c>
      <c r="D901" s="25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4">
        <v>1945.12</v>
      </c>
      <c r="B902" s="25">
        <v>221.01939285714283</v>
      </c>
      <c r="C902" s="25">
        <v>8.4173571428571421</v>
      </c>
      <c r="D902" s="25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4">
        <v>1946.01</v>
      </c>
      <c r="B903" s="25">
        <v>229.81935714285711</v>
      </c>
      <c r="C903" s="25">
        <v>8.5023852035714285</v>
      </c>
      <c r="D903" s="25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4">
        <v>1946.02</v>
      </c>
      <c r="B904" s="25">
        <v>231.73027900552484</v>
      </c>
      <c r="C904" s="25">
        <v>8.6348447124309367</v>
      </c>
      <c r="D904" s="25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4">
        <v>1946.03</v>
      </c>
      <c r="B905" s="25">
        <v>222.348412568306</v>
      </c>
      <c r="C905" s="25">
        <v>8.6250382513661208</v>
      </c>
      <c r="D905" s="25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4">
        <v>1946.04</v>
      </c>
      <c r="B906" s="25">
        <v>235.3948858695652</v>
      </c>
      <c r="C906" s="25">
        <v>8.578163043478261</v>
      </c>
      <c r="D906" s="25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4">
        <v>1946.05</v>
      </c>
      <c r="B907" s="25">
        <v>234.62435135135132</v>
      </c>
      <c r="C907" s="25">
        <v>8.5317945945945954</v>
      </c>
      <c r="D907" s="25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4">
        <v>1946.06</v>
      </c>
      <c r="B908" s="25">
        <v>230.6254919786096</v>
      </c>
      <c r="C908" s="25">
        <v>8.4405454545454557</v>
      </c>
      <c r="D908" s="25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4">
        <v>1946.07</v>
      </c>
      <c r="B909" s="25">
        <v>211.59978535353531</v>
      </c>
      <c r="C909" s="25">
        <v>8.0106989542929288</v>
      </c>
      <c r="D909" s="25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4">
        <v>1946.08</v>
      </c>
      <c r="B910" s="25">
        <v>203.38789603960396</v>
      </c>
      <c r="C910" s="25">
        <v>7.8903817180693059</v>
      </c>
      <c r="D910" s="25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4">
        <v>1946.09</v>
      </c>
      <c r="B911" s="25">
        <v>171.69683088235294</v>
      </c>
      <c r="C911" s="25">
        <v>7.8509485294117631</v>
      </c>
      <c r="D911" s="25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4">
        <v>1946.1</v>
      </c>
      <c r="B912" s="25">
        <v>164.60078124999998</v>
      </c>
      <c r="C912" s="25">
        <v>7.7743683031249997</v>
      </c>
      <c r="D912" s="25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4">
        <v>1946.11</v>
      </c>
      <c r="B913" s="25">
        <v>160.08306807511735</v>
      </c>
      <c r="C913" s="25">
        <v>7.664513581924882</v>
      </c>
      <c r="D913" s="25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4">
        <v>1946.12</v>
      </c>
      <c r="B914" s="25">
        <v>163.34418372093023</v>
      </c>
      <c r="C914" s="25">
        <v>7.6651930232558128</v>
      </c>
      <c r="D914" s="25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4">
        <v>1947.01</v>
      </c>
      <c r="B915" s="25">
        <v>164.20786744186046</v>
      </c>
      <c r="C915" s="25">
        <v>7.7011762462790685</v>
      </c>
      <c r="D915" s="25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4">
        <v>1947.02</v>
      </c>
      <c r="B916" s="25">
        <v>170.57753488372092</v>
      </c>
      <c r="C916" s="25">
        <v>7.737170265348837</v>
      </c>
      <c r="D916" s="25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4">
        <v>1947.03</v>
      </c>
      <c r="B917" s="25">
        <v>160.67869406392694</v>
      </c>
      <c r="C917" s="25">
        <v>7.6311780821917807</v>
      </c>
      <c r="D917" s="25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4">
        <v>1947.04</v>
      </c>
      <c r="B918" s="25">
        <v>154.74333333333331</v>
      </c>
      <c r="C918" s="25">
        <v>7.7724926618721462</v>
      </c>
      <c r="D918" s="25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4">
        <v>1947.05</v>
      </c>
      <c r="B919" s="25">
        <v>151.9876301369863</v>
      </c>
      <c r="C919" s="25">
        <v>7.9138178404109576</v>
      </c>
      <c r="D919" s="25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4">
        <v>1947.06</v>
      </c>
      <c r="B920" s="25">
        <v>156.57211818181815</v>
      </c>
      <c r="C920" s="25">
        <v>8.0185181818181821</v>
      </c>
      <c r="D920" s="25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4">
        <v>1947.07</v>
      </c>
      <c r="B921" s="25">
        <v>164.88529504504504</v>
      </c>
      <c r="C921" s="25">
        <v>8.0508355855855847</v>
      </c>
      <c r="D921" s="25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4">
        <v>1947.08</v>
      </c>
      <c r="B922" s="25">
        <v>159.48879555555555</v>
      </c>
      <c r="C922" s="25">
        <v>8.0466533333333334</v>
      </c>
      <c r="D922" s="25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4">
        <v>1947.09</v>
      </c>
      <c r="B923" s="25">
        <v>151.9848652173913</v>
      </c>
      <c r="C923" s="25">
        <v>7.9726456521739122</v>
      </c>
      <c r="D923" s="25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4">
        <v>1947.1</v>
      </c>
      <c r="B924" s="25">
        <v>155.92072826086954</v>
      </c>
      <c r="C924" s="25">
        <v>8.1408482915217384</v>
      </c>
      <c r="D924" s="25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4">
        <v>1947.11</v>
      </c>
      <c r="B925" s="25">
        <v>153.43705844155843</v>
      </c>
      <c r="C925" s="25">
        <v>8.2730709651515131</v>
      </c>
      <c r="D925" s="25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4">
        <v>1947.12</v>
      </c>
      <c r="B926" s="25">
        <v>149.08924999999999</v>
      </c>
      <c r="C926" s="25">
        <v>8.3323333333333327</v>
      </c>
      <c r="D926" s="25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4">
        <v>1948.01</v>
      </c>
      <c r="B927" s="25">
        <v>145.24326793248946</v>
      </c>
      <c r="C927" s="25">
        <v>8.2595037677215188</v>
      </c>
      <c r="D927" s="25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4">
        <v>1948.02</v>
      </c>
      <c r="B928" s="25">
        <v>139.26899999999998</v>
      </c>
      <c r="C928" s="25">
        <v>8.3627281151063819</v>
      </c>
      <c r="D928" s="25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4">
        <v>1948.03</v>
      </c>
      <c r="B929" s="25">
        <v>141.84805555555556</v>
      </c>
      <c r="C929" s="25">
        <v>8.4315277777777773</v>
      </c>
      <c r="D929" s="25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4">
        <v>1948.04</v>
      </c>
      <c r="B930" s="25">
        <v>150.19205882352941</v>
      </c>
      <c r="C930" s="25">
        <v>8.2898214285714271</v>
      </c>
      <c r="D930" s="25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4">
        <v>1948.05</v>
      </c>
      <c r="B931" s="25">
        <v>156.84758368200835</v>
      </c>
      <c r="C931" s="25">
        <v>8.2551359832635978</v>
      </c>
      <c r="D931" s="25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4">
        <v>1948.06</v>
      </c>
      <c r="B932" s="25">
        <v>161.99893360995847</v>
      </c>
      <c r="C932" s="25">
        <v>8.1866286307053926</v>
      </c>
      <c r="D932" s="25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4">
        <v>1948.07</v>
      </c>
      <c r="B933" s="25">
        <v>156.20197950819673</v>
      </c>
      <c r="C933" s="25">
        <v>8.149395930532787</v>
      </c>
      <c r="D933" s="25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4">
        <v>1948.08</v>
      </c>
      <c r="B934" s="25">
        <v>151.01686122448979</v>
      </c>
      <c r="C934" s="25">
        <v>8.179287318163265</v>
      </c>
      <c r="D934" s="25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4">
        <v>1948.09</v>
      </c>
      <c r="B935" s="25">
        <v>149.31152653061221</v>
      </c>
      <c r="C935" s="25">
        <v>8.2424510204081631</v>
      </c>
      <c r="D935" s="25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4">
        <v>1948.1</v>
      </c>
      <c r="B936" s="25">
        <v>154.01401024590166</v>
      </c>
      <c r="C936" s="25">
        <v>8.4664897540983599</v>
      </c>
      <c r="D936" s="25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4">
        <v>1948.11</v>
      </c>
      <c r="B937" s="25">
        <v>146.65447727272726</v>
      </c>
      <c r="C937" s="25">
        <v>8.7282913223140497</v>
      </c>
      <c r="D937" s="25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4">
        <v>1948.12</v>
      </c>
      <c r="B938" s="25">
        <v>146.29986929460577</v>
      </c>
      <c r="C938" s="25">
        <v>8.9571348547717839</v>
      </c>
      <c r="D938" s="25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4">
        <v>1949.01</v>
      </c>
      <c r="B939" s="25">
        <v>148.55359999999999</v>
      </c>
      <c r="C939" s="25">
        <v>9.1556504460416672</v>
      </c>
      <c r="D939" s="25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4">
        <v>1949.02</v>
      </c>
      <c r="B940" s="25">
        <v>144.04783823529408</v>
      </c>
      <c r="C940" s="25">
        <v>9.395127701470587</v>
      </c>
      <c r="D940" s="25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4">
        <v>1949.03</v>
      </c>
      <c r="B941" s="25">
        <v>145.41322058823528</v>
      </c>
      <c r="C941" s="25">
        <v>9.557676470588234</v>
      </c>
      <c r="D941" s="25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4">
        <v>1949.04</v>
      </c>
      <c r="B942" s="25">
        <v>144.61055857740587</v>
      </c>
      <c r="C942" s="25">
        <v>9.6471752843096237</v>
      </c>
      <c r="D942" s="25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4">
        <v>1949.05</v>
      </c>
      <c r="B943" s="25">
        <v>144.14536554621847</v>
      </c>
      <c r="C943" s="25">
        <v>9.8177818088235291</v>
      </c>
      <c r="D943" s="25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4">
        <v>1949.06</v>
      </c>
      <c r="B944" s="25">
        <v>135.6755878661088</v>
      </c>
      <c r="C944" s="25">
        <v>9.9061631799163177</v>
      </c>
      <c r="D944" s="25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4">
        <v>1949.07</v>
      </c>
      <c r="B945" s="25">
        <v>144.55769620253164</v>
      </c>
      <c r="C945" s="25">
        <v>10.055084685654007</v>
      </c>
      <c r="D945" s="25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4">
        <v>1949.08</v>
      </c>
      <c r="B946" s="25">
        <v>149.1192584033613</v>
      </c>
      <c r="C946" s="25">
        <v>10.077789619747898</v>
      </c>
      <c r="D946" s="25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4">
        <v>1949.09</v>
      </c>
      <c r="B947" s="25">
        <v>150.43771338912134</v>
      </c>
      <c r="C947" s="25">
        <v>10.100401673640167</v>
      </c>
      <c r="D947" s="25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4">
        <v>1949.1</v>
      </c>
      <c r="B948" s="25">
        <v>155.62478270042195</v>
      </c>
      <c r="C948" s="25">
        <v>10.512067213080167</v>
      </c>
      <c r="D948" s="25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4">
        <v>1949.11</v>
      </c>
      <c r="B949" s="25">
        <v>157.11649789915964</v>
      </c>
      <c r="C949" s="25">
        <v>10.793054918067226</v>
      </c>
      <c r="D949" s="25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4">
        <v>1949.12</v>
      </c>
      <c r="B950" s="25">
        <v>162.67720762711861</v>
      </c>
      <c r="C950" s="25">
        <v>11.21233474576271</v>
      </c>
      <c r="D950" s="25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4">
        <v>1950.01</v>
      </c>
      <c r="B951" s="25">
        <v>166.72771063829785</v>
      </c>
      <c r="C951" s="25">
        <v>11.358819148936169</v>
      </c>
      <c r="D951" s="25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4">
        <v>1950.02</v>
      </c>
      <c r="B952" s="25">
        <v>169.98719787234043</v>
      </c>
      <c r="C952" s="25">
        <v>11.4575914893617</v>
      </c>
      <c r="D952" s="25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4">
        <v>1950.03</v>
      </c>
      <c r="B953" s="25">
        <v>170.64386652542373</v>
      </c>
      <c r="C953" s="25">
        <v>11.507396186440676</v>
      </c>
      <c r="D953" s="25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4">
        <v>1950.04</v>
      </c>
      <c r="B954" s="25">
        <v>175.46320338983048</v>
      </c>
      <c r="C954" s="25">
        <v>11.605749999999999</v>
      </c>
      <c r="D954" s="25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4">
        <v>1950.05</v>
      </c>
      <c r="B955" s="25">
        <v>180.59918143459916</v>
      </c>
      <c r="C955" s="25">
        <v>11.654719409282698</v>
      </c>
      <c r="D955" s="25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4">
        <v>1950.06</v>
      </c>
      <c r="B956" s="25">
        <v>182.76618067226889</v>
      </c>
      <c r="C956" s="25">
        <v>11.703277310924367</v>
      </c>
      <c r="D956" s="25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4">
        <v>1950.07</v>
      </c>
      <c r="B957" s="25">
        <v>167.39247717842321</v>
      </c>
      <c r="C957" s="25">
        <v>11.974918794605808</v>
      </c>
      <c r="D957" s="25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4">
        <v>1950.08</v>
      </c>
      <c r="B958" s="25">
        <v>176.04442181069956</v>
      </c>
      <c r="C958" s="25">
        <v>12.290345969135799</v>
      </c>
      <c r="D958" s="25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4">
        <v>1950.09</v>
      </c>
      <c r="B959" s="25">
        <v>181.50631967213113</v>
      </c>
      <c r="C959" s="25">
        <v>12.652170081967213</v>
      </c>
      <c r="D959" s="25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4">
        <v>1950.1</v>
      </c>
      <c r="B960" s="25">
        <v>187.48475813008127</v>
      </c>
      <c r="C960" s="25">
        <v>12.989664920731705</v>
      </c>
      <c r="D960" s="25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4">
        <v>1950.11</v>
      </c>
      <c r="B961" s="25">
        <v>186.34981578947364</v>
      </c>
      <c r="C961" s="25">
        <v>13.37555639473684</v>
      </c>
      <c r="D961" s="25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4">
        <v>1950.12</v>
      </c>
      <c r="B962" s="25">
        <v>183.37084999999999</v>
      </c>
      <c r="C962" s="25">
        <v>13.648361999999999</v>
      </c>
      <c r="D962" s="25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4">
        <v>1951.01</v>
      </c>
      <c r="B963" s="25">
        <v>193.82516338582676</v>
      </c>
      <c r="C963" s="25">
        <v>13.585764057086614</v>
      </c>
      <c r="D963" s="25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4">
        <v>1951.02</v>
      </c>
      <c r="B964" s="25">
        <v>198.6976653696498</v>
      </c>
      <c r="C964" s="25">
        <v>13.577643694552528</v>
      </c>
      <c r="D964" s="25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4">
        <v>1951.03</v>
      </c>
      <c r="B965" s="25">
        <v>194.59873837209301</v>
      </c>
      <c r="C965" s="25">
        <v>13.674992248062015</v>
      </c>
      <c r="D965" s="25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4">
        <v>1951.04</v>
      </c>
      <c r="B966" s="25">
        <v>197.20778294573643</v>
      </c>
      <c r="C966" s="25">
        <v>13.794918331395348</v>
      </c>
      <c r="D966" s="25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4">
        <v>1951.05</v>
      </c>
      <c r="B967" s="25">
        <v>196.53598262548263</v>
      </c>
      <c r="C967" s="25">
        <v>13.861208766409264</v>
      </c>
      <c r="D967" s="25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4">
        <v>1951.06</v>
      </c>
      <c r="B968" s="25">
        <v>193.13043436293435</v>
      </c>
      <c r="C968" s="25">
        <v>13.980671814671815</v>
      </c>
      <c r="D968" s="25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4">
        <v>1951.07</v>
      </c>
      <c r="B969" s="25">
        <v>196.53598262548263</v>
      </c>
      <c r="C969" s="25">
        <v>13.861208766409264</v>
      </c>
      <c r="D969" s="25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4">
        <v>1951.08</v>
      </c>
      <c r="B970" s="25">
        <v>205.13947297297295</v>
      </c>
      <c r="C970" s="25">
        <v>13.741656098455598</v>
      </c>
      <c r="D970" s="25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4">
        <v>1951.09</v>
      </c>
      <c r="B971" s="25">
        <v>208.8145670498084</v>
      </c>
      <c r="C971" s="25">
        <v>13.517808429118773</v>
      </c>
      <c r="D971" s="25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4">
        <v>1951.1</v>
      </c>
      <c r="B972" s="25">
        <v>206.95444274809157</v>
      </c>
      <c r="C972" s="25">
        <v>13.141341333969466</v>
      </c>
      <c r="D972" s="25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4">
        <v>1951.11</v>
      </c>
      <c r="B973" s="25">
        <v>199.67165340909094</v>
      </c>
      <c r="C973" s="25">
        <v>12.719462388257574</v>
      </c>
      <c r="D973" s="25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4">
        <v>1951.12</v>
      </c>
      <c r="B974" s="25">
        <v>205.04951509433963</v>
      </c>
      <c r="C974" s="25">
        <v>12.350269811320752</v>
      </c>
      <c r="D974" s="25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4">
        <v>1952.01</v>
      </c>
      <c r="B975" s="25">
        <v>211.88157924528304</v>
      </c>
      <c r="C975" s="25">
        <v>12.37943746981132</v>
      </c>
      <c r="D975" s="25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4">
        <v>1952.02</v>
      </c>
      <c r="B976" s="25">
        <v>209.60955323193915</v>
      </c>
      <c r="C976" s="25">
        <v>12.503055401140683</v>
      </c>
      <c r="D976" s="25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4">
        <v>1952.03</v>
      </c>
      <c r="B977" s="25">
        <v>210.13909315589351</v>
      </c>
      <c r="C977" s="25">
        <v>12.53244486692015</v>
      </c>
      <c r="D977" s="25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4">
        <v>1952.04</v>
      </c>
      <c r="B978" s="25">
        <v>208.72765530303028</v>
      </c>
      <c r="C978" s="25">
        <v>12.572895833333334</v>
      </c>
      <c r="D978" s="25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4">
        <v>1952.05</v>
      </c>
      <c r="B979" s="25">
        <v>208.63973295454545</v>
      </c>
      <c r="C979" s="25">
        <v>12.660818181818181</v>
      </c>
      <c r="D979" s="25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4">
        <v>1952.06</v>
      </c>
      <c r="B980" s="25">
        <v>213.54579999999999</v>
      </c>
      <c r="C980" s="25">
        <v>12.700632075471697</v>
      </c>
      <c r="D980" s="25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4">
        <v>1952.07</v>
      </c>
      <c r="B981" s="25">
        <v>218.03161797752807</v>
      </c>
      <c r="C981" s="25">
        <v>12.605496254681647</v>
      </c>
      <c r="D981" s="25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4">
        <v>1952.08</v>
      </c>
      <c r="B982" s="25">
        <v>218.90096254681646</v>
      </c>
      <c r="C982" s="25">
        <v>12.605496254681647</v>
      </c>
      <c r="D982" s="25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4">
        <v>1952.09</v>
      </c>
      <c r="B983" s="25">
        <v>215.42358426966291</v>
      </c>
      <c r="C983" s="25">
        <v>12.605496254681647</v>
      </c>
      <c r="D983" s="25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4">
        <v>1952.1</v>
      </c>
      <c r="B984" s="25">
        <v>210.90299250936329</v>
      </c>
      <c r="C984" s="25">
        <v>12.489612623595503</v>
      </c>
      <c r="D984" s="25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4">
        <v>1952.11</v>
      </c>
      <c r="B985" s="25">
        <v>217.59694569288391</v>
      </c>
      <c r="C985" s="25">
        <v>12.373642058052432</v>
      </c>
      <c r="D985" s="25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4">
        <v>1952.12</v>
      </c>
      <c r="B986" s="25">
        <v>226.37732584269662</v>
      </c>
      <c r="C986" s="25">
        <v>12.257758426966291</v>
      </c>
      <c r="D986" s="25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4">
        <v>1953.01</v>
      </c>
      <c r="B987" s="25">
        <v>228.45002631578942</v>
      </c>
      <c r="C987" s="25">
        <v>12.303840225563906</v>
      </c>
      <c r="D987" s="25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4">
        <v>1953.02</v>
      </c>
      <c r="B988" s="25">
        <v>226.50920377358489</v>
      </c>
      <c r="C988" s="25">
        <v>12.350269811320752</v>
      </c>
      <c r="D988" s="25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4">
        <v>1953.03</v>
      </c>
      <c r="B989" s="25">
        <v>226.79206203007513</v>
      </c>
      <c r="C989" s="25">
        <v>12.303840225563906</v>
      </c>
      <c r="D989" s="25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4">
        <v>1953.04</v>
      </c>
      <c r="B990" s="25">
        <v>215.62261842105261</v>
      </c>
      <c r="C990" s="25">
        <v>12.332898231203005</v>
      </c>
      <c r="D990" s="25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4">
        <v>1953.05</v>
      </c>
      <c r="B991" s="25">
        <v>215.94519101123592</v>
      </c>
      <c r="C991" s="25">
        <v>12.315743709737827</v>
      </c>
      <c r="D991" s="25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4">
        <v>1953.06</v>
      </c>
      <c r="B992" s="25">
        <v>207.43112873134325</v>
      </c>
      <c r="C992" s="25">
        <v>12.298630597014922</v>
      </c>
      <c r="D992" s="25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4">
        <v>1953.07</v>
      </c>
      <c r="B993" s="25">
        <v>210.37587126865671</v>
      </c>
      <c r="C993" s="25">
        <v>12.298630597014922</v>
      </c>
      <c r="D993" s="25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4">
        <v>1953.08</v>
      </c>
      <c r="B994" s="25">
        <v>210.45668587360595</v>
      </c>
      <c r="C994" s="25">
        <v>12.252910780669144</v>
      </c>
      <c r="D994" s="25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4">
        <v>1953.09</v>
      </c>
      <c r="B995" s="25">
        <v>200.79241821561337</v>
      </c>
      <c r="C995" s="25">
        <v>12.252910780669144</v>
      </c>
      <c r="D995" s="25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4">
        <v>1953.1</v>
      </c>
      <c r="B996" s="25">
        <v>206.06653888888886</v>
      </c>
      <c r="C996" s="25">
        <v>12.293498148148148</v>
      </c>
      <c r="D996" s="25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4">
        <v>1953.11</v>
      </c>
      <c r="B997" s="25">
        <v>211.40585501858735</v>
      </c>
      <c r="C997" s="25">
        <v>12.425486988847583</v>
      </c>
      <c r="D997" s="25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4">
        <v>1953.12</v>
      </c>
      <c r="B998" s="25">
        <v>214.25336245353159</v>
      </c>
      <c r="C998" s="25">
        <v>12.511775092936801</v>
      </c>
      <c r="D998" s="25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4">
        <v>1954.01</v>
      </c>
      <c r="B999" s="25">
        <v>219.68951301115243</v>
      </c>
      <c r="C999" s="25">
        <v>12.569329258364311</v>
      </c>
      <c r="D999" s="25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4">
        <v>1954.02</v>
      </c>
      <c r="B1000" s="25">
        <v>224.52164684014869</v>
      </c>
      <c r="C1000" s="25">
        <v>12.626797135687731</v>
      </c>
      <c r="D1000" s="25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24">
        <v>1954.03</v>
      </c>
      <c r="B1001" s="25">
        <v>229.26749256505576</v>
      </c>
      <c r="C1001" s="25">
        <v>12.684351301115242</v>
      </c>
      <c r="D1001" s="25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24">
        <v>1954.04</v>
      </c>
      <c r="B1002" s="25">
        <v>239.30363619402982</v>
      </c>
      <c r="C1002" s="25">
        <v>12.673912050373133</v>
      </c>
      <c r="D1002" s="25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24">
        <v>1954.05</v>
      </c>
      <c r="B1003" s="25">
        <v>247.90572304832713</v>
      </c>
      <c r="C1003" s="25">
        <v>12.569329258364311</v>
      </c>
      <c r="D1003" s="25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24">
        <v>1954.06</v>
      </c>
      <c r="B1004" s="25">
        <v>249.8903494423792</v>
      </c>
      <c r="C1004" s="25">
        <v>12.511775092936801</v>
      </c>
      <c r="D1004" s="25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24">
        <v>1954.07</v>
      </c>
      <c r="B1005" s="25">
        <v>259.98605762081786</v>
      </c>
      <c r="C1005" s="25">
        <v>12.569329258364311</v>
      </c>
      <c r="D1005" s="25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24">
        <v>1954.08</v>
      </c>
      <c r="B1006" s="25">
        <v>265.16334386617103</v>
      </c>
      <c r="C1006" s="25">
        <v>12.626797135687731</v>
      </c>
      <c r="D1006" s="25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24">
        <v>1954.09</v>
      </c>
      <c r="B1007" s="25">
        <v>272.38868470149248</v>
      </c>
      <c r="C1007" s="25">
        <v>12.731680970149252</v>
      </c>
      <c r="D1007" s="25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24">
        <v>1954.1</v>
      </c>
      <c r="B1008" s="25">
        <v>278.71122014925373</v>
      </c>
      <c r="C1008" s="25">
        <v>12.93374227425373</v>
      </c>
      <c r="D1008" s="25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24">
        <v>1954.11</v>
      </c>
      <c r="B1009" s="25">
        <v>289.62408955223873</v>
      </c>
      <c r="C1009" s="25">
        <v>13.135890188432835</v>
      </c>
      <c r="D1009" s="25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24">
        <v>1954.12</v>
      </c>
      <c r="B1010" s="25">
        <v>304.0097958801498</v>
      </c>
      <c r="C1010" s="25">
        <v>13.387906367041198</v>
      </c>
      <c r="D1010" s="25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24">
        <v>1955.01</v>
      </c>
      <c r="B1011" s="25">
        <v>309.48666666666668</v>
      </c>
      <c r="C1011" s="25">
        <v>13.445891649812733</v>
      </c>
      <c r="D1011" s="25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24">
        <v>1955.02</v>
      </c>
      <c r="B1012" s="25">
        <v>319.83186704119845</v>
      </c>
      <c r="C1012" s="25">
        <v>13.50378999812734</v>
      </c>
      <c r="D1012" s="25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24">
        <v>1955.03</v>
      </c>
      <c r="B1013" s="25">
        <v>317.3107677902621</v>
      </c>
      <c r="C1013" s="25">
        <v>13.561775280898877</v>
      </c>
      <c r="D1013" s="25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24">
        <v>1955.04</v>
      </c>
      <c r="B1014" s="25">
        <v>328.26450936329587</v>
      </c>
      <c r="C1014" s="25">
        <v>13.590724455056181</v>
      </c>
      <c r="D1014" s="25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24">
        <v>1955.05</v>
      </c>
      <c r="B1015" s="25">
        <v>326.87355805243442</v>
      </c>
      <c r="C1015" s="25">
        <v>13.619760563670411</v>
      </c>
      <c r="D1015" s="25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24">
        <v>1955.06</v>
      </c>
      <c r="B1016" s="25">
        <v>345.82526966292136</v>
      </c>
      <c r="C1016" s="25">
        <v>13.648709737827716</v>
      </c>
      <c r="D1016" s="25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24">
        <v>1955.07</v>
      </c>
      <c r="B1017" s="25">
        <v>369.73840858208945</v>
      </c>
      <c r="C1017" s="25">
        <v>13.742160710820894</v>
      </c>
      <c r="D1017" s="25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24">
        <v>1955.08</v>
      </c>
      <c r="B1018" s="25">
        <v>367.48654664179099</v>
      </c>
      <c r="C1018" s="25">
        <v>13.886453095149252</v>
      </c>
      <c r="D1018" s="25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24">
        <v>1955.09</v>
      </c>
      <c r="B1019" s="25">
        <v>382.60145353159857</v>
      </c>
      <c r="C1019" s="25">
        <v>13.978672862453532</v>
      </c>
      <c r="D1019" s="25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24">
        <v>1955.1</v>
      </c>
      <c r="B1020" s="25">
        <v>363.35920631970259</v>
      </c>
      <c r="C1020" s="25">
        <v>14.03622702788104</v>
      </c>
      <c r="D1020" s="25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24">
        <v>1955.11</v>
      </c>
      <c r="B1021" s="25">
        <v>387.86502788104093</v>
      </c>
      <c r="C1021" s="25">
        <v>14.09369490520446</v>
      </c>
      <c r="D1021" s="25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24">
        <v>1955.12</v>
      </c>
      <c r="B1022" s="25">
        <v>392.94990858208945</v>
      </c>
      <c r="C1022" s="25">
        <v>14.204052238805968</v>
      </c>
      <c r="D1022" s="25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24">
        <v>1956.01</v>
      </c>
      <c r="B1023" s="25">
        <v>382.3834794776119</v>
      </c>
      <c r="C1023" s="25">
        <v>14.463882462686565</v>
      </c>
      <c r="D1023" s="25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24">
        <v>1956.02</v>
      </c>
      <c r="B1024" s="25">
        <v>384.80856156716413</v>
      </c>
      <c r="C1024" s="25">
        <v>14.723712686567163</v>
      </c>
      <c r="D1024" s="25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24">
        <v>1956.03</v>
      </c>
      <c r="B1025" s="25">
        <v>411.31124440298504</v>
      </c>
      <c r="C1025" s="25">
        <v>14.98354291044776</v>
      </c>
      <c r="D1025" s="25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24">
        <v>1956.04</v>
      </c>
      <c r="B1026" s="25">
        <v>414.61434014869889</v>
      </c>
      <c r="C1026" s="25">
        <v>15.129152154275094</v>
      </c>
      <c r="D1026" s="25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24">
        <v>1956.05</v>
      </c>
      <c r="B1027" s="25">
        <v>400.09748518518512</v>
      </c>
      <c r="C1027" s="25">
        <v>15.273768779629629</v>
      </c>
      <c r="D1027" s="25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24">
        <v>1956.06</v>
      </c>
      <c r="B1028" s="25">
        <v>394.85150919117649</v>
      </c>
      <c r="C1028" s="25">
        <v>15.360551470588234</v>
      </c>
      <c r="D1028" s="25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24">
        <v>1956.07</v>
      </c>
      <c r="B1029" s="25">
        <v>413.23247080291975</v>
      </c>
      <c r="C1029" s="25">
        <v>15.36135375729927</v>
      </c>
      <c r="D1029" s="25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24">
        <v>1956.08</v>
      </c>
      <c r="B1030" s="25">
        <v>412.28045238095234</v>
      </c>
      <c r="C1030" s="25">
        <v>15.531044214285712</v>
      </c>
      <c r="D1030" s="25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24">
        <v>1956.09</v>
      </c>
      <c r="B1031" s="25">
        <v>396.79805109489047</v>
      </c>
      <c r="C1031" s="25">
        <v>15.587284671532846</v>
      </c>
      <c r="D1031" s="25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24">
        <v>1956.1</v>
      </c>
      <c r="B1032" s="25">
        <v>390.29082181818177</v>
      </c>
      <c r="C1032" s="25">
        <v>15.249280256363637</v>
      </c>
      <c r="D1032" s="25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24">
        <v>1956.11</v>
      </c>
      <c r="B1033" s="25">
        <v>386.23935999999998</v>
      </c>
      <c r="C1033" s="25">
        <v>14.967872470909091</v>
      </c>
      <c r="D1033" s="25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24">
        <v>1956.12</v>
      </c>
      <c r="B1034" s="25">
        <v>390.5587173913043</v>
      </c>
      <c r="C1034" s="25">
        <v>14.633336956521738</v>
      </c>
      <c r="D1034" s="25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24">
        <v>1957.01</v>
      </c>
      <c r="B1035" s="25">
        <v>382.06465398550722</v>
      </c>
      <c r="C1035" s="25">
        <v>14.605331777173911</v>
      </c>
      <c r="D1035" s="25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24">
        <v>1957.02</v>
      </c>
      <c r="B1036" s="25">
        <v>364.26133754512637</v>
      </c>
      <c r="C1036" s="25">
        <v>14.524617074007221</v>
      </c>
      <c r="D1036" s="25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24">
        <v>1957.03</v>
      </c>
      <c r="B1037" s="25">
        <v>367.62674280575533</v>
      </c>
      <c r="C1037" s="25">
        <v>14.444566546762589</v>
      </c>
      <c r="D1037" s="25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24">
        <v>1957.04</v>
      </c>
      <c r="B1038" s="25">
        <v>374.79500896057345</v>
      </c>
      <c r="C1038" s="25">
        <v>14.392793906810036</v>
      </c>
      <c r="D1038" s="25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24">
        <v>1957.05</v>
      </c>
      <c r="B1039" s="25">
        <v>387.7978464285714</v>
      </c>
      <c r="C1039" s="25">
        <v>14.341391071428571</v>
      </c>
      <c r="D1039" s="25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24">
        <v>1957.06</v>
      </c>
      <c r="B1040" s="25">
        <v>392.77822953736649</v>
      </c>
      <c r="C1040" s="25">
        <v>14.290354092526689</v>
      </c>
      <c r="D1040" s="25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24">
        <v>1957.07</v>
      </c>
      <c r="B1041" s="25">
        <v>397.87627738515897</v>
      </c>
      <c r="C1041" s="25">
        <v>14.271381625441695</v>
      </c>
      <c r="D1041" s="25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24">
        <v>1957.08</v>
      </c>
      <c r="B1042" s="25">
        <v>375.97708833922258</v>
      </c>
      <c r="C1042" s="25">
        <v>14.35340106007067</v>
      </c>
      <c r="D1042" s="25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24">
        <v>1957.09</v>
      </c>
      <c r="B1043" s="25">
        <v>360.72147349823314</v>
      </c>
      <c r="C1043" s="25">
        <v>14.435420494699644</v>
      </c>
      <c r="D1043" s="25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24">
        <v>1957.1</v>
      </c>
      <c r="B1044" s="25">
        <v>338.24814840989399</v>
      </c>
      <c r="C1044" s="25">
        <v>14.517439929328621</v>
      </c>
      <c r="D1044" s="25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24">
        <v>1957.11</v>
      </c>
      <c r="B1045" s="25">
        <v>329.7831073943662</v>
      </c>
      <c r="C1045" s="25">
        <v>14.548052816901409</v>
      </c>
      <c r="D1045" s="25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24">
        <v>1957.12</v>
      </c>
      <c r="B1046" s="25">
        <v>329.61964612676053</v>
      </c>
      <c r="C1046" s="25">
        <v>14.629783450704226</v>
      </c>
      <c r="D1046" s="25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24">
        <v>1958.01</v>
      </c>
      <c r="B1047" s="25">
        <v>333.72618181818177</v>
      </c>
      <c r="C1047" s="25">
        <v>14.473344159090908</v>
      </c>
      <c r="D1047" s="25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24">
        <v>1958.02</v>
      </c>
      <c r="B1048" s="25">
        <v>334.86240909090907</v>
      </c>
      <c r="C1048" s="25">
        <v>14.419292204545453</v>
      </c>
      <c r="D1048" s="25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24">
        <v>1958.03</v>
      </c>
      <c r="B1049" s="25">
        <v>339.38759201388888</v>
      </c>
      <c r="C1049" s="25">
        <v>14.265401041666665</v>
      </c>
      <c r="D1049" s="25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24">
        <v>1958.04</v>
      </c>
      <c r="B1050" s="25">
        <v>340.06052249134945</v>
      </c>
      <c r="C1050" s="25">
        <v>14.108977752595154</v>
      </c>
      <c r="D1050" s="25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24">
        <v>1958.05</v>
      </c>
      <c r="B1051" s="25">
        <v>350.9835813148789</v>
      </c>
      <c r="C1051" s="25">
        <v>14.001835396193771</v>
      </c>
      <c r="D1051" s="25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24">
        <v>1958.06</v>
      </c>
      <c r="B1052" s="25">
        <v>359.41682525951558</v>
      </c>
      <c r="C1052" s="25">
        <v>13.894773356401384</v>
      </c>
      <c r="D1052" s="25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24">
        <v>1958.07</v>
      </c>
      <c r="B1053" s="25">
        <v>368.02233448275854</v>
      </c>
      <c r="C1053" s="25">
        <v>13.846860344827586</v>
      </c>
      <c r="D1053" s="25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24">
        <v>1958.08</v>
      </c>
      <c r="B1054" s="25">
        <v>383.11022491349485</v>
      </c>
      <c r="C1054" s="25">
        <v>13.894773356401384</v>
      </c>
      <c r="D1054" s="25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24">
        <v>1958.09</v>
      </c>
      <c r="B1055" s="25">
        <v>393.23011764705882</v>
      </c>
      <c r="C1055" s="25">
        <v>13.894773356401384</v>
      </c>
      <c r="D1055" s="25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24">
        <v>1958.1</v>
      </c>
      <c r="B1056" s="25">
        <v>409.21312283737024</v>
      </c>
      <c r="C1056" s="25">
        <v>13.948344534602075</v>
      </c>
      <c r="D1056" s="25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24">
        <v>1958.11</v>
      </c>
      <c r="B1057" s="25">
        <v>420.20818965517236</v>
      </c>
      <c r="C1057" s="25">
        <v>13.953553205172414</v>
      </c>
      <c r="D1057" s="25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24">
        <v>1958.12</v>
      </c>
      <c r="B1058" s="25">
        <v>429.61354152249135</v>
      </c>
      <c r="C1058" s="25">
        <v>14.055406574394462</v>
      </c>
      <c r="D1058" s="25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24">
        <v>1959.01</v>
      </c>
      <c r="B1059" s="25">
        <v>445.18056206896546</v>
      </c>
      <c r="C1059" s="25">
        <v>14.060326105172411</v>
      </c>
      <c r="D1059" s="25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24">
        <v>1959.02</v>
      </c>
      <c r="B1060" s="25">
        <v>439.89406747404843</v>
      </c>
      <c r="C1060" s="25">
        <v>14.162468614186851</v>
      </c>
      <c r="D1060" s="25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24">
        <v>1959.03</v>
      </c>
      <c r="B1061" s="25">
        <v>451.05807612456744</v>
      </c>
      <c r="C1061" s="25">
        <v>14.216039792387544</v>
      </c>
      <c r="D1061" s="25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24">
        <v>1959.04</v>
      </c>
      <c r="B1062" s="25">
        <v>457.02643103448275</v>
      </c>
      <c r="C1062" s="25">
        <v>14.22040541551724</v>
      </c>
      <c r="D1062" s="25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24">
        <v>1959.05</v>
      </c>
      <c r="B1063" s="25">
        <v>463.90984137931031</v>
      </c>
      <c r="C1063" s="25">
        <v>14.273711825862069</v>
      </c>
      <c r="D1063" s="25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24">
        <v>1959.06</v>
      </c>
      <c r="B1064" s="25">
        <v>458.32741924398618</v>
      </c>
      <c r="C1064" s="25">
        <v>14.277864261168384</v>
      </c>
      <c r="D1064" s="25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24">
        <v>1959.07</v>
      </c>
      <c r="B1065" s="25">
        <v>474.88185273972601</v>
      </c>
      <c r="C1065" s="25">
        <v>14.281988255136985</v>
      </c>
      <c r="D1065" s="25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24">
        <v>1959.08</v>
      </c>
      <c r="B1066" s="25">
        <v>472.17914383561646</v>
      </c>
      <c r="C1066" s="25">
        <v>14.334929553082191</v>
      </c>
      <c r="D1066" s="25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24">
        <v>1959.09</v>
      </c>
      <c r="B1067" s="25">
        <v>451.95087883959042</v>
      </c>
      <c r="C1067" s="25">
        <v>14.338844709897611</v>
      </c>
      <c r="D1067" s="25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24">
        <v>1959.1</v>
      </c>
      <c r="B1068" s="25">
        <v>450.01887755102035</v>
      </c>
      <c r="C1068" s="25">
        <v>14.342733232993197</v>
      </c>
      <c r="D1068" s="25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24">
        <v>1959.11</v>
      </c>
      <c r="B1069" s="25">
        <v>451.8347431972789</v>
      </c>
      <c r="C1069" s="25">
        <v>14.395314386054421</v>
      </c>
      <c r="D1069" s="25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24">
        <v>1959.12</v>
      </c>
      <c r="B1070" s="25">
        <v>466.28271768707486</v>
      </c>
      <c r="C1070" s="25">
        <v>14.447974489795918</v>
      </c>
      <c r="D1070" s="25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24">
        <v>1960.01</v>
      </c>
      <c r="B1071" s="25">
        <v>459.71445221842998</v>
      </c>
      <c r="C1071" s="25">
        <v>14.787785223549488</v>
      </c>
      <c r="D1071" s="25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24">
        <v>1960.02</v>
      </c>
      <c r="B1072" s="25">
        <v>440.3868945578231</v>
      </c>
      <c r="C1072" s="25">
        <v>15.026919828231293</v>
      </c>
      <c r="D1072" s="25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24">
        <v>1960.03</v>
      </c>
      <c r="B1073" s="25">
        <v>434.38664285714287</v>
      </c>
      <c r="C1073" s="25">
        <v>15.316431972789115</v>
      </c>
      <c r="D1073" s="25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24">
        <v>1960.04</v>
      </c>
      <c r="B1074" s="25">
        <v>438.50064237288126</v>
      </c>
      <c r="C1074" s="25">
        <v>15.290713320338982</v>
      </c>
      <c r="D1074" s="25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24">
        <v>1960.05</v>
      </c>
      <c r="B1075" s="25">
        <v>434.48780677966101</v>
      </c>
      <c r="C1075" s="25">
        <v>15.316993459322033</v>
      </c>
      <c r="D1075" s="25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24">
        <v>1960.06</v>
      </c>
      <c r="B1076" s="25">
        <v>449.01705743243235</v>
      </c>
      <c r="C1076" s="25">
        <v>15.291359797297295</v>
      </c>
      <c r="D1076" s="25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24">
        <v>1960.07</v>
      </c>
      <c r="B1077" s="25">
        <v>437.88181081081075</v>
      </c>
      <c r="C1077" s="25">
        <v>15.291359797297295</v>
      </c>
      <c r="D1077" s="25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24">
        <v>1960.08</v>
      </c>
      <c r="B1078" s="25">
        <v>443.13576520270266</v>
      </c>
      <c r="C1078" s="25">
        <v>15.291359797297295</v>
      </c>
      <c r="D1078" s="25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24">
        <v>1960.09</v>
      </c>
      <c r="B1079" s="25">
        <v>429.80483614864863</v>
      </c>
      <c r="C1079" s="25">
        <v>15.291359797297295</v>
      </c>
      <c r="D1079" s="25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24">
        <v>1960.1</v>
      </c>
      <c r="B1080" s="25">
        <v>418.50801845637579</v>
      </c>
      <c r="C1080" s="25">
        <v>15.188733221476509</v>
      </c>
      <c r="D1080" s="25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24">
        <v>1960.11</v>
      </c>
      <c r="B1081" s="25">
        <v>432.06104194630865</v>
      </c>
      <c r="C1081" s="25">
        <v>15.188733221476509</v>
      </c>
      <c r="D1081" s="25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24">
        <v>1960.12</v>
      </c>
      <c r="B1082" s="25">
        <v>442.42053691275157</v>
      </c>
      <c r="C1082" s="25">
        <v>15.188733221476509</v>
      </c>
      <c r="D1082" s="25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24">
        <v>1961.01</v>
      </c>
      <c r="B1083" s="25">
        <v>465.16469127516774</v>
      </c>
      <c r="C1083" s="25">
        <v>15.162795538590602</v>
      </c>
      <c r="D1083" s="25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24">
        <v>1961.02</v>
      </c>
      <c r="B1084" s="25">
        <v>484.24797147651003</v>
      </c>
      <c r="C1084" s="25">
        <v>15.1367799647651</v>
      </c>
      <c r="D1084" s="25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24">
        <v>1961.03</v>
      </c>
      <c r="B1085" s="25">
        <v>499.43670469798656</v>
      </c>
      <c r="C1085" s="25">
        <v>15.110842281879194</v>
      </c>
      <c r="D1085" s="25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24">
        <v>1961.04</v>
      </c>
      <c r="B1086" s="25">
        <v>512.75605536912747</v>
      </c>
      <c r="C1086" s="25">
        <v>15.110842281879194</v>
      </c>
      <c r="D1086" s="25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24">
        <v>1961.05</v>
      </c>
      <c r="B1087" s="25">
        <v>517.97474832214766</v>
      </c>
      <c r="C1087" s="25">
        <v>15.110842281879194</v>
      </c>
      <c r="D1087" s="25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24">
        <v>1961.06</v>
      </c>
      <c r="B1088" s="25">
        <v>511.12034563758391</v>
      </c>
      <c r="C1088" s="25">
        <v>15.110842281879194</v>
      </c>
      <c r="D1088" s="25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24">
        <v>1961.07</v>
      </c>
      <c r="B1089" s="25">
        <v>506.32018666666664</v>
      </c>
      <c r="C1089" s="25">
        <v>15.061710234999998</v>
      </c>
      <c r="D1089" s="25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24">
        <v>1961.08</v>
      </c>
      <c r="B1090" s="25">
        <v>526.25671739130439</v>
      </c>
      <c r="C1090" s="25">
        <v>15.163785717391304</v>
      </c>
      <c r="D1090" s="25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24">
        <v>1961.09</v>
      </c>
      <c r="B1091" s="25">
        <v>520.40183000000002</v>
      </c>
      <c r="C1091" s="25">
        <v>15.164846666666666</v>
      </c>
      <c r="D1091" s="25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24">
        <v>1961.1</v>
      </c>
      <c r="B1092" s="25">
        <v>526.12733333333324</v>
      </c>
      <c r="C1092" s="25">
        <v>15.31959</v>
      </c>
      <c r="D1092" s="25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24">
        <v>1961.11</v>
      </c>
      <c r="B1093" s="25">
        <v>549.95780666666667</v>
      </c>
      <c r="C1093" s="25">
        <v>15.474333333333332</v>
      </c>
      <c r="D1093" s="25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24">
        <v>1961.12</v>
      </c>
      <c r="B1094" s="25">
        <v>555.06433666666658</v>
      </c>
      <c r="C1094" s="25">
        <v>15.629076666666665</v>
      </c>
      <c r="D1094" s="25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24">
        <v>1962.01</v>
      </c>
      <c r="B1095" s="25">
        <v>534.40610166666659</v>
      </c>
      <c r="C1095" s="25">
        <v>15.680683568333334</v>
      </c>
      <c r="D1095" s="25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24">
        <v>1962.02</v>
      </c>
      <c r="B1096" s="25">
        <v>541.49884717607961</v>
      </c>
      <c r="C1096" s="25">
        <v>15.679946609634548</v>
      </c>
      <c r="D1096" s="25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24">
        <v>1962.03</v>
      </c>
      <c r="B1097" s="25">
        <v>542.0386495016611</v>
      </c>
      <c r="C1097" s="25">
        <v>15.731382059800662</v>
      </c>
      <c r="D1097" s="25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24">
        <v>1962.04</v>
      </c>
      <c r="B1098" s="25">
        <v>523.02734271523173</v>
      </c>
      <c r="C1098" s="25">
        <v>15.730556524834437</v>
      </c>
      <c r="D1098" s="25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24">
        <v>1962.05</v>
      </c>
      <c r="B1099" s="25">
        <v>484.13655132450327</v>
      </c>
      <c r="C1099" s="25">
        <v>15.781744799668871</v>
      </c>
      <c r="D1099" s="25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24">
        <v>1962.06</v>
      </c>
      <c r="B1100" s="25">
        <v>427.56812748344373</v>
      </c>
      <c r="C1100" s="25">
        <v>15.833009933774834</v>
      </c>
      <c r="D1100" s="25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24">
        <v>1962.07</v>
      </c>
      <c r="B1101" s="25">
        <v>436.42216336633658</v>
      </c>
      <c r="C1101" s="25">
        <v>15.831851717821779</v>
      </c>
      <c r="D1101" s="25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24">
        <v>1962.08</v>
      </c>
      <c r="B1102" s="25">
        <v>448.29603300330035</v>
      </c>
      <c r="C1102" s="25">
        <v>15.882871054455444</v>
      </c>
      <c r="D1102" s="25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24">
        <v>1962.09</v>
      </c>
      <c r="B1103" s="25">
        <v>442.85098684210521</v>
      </c>
      <c r="C1103" s="25">
        <v>15.881552631578948</v>
      </c>
      <c r="D1103" s="25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24">
        <v>1962.1</v>
      </c>
      <c r="B1104" s="25">
        <v>428.87827467105268</v>
      </c>
      <c r="C1104" s="25">
        <v>16.008834113486841</v>
      </c>
      <c r="D1104" s="25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24">
        <v>1962.11</v>
      </c>
      <c r="B1105" s="25">
        <v>458.42712499999999</v>
      </c>
      <c r="C1105" s="25">
        <v>16.136039241776317</v>
      </c>
      <c r="D1105" s="25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24">
        <v>1962.12</v>
      </c>
      <c r="B1106" s="25">
        <v>478.27906578947363</v>
      </c>
      <c r="C1106" s="25">
        <v>16.26332072368421</v>
      </c>
      <c r="D1106" s="25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24">
        <v>1963.01</v>
      </c>
      <c r="B1107" s="25">
        <v>496.75664144736839</v>
      </c>
      <c r="C1107" s="25">
        <v>16.314248587171051</v>
      </c>
      <c r="D1107" s="25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24">
        <v>1963.02</v>
      </c>
      <c r="B1108" s="25">
        <v>503.32305263157895</v>
      </c>
      <c r="C1108" s="25">
        <v>16.365100097039473</v>
      </c>
      <c r="D1108" s="25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24">
        <v>1963.03</v>
      </c>
      <c r="B1109" s="25">
        <v>499.77023114754093</v>
      </c>
      <c r="C1109" s="25">
        <v>16.362204918032784</v>
      </c>
      <c r="D1109" s="25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24">
        <v>1963.04</v>
      </c>
      <c r="B1110" s="25">
        <v>523.28614426229512</v>
      </c>
      <c r="C1110" s="25">
        <v>16.489069083606555</v>
      </c>
      <c r="D1110" s="25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24">
        <v>1963.05</v>
      </c>
      <c r="B1111" s="25">
        <v>533.78839672131141</v>
      </c>
      <c r="C1111" s="25">
        <v>16.615857145901639</v>
      </c>
      <c r="D1111" s="25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24">
        <v>1963.06</v>
      </c>
      <c r="B1112" s="25">
        <v>531.81642647058811</v>
      </c>
      <c r="C1112" s="25">
        <v>16.688006535947711</v>
      </c>
      <c r="D1112" s="25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24">
        <v>1963.07</v>
      </c>
      <c r="B1113" s="25">
        <v>522.22094625407158</v>
      </c>
      <c r="C1113" s="25">
        <v>16.658825503257326</v>
      </c>
      <c r="D1113" s="25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24">
        <v>1963.08</v>
      </c>
      <c r="B1114" s="25">
        <v>536.66197719869717</v>
      </c>
      <c r="C1114" s="25">
        <v>16.684078405537456</v>
      </c>
      <c r="D1114" s="25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24">
        <v>1963.09</v>
      </c>
      <c r="B1115" s="25">
        <v>550.80057817589568</v>
      </c>
      <c r="C1115" s="25">
        <v>16.70925570032573</v>
      </c>
      <c r="D1115" s="25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24">
        <v>1963.1</v>
      </c>
      <c r="B1116" s="25">
        <v>550.36878084415582</v>
      </c>
      <c r="C1116" s="25">
        <v>16.830824446428572</v>
      </c>
      <c r="D1116" s="25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24">
        <v>1963.11</v>
      </c>
      <c r="B1117" s="25">
        <v>547.27893831168831</v>
      </c>
      <c r="C1117" s="25">
        <v>17.006719384740261</v>
      </c>
      <c r="D1117" s="25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24">
        <v>1963.12</v>
      </c>
      <c r="B1118" s="25">
        <v>557.15111812297732</v>
      </c>
      <c r="C1118" s="25">
        <v>17.126932038834951</v>
      </c>
      <c r="D1118" s="25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24">
        <v>1964.01</v>
      </c>
      <c r="B1119" s="25">
        <v>574.2780501618123</v>
      </c>
      <c r="C1119" s="25">
        <v>17.252153949838188</v>
      </c>
      <c r="D1119" s="25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24">
        <v>1964.02</v>
      </c>
      <c r="B1120" s="25">
        <v>581.33915372168281</v>
      </c>
      <c r="C1120" s="25">
        <v>17.377300742718447</v>
      </c>
      <c r="D1120" s="25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24">
        <v>1964.03</v>
      </c>
      <c r="B1121" s="25">
        <v>591.93080906148862</v>
      </c>
      <c r="C1121" s="25">
        <v>17.502522653721684</v>
      </c>
      <c r="D1121" s="25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24">
        <v>1964.04</v>
      </c>
      <c r="B1122" s="25">
        <v>600.49427508090616</v>
      </c>
      <c r="C1122" s="25">
        <v>17.627744564724917</v>
      </c>
      <c r="D1122" s="25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24">
        <v>1964.05</v>
      </c>
      <c r="B1123" s="25">
        <v>606.35348867313917</v>
      </c>
      <c r="C1123" s="25">
        <v>17.752891357605179</v>
      </c>
      <c r="D1123" s="25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24">
        <v>1964.06</v>
      </c>
      <c r="B1124" s="25">
        <v>600.80347096774187</v>
      </c>
      <c r="C1124" s="25">
        <v>17.820441935483867</v>
      </c>
      <c r="D1124" s="25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24">
        <v>1964.07</v>
      </c>
      <c r="B1125" s="25">
        <v>621.11287138263651</v>
      </c>
      <c r="C1125" s="25">
        <v>17.912411575562697</v>
      </c>
      <c r="D1125" s="25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24">
        <v>1964.08</v>
      </c>
      <c r="B1126" s="25">
        <v>613.98161290322571</v>
      </c>
      <c r="C1126" s="25">
        <v>18.119945161290318</v>
      </c>
      <c r="D1126" s="25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24">
        <v>1964.09</v>
      </c>
      <c r="B1127" s="25">
        <v>622.53093729903537</v>
      </c>
      <c r="C1127" s="25">
        <v>18.210951768488744</v>
      </c>
      <c r="D1127" s="25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24">
        <v>1964.1</v>
      </c>
      <c r="B1128" s="25">
        <v>633.27838424437289</v>
      </c>
      <c r="C1128" s="25">
        <v>18.360221864951765</v>
      </c>
      <c r="D1128" s="25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24">
        <v>1964.11</v>
      </c>
      <c r="B1129" s="25">
        <v>635.63799999999992</v>
      </c>
      <c r="C1129" s="25">
        <v>18.450166666666664</v>
      </c>
      <c r="D1129" s="25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24">
        <v>1964.12</v>
      </c>
      <c r="B1130" s="25">
        <v>624.62741666666659</v>
      </c>
      <c r="C1130" s="25">
        <v>18.598958333333332</v>
      </c>
      <c r="D1130" s="25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24">
        <v>1965.01</v>
      </c>
      <c r="B1131" s="25">
        <v>640.69691666666665</v>
      </c>
      <c r="C1131" s="25">
        <v>18.722976187499999</v>
      </c>
      <c r="D1131" s="25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24">
        <v>1965.02</v>
      </c>
      <c r="B1132" s="25">
        <v>645.38385416666665</v>
      </c>
      <c r="C1132" s="25">
        <v>18.846919645833331</v>
      </c>
      <c r="D1132" s="25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24">
        <v>1965.03</v>
      </c>
      <c r="B1133" s="25">
        <v>643.91519009584658</v>
      </c>
      <c r="C1133" s="25">
        <v>18.910327476038333</v>
      </c>
      <c r="D1133" s="25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24">
        <v>1965.04</v>
      </c>
      <c r="B1134" s="25">
        <v>650.2916098726115</v>
      </c>
      <c r="C1134" s="25">
        <v>18.997947452229297</v>
      </c>
      <c r="D1134" s="25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24">
        <v>1965.05</v>
      </c>
      <c r="B1135" s="25">
        <v>659.97538853503181</v>
      </c>
      <c r="C1135" s="25">
        <v>19.145791401273883</v>
      </c>
      <c r="D1135" s="25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24">
        <v>1965.06</v>
      </c>
      <c r="B1136" s="25">
        <v>624.65378481012658</v>
      </c>
      <c r="C1136" s="25">
        <v>19.17152373417721</v>
      </c>
      <c r="D1136" s="25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24">
        <v>1965.07</v>
      </c>
      <c r="B1137" s="25">
        <v>623.69888132911376</v>
      </c>
      <c r="C1137" s="25">
        <v>19.293971742088601</v>
      </c>
      <c r="D1137" s="25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24">
        <v>1965.08</v>
      </c>
      <c r="B1138" s="25">
        <v>635.30463132911382</v>
      </c>
      <c r="C1138" s="25">
        <v>19.416346295886076</v>
      </c>
      <c r="D1138" s="25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24">
        <v>1965.09</v>
      </c>
      <c r="B1139" s="25">
        <v>656.53287025316445</v>
      </c>
      <c r="C1139" s="25">
        <v>19.538794303797467</v>
      </c>
      <c r="D1139" s="25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24">
        <v>1965.1</v>
      </c>
      <c r="B1140" s="25">
        <v>669.17949053627751</v>
      </c>
      <c r="C1140" s="25">
        <v>19.623602523659304</v>
      </c>
      <c r="D1140" s="25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24">
        <v>1965.11</v>
      </c>
      <c r="B1141" s="25">
        <v>674.74439274447946</v>
      </c>
      <c r="C1141" s="25">
        <v>19.77004731861199</v>
      </c>
      <c r="D1141" s="25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24">
        <v>1965.12</v>
      </c>
      <c r="B1142" s="25">
        <v>669.55688522012576</v>
      </c>
      <c r="C1142" s="25">
        <v>19.853861635220124</v>
      </c>
      <c r="D1142" s="25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24">
        <v>1966.01</v>
      </c>
      <c r="B1143" s="25">
        <v>681.16263522012559</v>
      </c>
      <c r="C1143" s="25">
        <v>19.999845911949684</v>
      </c>
      <c r="D1143" s="25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24">
        <v>1966.02</v>
      </c>
      <c r="B1144" s="25">
        <v>672.33560468749988</v>
      </c>
      <c r="C1144" s="25">
        <v>20.019918749999995</v>
      </c>
      <c r="D1144" s="25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24">
        <v>1966.03</v>
      </c>
      <c r="B1145" s="25">
        <v>642.69100311526461</v>
      </c>
      <c r="C1145" s="25">
        <v>20.10217133956386</v>
      </c>
      <c r="D1145" s="25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24">
        <v>1966.04</v>
      </c>
      <c r="B1146" s="25">
        <v>658.25801857585134</v>
      </c>
      <c r="C1146" s="25">
        <v>20.097494026315793</v>
      </c>
      <c r="D1146" s="25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24">
        <v>1966.05</v>
      </c>
      <c r="B1147" s="25">
        <v>623.62042414860684</v>
      </c>
      <c r="C1147" s="25">
        <v>20.217216499999999</v>
      </c>
      <c r="D1147" s="25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24">
        <v>1966.06</v>
      </c>
      <c r="B1148" s="25">
        <v>616.53755864197524</v>
      </c>
      <c r="C1148" s="25">
        <v>20.274242283950617</v>
      </c>
      <c r="D1148" s="25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24">
        <v>1966.07</v>
      </c>
      <c r="B1149" s="25">
        <v>613.06927999999994</v>
      </c>
      <c r="C1149" s="25">
        <v>20.354699999999998</v>
      </c>
      <c r="D1149" s="25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24">
        <v>1966.08</v>
      </c>
      <c r="B1150" s="25">
        <v>572.47935015290511</v>
      </c>
      <c r="C1150" s="25">
        <v>20.372172782874614</v>
      </c>
      <c r="D1150" s="25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24">
        <v>1966.09</v>
      </c>
      <c r="B1151" s="25">
        <v>552.3201269113149</v>
      </c>
      <c r="C1151" s="25">
        <v>20.514139143730883</v>
      </c>
      <c r="D1151" s="25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24">
        <v>1966.1</v>
      </c>
      <c r="B1152" s="25">
        <v>544.16504407294826</v>
      </c>
      <c r="C1152" s="25">
        <v>20.342375165653493</v>
      </c>
      <c r="D1152" s="25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24">
        <v>1966.11</v>
      </c>
      <c r="B1153" s="25">
        <v>571.39798936170212</v>
      </c>
      <c r="C1153" s="25">
        <v>20.295387752279634</v>
      </c>
      <c r="D1153" s="25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24">
        <v>1966.12</v>
      </c>
      <c r="B1154" s="25">
        <v>573.79674620060791</v>
      </c>
      <c r="C1154" s="25">
        <v>20.248329787234042</v>
      </c>
      <c r="D1154" s="25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24">
        <v>1967.01</v>
      </c>
      <c r="B1155" s="25">
        <v>595.80886778115507</v>
      </c>
      <c r="C1155" s="25">
        <v>20.318881458966565</v>
      </c>
      <c r="D1155" s="25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24">
        <v>1967.02</v>
      </c>
      <c r="B1156" s="25">
        <v>616.33940425531921</v>
      </c>
      <c r="C1156" s="25">
        <v>20.389433130699086</v>
      </c>
      <c r="D1156" s="25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24">
        <v>1967.03</v>
      </c>
      <c r="B1157" s="25">
        <v>628.96131212121202</v>
      </c>
      <c r="C1157" s="25">
        <v>20.397984848484846</v>
      </c>
      <c r="D1157" s="25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24">
        <v>1967.04</v>
      </c>
      <c r="B1158" s="25">
        <v>637.8604350453171</v>
      </c>
      <c r="C1158" s="25">
        <v>20.336359516616312</v>
      </c>
      <c r="D1158" s="25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24">
        <v>1967.05</v>
      </c>
      <c r="B1159" s="25">
        <v>647.33517620481916</v>
      </c>
      <c r="C1159" s="25">
        <v>20.275105421686742</v>
      </c>
      <c r="D1159" s="25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24">
        <v>1967.06</v>
      </c>
      <c r="B1160" s="25">
        <v>637.3055390390391</v>
      </c>
      <c r="C1160" s="25">
        <v>20.214219219219217</v>
      </c>
      <c r="D1160" s="25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24">
        <v>1967.07</v>
      </c>
      <c r="B1161" s="25">
        <v>646.37772904191615</v>
      </c>
      <c r="C1161" s="25">
        <v>20.200051109281439</v>
      </c>
      <c r="D1161" s="25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24">
        <v>1967.08</v>
      </c>
      <c r="B1162" s="25">
        <v>654.70287611940284</v>
      </c>
      <c r="C1162" s="25">
        <v>20.185898297014926</v>
      </c>
      <c r="D1162" s="25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24">
        <v>1967.09</v>
      </c>
      <c r="B1163" s="25">
        <v>661.87315922619041</v>
      </c>
      <c r="C1163" s="25">
        <v>20.171898809523807</v>
      </c>
      <c r="D1163" s="25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24">
        <v>1967.1</v>
      </c>
      <c r="B1164" s="25">
        <v>658.87599109792279</v>
      </c>
      <c r="C1164" s="25">
        <v>20.112041543026702</v>
      </c>
      <c r="D1164" s="25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24">
        <v>1967.11</v>
      </c>
      <c r="B1165" s="25">
        <v>636.32473076923077</v>
      </c>
      <c r="C1165" s="25">
        <v>20.052538461538461</v>
      </c>
      <c r="D1165" s="25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24">
        <v>1967.12</v>
      </c>
      <c r="B1166" s="25">
        <v>652.52387905604712</v>
      </c>
      <c r="C1166" s="25">
        <v>19.993386430678463</v>
      </c>
      <c r="D1166" s="25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24">
        <v>1968.01</v>
      </c>
      <c r="B1167" s="25">
        <v>646.92696774193541</v>
      </c>
      <c r="C1167" s="25">
        <v>19.944192082111435</v>
      </c>
      <c r="D1167" s="25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24">
        <v>1968.02</v>
      </c>
      <c r="B1168" s="25">
        <v>615.91918859649115</v>
      </c>
      <c r="C1168" s="25">
        <v>19.953745614035086</v>
      </c>
      <c r="D1168" s="25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24">
        <v>1968.03</v>
      </c>
      <c r="B1169" s="25">
        <v>602.88995189504374</v>
      </c>
      <c r="C1169" s="25">
        <v>19.963243440233239</v>
      </c>
      <c r="D1169" s="25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24">
        <v>1968.04</v>
      </c>
      <c r="B1170" s="25">
        <v>645.53610610465114</v>
      </c>
      <c r="C1170" s="25">
        <v>19.995155318313955</v>
      </c>
      <c r="D1170" s="25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24">
        <v>1968.05</v>
      </c>
      <c r="B1171" s="25">
        <v>658.46652318840574</v>
      </c>
      <c r="C1171" s="25">
        <v>20.026949479710144</v>
      </c>
      <c r="D1171" s="25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24">
        <v>1968.06</v>
      </c>
      <c r="B1172" s="25">
        <v>672.26390489913535</v>
      </c>
      <c r="C1172" s="25">
        <v>20.000687319884726</v>
      </c>
      <c r="D1172" s="25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24">
        <v>1968.07</v>
      </c>
      <c r="B1173" s="25">
        <v>667.08121776504288</v>
      </c>
      <c r="C1173" s="25">
        <v>19.974726159025785</v>
      </c>
      <c r="D1173" s="25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24">
        <v>1968.08</v>
      </c>
      <c r="B1174" s="25">
        <v>650.65150428571417</v>
      </c>
      <c r="C1174" s="25">
        <v>20.006124487142856</v>
      </c>
      <c r="D1174" s="25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24">
        <v>1968.09</v>
      </c>
      <c r="B1175" s="25">
        <v>669.89314814814804</v>
      </c>
      <c r="C1175" s="25">
        <v>20.037277777777774</v>
      </c>
      <c r="D1175" s="25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24">
        <v>1968.1</v>
      </c>
      <c r="B1176" s="25">
        <v>682.53645892351267</v>
      </c>
      <c r="C1176" s="25">
        <v>20.011403483002834</v>
      </c>
      <c r="D1176" s="25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24">
        <v>1968.11</v>
      </c>
      <c r="B1177" s="25">
        <v>691.0994632768361</v>
      </c>
      <c r="C1177" s="25">
        <v>20.042343419491523</v>
      </c>
      <c r="D1177" s="25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24">
        <v>1968.12</v>
      </c>
      <c r="B1178" s="25">
        <v>696.34499999999991</v>
      </c>
      <c r="C1178" s="25">
        <v>20.07304366197183</v>
      </c>
      <c r="D1178" s="25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24">
        <v>1969.01</v>
      </c>
      <c r="B1179" s="25">
        <v>665.04859550561798</v>
      </c>
      <c r="C1179" s="25">
        <v>20.081859550561795</v>
      </c>
      <c r="D1179" s="25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24">
        <v>1969.02</v>
      </c>
      <c r="B1180" s="25">
        <v>658.0914106145251</v>
      </c>
      <c r="C1180" s="25">
        <v>20.034506983240224</v>
      </c>
      <c r="D1180" s="25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24">
        <v>1969.03</v>
      </c>
      <c r="B1181" s="25">
        <v>638.47699445983369</v>
      </c>
      <c r="C1181" s="25">
        <v>19.932313019390577</v>
      </c>
      <c r="D1181" s="25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24">
        <v>1969.04</v>
      </c>
      <c r="B1182" s="25">
        <v>647.74792011019281</v>
      </c>
      <c r="C1182" s="25">
        <v>19.886436639118457</v>
      </c>
      <c r="D1182" s="25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24">
        <v>1969.05</v>
      </c>
      <c r="B1183" s="25">
        <v>667.01178571428568</v>
      </c>
      <c r="C1183" s="25">
        <v>19.895571428571429</v>
      </c>
      <c r="D1183" s="25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24">
        <v>1969.06</v>
      </c>
      <c r="B1184" s="25">
        <v>628.73992076502725</v>
      </c>
      <c r="C1184" s="25">
        <v>19.850271857923492</v>
      </c>
      <c r="D1184" s="25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24">
        <v>1969.07</v>
      </c>
      <c r="B1185" s="25">
        <v>597.38075135869553</v>
      </c>
      <c r="C1185" s="25">
        <v>19.784460789402175</v>
      </c>
      <c r="D1185" s="25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24">
        <v>1969.08</v>
      </c>
      <c r="B1186" s="25">
        <v>590.82677567567566</v>
      </c>
      <c r="C1186" s="25">
        <v>19.719298458108106</v>
      </c>
      <c r="D1186" s="25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24">
        <v>1969.09</v>
      </c>
      <c r="B1187" s="25">
        <v>591.29888544474386</v>
      </c>
      <c r="C1187" s="25">
        <v>19.707877358490563</v>
      </c>
      <c r="D1187" s="25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24">
        <v>1969.1</v>
      </c>
      <c r="B1188" s="25">
        <v>594.4135335120643</v>
      </c>
      <c r="C1188" s="25">
        <v>19.622927424932978</v>
      </c>
      <c r="D1188" s="25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24">
        <v>1969.11</v>
      </c>
      <c r="B1189" s="25">
        <v>595.51424399999985</v>
      </c>
      <c r="C1189" s="25">
        <v>19.538945521333332</v>
      </c>
      <c r="D1189" s="25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24">
        <v>1969.12</v>
      </c>
      <c r="B1190" s="25">
        <v>560.95484482758604</v>
      </c>
      <c r="C1190" s="25">
        <v>19.455793103448272</v>
      </c>
      <c r="D1190" s="25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24">
        <v>1970.01</v>
      </c>
      <c r="B1191" s="25">
        <v>554.55835052910049</v>
      </c>
      <c r="C1191" s="25">
        <v>19.42477097751323</v>
      </c>
      <c r="D1191" s="25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24">
        <v>1970.02</v>
      </c>
      <c r="B1192" s="25">
        <v>532.3985105263157</v>
      </c>
      <c r="C1192" s="25">
        <v>19.342937027631578</v>
      </c>
      <c r="D1192" s="25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24">
        <v>1970.03</v>
      </c>
      <c r="B1193" s="25">
        <v>538.66478403141355</v>
      </c>
      <c r="C1193" s="25">
        <v>19.261899214659682</v>
      </c>
      <c r="D1193" s="25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24">
        <v>1970.04</v>
      </c>
      <c r="B1194" s="25">
        <v>518.18920129870128</v>
      </c>
      <c r="C1194" s="25">
        <v>19.131882933766232</v>
      </c>
      <c r="D1194" s="25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24">
        <v>1970.05</v>
      </c>
      <c r="B1195" s="25">
        <v>457.37479015544039</v>
      </c>
      <c r="C1195" s="25">
        <v>19.102403032383418</v>
      </c>
      <c r="D1195" s="25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24">
        <v>1970.06</v>
      </c>
      <c r="B1196" s="25">
        <v>452.20548582474231</v>
      </c>
      <c r="C1196" s="25">
        <v>19.02385824742268</v>
      </c>
      <c r="D1196" s="25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24">
        <v>1970.07</v>
      </c>
      <c r="B1197" s="25">
        <v>450.66019999999992</v>
      </c>
      <c r="C1197" s="25">
        <v>18.94611905</v>
      </c>
      <c r="D1197" s="25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24">
        <v>1970.08</v>
      </c>
      <c r="B1198" s="25">
        <v>463.75386666666662</v>
      </c>
      <c r="C1198" s="25">
        <v>18.965997616666666</v>
      </c>
      <c r="D1198" s="25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24">
        <v>1970.09</v>
      </c>
      <c r="B1199" s="25">
        <v>488.98103826530604</v>
      </c>
      <c r="C1199" s="25">
        <v>18.888950255102039</v>
      </c>
      <c r="D1199" s="25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24">
        <v>1970.1</v>
      </c>
      <c r="B1200" s="25">
        <v>497.04422715736035</v>
      </c>
      <c r="C1200" s="25">
        <v>18.69486022715736</v>
      </c>
      <c r="D1200" s="25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24">
        <v>1970.11</v>
      </c>
      <c r="B1201" s="25">
        <v>494.00636868686865</v>
      </c>
      <c r="C1201" s="25">
        <v>18.502789319444442</v>
      </c>
      <c r="D1201" s="25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24">
        <v>1970.12</v>
      </c>
      <c r="B1202" s="25">
        <v>525.17476758793964</v>
      </c>
      <c r="C1202" s="25">
        <v>18.312590452261308</v>
      </c>
      <c r="D1202" s="25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24">
        <v>1971.01</v>
      </c>
      <c r="B1203" s="25">
        <v>545.23696859296479</v>
      </c>
      <c r="C1203" s="25">
        <v>18.254270100502509</v>
      </c>
      <c r="D1203" s="25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24">
        <v>1971.02</v>
      </c>
      <c r="B1204" s="25">
        <v>564.92951503759389</v>
      </c>
      <c r="C1204" s="25">
        <v>18.150345864661656</v>
      </c>
      <c r="D1204" s="25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24">
        <v>1971.03</v>
      </c>
      <c r="B1205" s="25">
        <v>577.96634999999992</v>
      </c>
      <c r="C1205" s="25">
        <v>18.046941249999996</v>
      </c>
      <c r="D1205" s="25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24">
        <v>1971.04</v>
      </c>
      <c r="B1206" s="25">
        <v>596.20561097256848</v>
      </c>
      <c r="C1206" s="25">
        <v>17.98266102369077</v>
      </c>
      <c r="D1206" s="25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24">
        <v>1971.05</v>
      </c>
      <c r="B1207" s="25">
        <v>585.18322580645156</v>
      </c>
      <c r="C1207" s="25">
        <v>17.874179725806449</v>
      </c>
      <c r="D1207" s="25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24">
        <v>1971.06</v>
      </c>
      <c r="B1208" s="25">
        <v>570.11102955665024</v>
      </c>
      <c r="C1208" s="25">
        <v>17.723066502463052</v>
      </c>
      <c r="D1208" s="25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24">
        <v>1971.07</v>
      </c>
      <c r="B1209" s="25">
        <v>564.60405405405402</v>
      </c>
      <c r="C1209" s="25">
        <v>17.660529657248155</v>
      </c>
      <c r="D1209" s="25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24">
        <v>1971.08</v>
      </c>
      <c r="B1210" s="25">
        <v>553.20741666666663</v>
      </c>
      <c r="C1210" s="25">
        <v>17.598242474264705</v>
      </c>
      <c r="D1210" s="25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24">
        <v>1971.09</v>
      </c>
      <c r="B1211" s="25">
        <v>565.49585784313729</v>
      </c>
      <c r="C1211" s="25">
        <v>17.579297794117647</v>
      </c>
      <c r="D1211" s="25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24">
        <v>1971.1</v>
      </c>
      <c r="B1212" s="25">
        <v>552.13859046454763</v>
      </c>
      <c r="C1212" s="25">
        <v>17.498463152811734</v>
      </c>
      <c r="D1212" s="25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24">
        <v>1971.11</v>
      </c>
      <c r="B1213" s="25">
        <v>526.5435134474327</v>
      </c>
      <c r="C1213" s="25">
        <v>17.460666431540339</v>
      </c>
      <c r="D1213" s="25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24">
        <v>1971.12</v>
      </c>
      <c r="B1214" s="25">
        <v>560.06921046228706</v>
      </c>
      <c r="C1214" s="25">
        <v>17.338030413625301</v>
      </c>
      <c r="D1214" s="25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24">
        <v>1972.01</v>
      </c>
      <c r="B1215" s="25">
        <v>583.39366180048648</v>
      </c>
      <c r="C1215" s="25">
        <v>17.338030413625301</v>
      </c>
      <c r="D1215" s="25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24">
        <v>1972.02</v>
      </c>
      <c r="B1216" s="25">
        <v>591.24692493946736</v>
      </c>
      <c r="C1216" s="25">
        <v>17.254069007263922</v>
      </c>
      <c r="D1216" s="25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24">
        <v>1972.03</v>
      </c>
      <c r="B1217" s="25">
        <v>603.83539855072456</v>
      </c>
      <c r="C1217" s="25">
        <v>17.212392512077294</v>
      </c>
      <c r="D1217" s="25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24">
        <v>1972.04</v>
      </c>
      <c r="B1218" s="25">
        <v>608.53281927710839</v>
      </c>
      <c r="C1218" s="25">
        <v>17.170916867469877</v>
      </c>
      <c r="D1218" s="25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24">
        <v>1972.05</v>
      </c>
      <c r="B1219" s="25">
        <v>600.93234374999997</v>
      </c>
      <c r="C1219" s="25">
        <v>17.129640624999997</v>
      </c>
      <c r="D1219" s="25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24">
        <v>1972.06</v>
      </c>
      <c r="B1220" s="25">
        <v>601.16115107913663</v>
      </c>
      <c r="C1220" s="25">
        <v>17.088562350119901</v>
      </c>
      <c r="D1220" s="25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24">
        <v>1972.07</v>
      </c>
      <c r="B1221" s="25">
        <v>593.85985680190936</v>
      </c>
      <c r="C1221" s="25">
        <v>17.025441359188545</v>
      </c>
      <c r="D1221" s="25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24">
        <v>1972.08</v>
      </c>
      <c r="B1222" s="25">
        <v>613.44678571428574</v>
      </c>
      <c r="C1222" s="25">
        <v>17.003363263095235</v>
      </c>
      <c r="D1222" s="25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24">
        <v>1972.09</v>
      </c>
      <c r="B1223" s="25">
        <v>603.16819477434672</v>
      </c>
      <c r="C1223" s="25">
        <v>16.981334916864608</v>
      </c>
      <c r="D1223" s="25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24">
        <v>1972.1</v>
      </c>
      <c r="B1224" s="25">
        <v>601.41380614657203</v>
      </c>
      <c r="C1224" s="25">
        <v>17.029064845153663</v>
      </c>
      <c r="D1224" s="25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24">
        <v>1972.11</v>
      </c>
      <c r="B1225" s="25">
        <v>630.10463443396225</v>
      </c>
      <c r="C1225" s="25">
        <v>17.116674694575469</v>
      </c>
      <c r="D1225" s="25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24">
        <v>1972.12</v>
      </c>
      <c r="B1226" s="25">
        <v>641.72970588235285</v>
      </c>
      <c r="C1226" s="25">
        <v>17.203817647058823</v>
      </c>
      <c r="D1226" s="25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24">
        <v>1973.01</v>
      </c>
      <c r="B1227" s="25">
        <v>645.12713615023461</v>
      </c>
      <c r="C1227" s="25">
        <v>17.1997759870892</v>
      </c>
      <c r="D1227" s="25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24">
        <v>1973.02</v>
      </c>
      <c r="B1228" s="25">
        <v>617.89121212121211</v>
      </c>
      <c r="C1228" s="25">
        <v>17.115532469696969</v>
      </c>
      <c r="D1228" s="25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24">
        <v>1973.03</v>
      </c>
      <c r="B1229" s="25">
        <v>602.53408775981529</v>
      </c>
      <c r="C1229" s="25">
        <v>16.993176674364896</v>
      </c>
      <c r="D1229" s="25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24">
        <v>1973.04</v>
      </c>
      <c r="B1230" s="25">
        <v>587.20836009174309</v>
      </c>
      <c r="C1230" s="25">
        <v>16.964997868119262</v>
      </c>
      <c r="D1230" s="25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24">
        <v>1973.05</v>
      </c>
      <c r="B1231" s="25">
        <v>566.80473804100222</v>
      </c>
      <c r="C1231" s="25">
        <v>16.937151320045558</v>
      </c>
      <c r="D1231" s="25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24">
        <v>1973.06</v>
      </c>
      <c r="B1232" s="25">
        <v>550.35411764705873</v>
      </c>
      <c r="C1232" s="25">
        <v>16.909735294117645</v>
      </c>
      <c r="D1232" s="25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24">
        <v>1973.07</v>
      </c>
      <c r="B1233" s="25">
        <v>554.35139954853264</v>
      </c>
      <c r="C1233" s="25">
        <v>16.958908737020316</v>
      </c>
      <c r="D1233" s="25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24">
        <v>1973.08</v>
      </c>
      <c r="B1234" s="25">
        <v>534.22476718403539</v>
      </c>
      <c r="C1234" s="25">
        <v>16.74382911197339</v>
      </c>
      <c r="D1234" s="25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24">
        <v>1973.09</v>
      </c>
      <c r="B1235" s="25">
        <v>542.28637168141586</v>
      </c>
      <c r="C1235" s="25">
        <v>16.792390486725662</v>
      </c>
      <c r="D1235" s="25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24">
        <v>1973.1</v>
      </c>
      <c r="B1236" s="25">
        <v>558.90848684210528</v>
      </c>
      <c r="C1236" s="25">
        <v>16.831747961622803</v>
      </c>
      <c r="D1236" s="25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24">
        <v>1973.11</v>
      </c>
      <c r="B1237" s="25">
        <v>515.81111111111113</v>
      </c>
      <c r="C1237" s="25">
        <v>16.907125118736381</v>
      </c>
      <c r="D1237" s="25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24">
        <v>1973.12</v>
      </c>
      <c r="B1238" s="25">
        <v>476.18743939393931</v>
      </c>
      <c r="C1238" s="25">
        <v>16.981573593073591</v>
      </c>
      <c r="D1238" s="25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24">
        <v>1974.01</v>
      </c>
      <c r="B1239" s="25">
        <v>478.72473497854071</v>
      </c>
      <c r="C1239" s="25">
        <v>16.935429184549353</v>
      </c>
      <c r="D1239" s="25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24">
        <v>1974.02</v>
      </c>
      <c r="B1240" s="25">
        <v>459.55819385593219</v>
      </c>
      <c r="C1240" s="25">
        <v>16.818502118644066</v>
      </c>
      <c r="D1240" s="25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24">
        <v>1974.03</v>
      </c>
      <c r="B1241" s="25">
        <v>473.16497071129709</v>
      </c>
      <c r="C1241" s="25">
        <v>16.704510460251043</v>
      </c>
      <c r="D1241" s="25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24">
        <v>1974.04</v>
      </c>
      <c r="B1242" s="25">
        <v>447.11151874999996</v>
      </c>
      <c r="C1242" s="25">
        <v>16.731622916666666</v>
      </c>
      <c r="D1242" s="25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24">
        <v>1974.05</v>
      </c>
      <c r="B1243" s="25">
        <v>428.26650308641973</v>
      </c>
      <c r="C1243" s="25">
        <v>16.62058024691358</v>
      </c>
      <c r="D1243" s="25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24">
        <v>1974.06</v>
      </c>
      <c r="B1244" s="25">
        <v>425.33889489795916</v>
      </c>
      <c r="C1244" s="25">
        <v>16.579642857142854</v>
      </c>
      <c r="D1244" s="25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24">
        <v>1974.07</v>
      </c>
      <c r="B1245" s="25">
        <v>372.65264473684209</v>
      </c>
      <c r="C1245" s="25">
        <v>16.586355263157891</v>
      </c>
      <c r="D1245" s="25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24">
        <v>1974.08</v>
      </c>
      <c r="B1246" s="25">
        <v>352.95406899999995</v>
      </c>
      <c r="C1246" s="25">
        <v>16.526588</v>
      </c>
      <c r="D1246" s="25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24">
        <v>1974.09</v>
      </c>
      <c r="B1247" s="25">
        <v>312.48367193675887</v>
      </c>
      <c r="C1247" s="25">
        <v>16.468238142292488</v>
      </c>
      <c r="D1247" s="25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24">
        <v>1974.1</v>
      </c>
      <c r="B1248" s="25">
        <v>315.42202739726025</v>
      </c>
      <c r="C1248" s="25">
        <v>16.322226867906064</v>
      </c>
      <c r="D1248" s="25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24">
        <v>1974.11</v>
      </c>
      <c r="B1249" s="25">
        <v>323.33844854368925</v>
      </c>
      <c r="C1249" s="25">
        <v>16.210505962135919</v>
      </c>
      <c r="D1249" s="25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24">
        <v>1974.12</v>
      </c>
      <c r="B1250" s="25">
        <v>299.9605597302504</v>
      </c>
      <c r="C1250" s="25">
        <v>16.100462427745665</v>
      </c>
      <c r="D1250" s="25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24">
        <v>1975.01</v>
      </c>
      <c r="B1251" s="25">
        <v>323.26803071017275</v>
      </c>
      <c r="C1251" s="25">
        <v>16.142595833973125</v>
      </c>
      <c r="D1251" s="25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24">
        <v>1975.02</v>
      </c>
      <c r="B1252" s="25">
        <v>354.1411714285714</v>
      </c>
      <c r="C1252" s="25">
        <v>16.1227963247619</v>
      </c>
      <c r="D1252" s="25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24">
        <v>1975.03</v>
      </c>
      <c r="B1253" s="25">
        <v>369.00559203036045</v>
      </c>
      <c r="C1253" s="25">
        <v>16.164365275142313</v>
      </c>
      <c r="D1253" s="25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24">
        <v>1975.04</v>
      </c>
      <c r="B1254" s="25">
        <v>371.73502457466913</v>
      </c>
      <c r="C1254" s="25">
        <v>16.161741832703214</v>
      </c>
      <c r="D1254" s="25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24">
        <v>1975.05</v>
      </c>
      <c r="B1255" s="25">
        <v>393.11205827067658</v>
      </c>
      <c r="C1255" s="25">
        <v>16.128807463345861</v>
      </c>
      <c r="D1255" s="25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24">
        <v>1975.06</v>
      </c>
      <c r="B1256" s="25">
        <v>400.13854477611937</v>
      </c>
      <c r="C1256" s="25">
        <v>16.066168843283581</v>
      </c>
      <c r="D1256" s="25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24">
        <v>1975.07</v>
      </c>
      <c r="B1257" s="25">
        <v>396.09439760147592</v>
      </c>
      <c r="C1257" s="25">
        <v>15.888314575645754</v>
      </c>
      <c r="D1257" s="25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24">
        <v>1975.08</v>
      </c>
      <c r="B1258" s="25">
        <v>366.38262707182315</v>
      </c>
      <c r="C1258" s="25">
        <v>15.859054327808471</v>
      </c>
      <c r="D1258" s="25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24">
        <v>1975.09</v>
      </c>
      <c r="B1259" s="25">
        <v>359.94829761904759</v>
      </c>
      <c r="C1259" s="25">
        <v>15.771916666666664</v>
      </c>
      <c r="D1259" s="25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24">
        <v>1975.1</v>
      </c>
      <c r="B1260" s="25">
        <v>374.47041074681232</v>
      </c>
      <c r="C1260" s="25">
        <v>15.643451730418942</v>
      </c>
      <c r="D1260" s="25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24">
        <v>1975.11</v>
      </c>
      <c r="B1261" s="25">
        <v>378.05783092224226</v>
      </c>
      <c r="C1261" s="25">
        <v>15.488324593128389</v>
      </c>
      <c r="D1261" s="25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24">
        <v>1975.12</v>
      </c>
      <c r="B1262" s="25">
        <v>370.96577477477479</v>
      </c>
      <c r="C1262" s="25">
        <v>15.390688288288287</v>
      </c>
      <c r="D1262" s="25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24">
        <v>1976.01</v>
      </c>
      <c r="B1263" s="25">
        <v>404.36436870503593</v>
      </c>
      <c r="C1263" s="25">
        <v>15.376909045863307</v>
      </c>
      <c r="D1263" s="25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24">
        <v>1976.02</v>
      </c>
      <c r="B1264" s="25">
        <v>418.47256272401432</v>
      </c>
      <c r="C1264" s="25">
        <v>15.335688298387096</v>
      </c>
      <c r="D1264" s="25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24">
        <v>1976.03</v>
      </c>
      <c r="B1265" s="25">
        <v>419.8001162790697</v>
      </c>
      <c r="C1265" s="25">
        <v>15.322081395348837</v>
      </c>
      <c r="D1265" s="25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24">
        <v>1976.04</v>
      </c>
      <c r="B1266" s="25">
        <v>421.61352049910869</v>
      </c>
      <c r="C1266" s="25">
        <v>15.363985614081995</v>
      </c>
      <c r="D1266" s="25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24">
        <v>1976.05</v>
      </c>
      <c r="B1267" s="25">
        <v>415.75288495575222</v>
      </c>
      <c r="C1267" s="25">
        <v>15.35110012477876</v>
      </c>
      <c r="D1267" s="25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24">
        <v>1976.06</v>
      </c>
      <c r="B1268" s="25">
        <v>416.008926056338</v>
      </c>
      <c r="C1268" s="25">
        <v>15.365359154929576</v>
      </c>
      <c r="D1268" s="25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24">
        <v>1976.07</v>
      </c>
      <c r="B1269" s="25">
        <v>423.57938704028015</v>
      </c>
      <c r="C1269" s="25">
        <v>15.406582311733798</v>
      </c>
      <c r="D1269" s="25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24">
        <v>1976.08</v>
      </c>
      <c r="B1270" s="25">
        <v>417.72612369337975</v>
      </c>
      <c r="C1270" s="25">
        <v>15.447374564459929</v>
      </c>
      <c r="D1270" s="25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24">
        <v>1976.09</v>
      </c>
      <c r="B1271" s="25">
        <v>425.14118923611107</v>
      </c>
      <c r="C1271" s="25">
        <v>15.514631076388888</v>
      </c>
      <c r="D1271" s="25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24">
        <v>1976.1</v>
      </c>
      <c r="B1272" s="25">
        <v>408.50636442141621</v>
      </c>
      <c r="C1272" s="25">
        <v>15.701517392918824</v>
      </c>
      <c r="D1272" s="25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24">
        <v>1976.11</v>
      </c>
      <c r="B1273" s="25">
        <v>405.00065517241381</v>
      </c>
      <c r="C1273" s="25">
        <v>15.941217981896552</v>
      </c>
      <c r="D1273" s="25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24">
        <v>1976.12</v>
      </c>
      <c r="B1274" s="25">
        <v>417.56770618556692</v>
      </c>
      <c r="C1274" s="25">
        <v>16.1523324742268</v>
      </c>
      <c r="D1274" s="25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24">
        <v>1977.01</v>
      </c>
      <c r="B1275" s="25">
        <v>411.85533333333325</v>
      </c>
      <c r="C1275" s="25">
        <v>16.254676188888887</v>
      </c>
      <c r="D1275" s="25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24">
        <v>1977.02</v>
      </c>
      <c r="B1276" s="25">
        <v>396.67707275803718</v>
      </c>
      <c r="C1276" s="25">
        <v>16.272911048223349</v>
      </c>
      <c r="D1276" s="25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24">
        <v>1977.03</v>
      </c>
      <c r="B1277" s="25">
        <v>392.4498991596638</v>
      </c>
      <c r="C1277" s="25">
        <v>16.345577310924369</v>
      </c>
      <c r="D1277" s="25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24">
        <v>1977.04</v>
      </c>
      <c r="B1278" s="25">
        <v>383.1831791666666</v>
      </c>
      <c r="C1278" s="25">
        <v>16.428596784166665</v>
      </c>
      <c r="D1278" s="25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24">
        <v>1977.05</v>
      </c>
      <c r="B1279" s="25">
        <v>380.16048756218908</v>
      </c>
      <c r="C1279" s="25">
        <v>16.564965886401325</v>
      </c>
      <c r="D1279" s="25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24">
        <v>1977.06</v>
      </c>
      <c r="B1280" s="25">
        <v>379.68201565074133</v>
      </c>
      <c r="C1280" s="25">
        <v>16.672510708401976</v>
      </c>
      <c r="D1280" s="25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24">
        <v>1977.07</v>
      </c>
      <c r="B1281" s="25">
        <v>381.27742622950819</v>
      </c>
      <c r="C1281" s="25">
        <v>16.768101754918032</v>
      </c>
      <c r="D1281" s="25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24">
        <v>1977.08</v>
      </c>
      <c r="B1282" s="25">
        <v>370.7392361111111</v>
      </c>
      <c r="C1282" s="25">
        <v>16.890272760620913</v>
      </c>
      <c r="D1282" s="25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24">
        <v>1977.09</v>
      </c>
      <c r="B1283" s="25">
        <v>363.78544706840393</v>
      </c>
      <c r="C1283" s="25">
        <v>17.011685667752442</v>
      </c>
      <c r="D1283" s="25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24">
        <v>1977.1</v>
      </c>
      <c r="B1284" s="25">
        <v>353.22175487012981</v>
      </c>
      <c r="C1284" s="25">
        <v>17.169991185876626</v>
      </c>
      <c r="D1284" s="25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24">
        <v>1977.11</v>
      </c>
      <c r="B1285" s="25">
        <v>353.53476898222937</v>
      </c>
      <c r="C1285" s="25">
        <v>17.29924221243942</v>
      </c>
      <c r="D1285" s="25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24">
        <v>1977.12</v>
      </c>
      <c r="B1286" s="25">
        <v>350.67680032206118</v>
      </c>
      <c r="C1286" s="25">
        <v>17.455347020933978</v>
      </c>
      <c r="D1286" s="25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24">
        <v>1978.01</v>
      </c>
      <c r="B1287" s="25">
        <v>335.17406</v>
      </c>
      <c r="C1287" s="25">
        <v>17.504553487199999</v>
      </c>
      <c r="D1287" s="25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24">
        <v>1978.02</v>
      </c>
      <c r="B1288" s="25">
        <v>328.35600476947531</v>
      </c>
      <c r="C1288" s="25">
        <v>17.553171018282988</v>
      </c>
      <c r="D1288" s="25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24">
        <v>1978.03</v>
      </c>
      <c r="B1289" s="25">
        <v>325.18066719242898</v>
      </c>
      <c r="C1289" s="25">
        <v>17.573375394321765</v>
      </c>
      <c r="D1289" s="25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24">
        <v>1978.04</v>
      </c>
      <c r="B1290" s="25">
        <v>336.76653599374015</v>
      </c>
      <c r="C1290" s="25">
        <v>17.569071315336458</v>
      </c>
      <c r="D1290" s="25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24">
        <v>1978.05</v>
      </c>
      <c r="B1291" s="25">
        <v>350.54763023255811</v>
      </c>
      <c r="C1291" s="25">
        <v>17.537565782170542</v>
      </c>
      <c r="D1291" s="25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24">
        <v>1978.06</v>
      </c>
      <c r="B1292" s="25">
        <v>347.67409355828215</v>
      </c>
      <c r="C1292" s="25">
        <v>17.479825920245396</v>
      </c>
      <c r="D1292" s="25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24">
        <v>1978.07</v>
      </c>
      <c r="B1293" s="25">
        <v>343.36768417047182</v>
      </c>
      <c r="C1293" s="25">
        <v>17.476351705479448</v>
      </c>
      <c r="D1293" s="25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24">
        <v>1978.08</v>
      </c>
      <c r="B1294" s="25">
        <v>365.40528030303028</v>
      </c>
      <c r="C1294" s="25">
        <v>17.525843074999997</v>
      </c>
      <c r="D1294" s="25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24">
        <v>1978.09</v>
      </c>
      <c r="B1295" s="25">
        <v>362.65787218045108</v>
      </c>
      <c r="C1295" s="25">
        <v>17.522064661654131</v>
      </c>
      <c r="D1295" s="25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24">
        <v>1978.1</v>
      </c>
      <c r="B1296" s="25">
        <v>347.99953800298061</v>
      </c>
      <c r="C1296" s="25">
        <v>17.423050030551416</v>
      </c>
      <c r="D1296" s="25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24">
        <v>1978.11</v>
      </c>
      <c r="B1297" s="25">
        <v>326.16634495548954</v>
      </c>
      <c r="C1297" s="25">
        <v>17.402873782640945</v>
      </c>
      <c r="D1297" s="25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24">
        <v>1978.12</v>
      </c>
      <c r="B1298" s="25">
        <v>329.52101403249628</v>
      </c>
      <c r="C1298" s="25">
        <v>17.382910635155095</v>
      </c>
      <c r="D1298" s="25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24">
        <v>1979.01</v>
      </c>
      <c r="B1299" s="25">
        <v>338.86071229868224</v>
      </c>
      <c r="C1299" s="25">
        <v>17.377461097364566</v>
      </c>
      <c r="D1299" s="25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24">
        <v>1979.02</v>
      </c>
      <c r="B1300" s="25">
        <v>329.96608465991318</v>
      </c>
      <c r="C1300" s="25">
        <v>17.321859002170765</v>
      </c>
      <c r="D1300" s="25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24">
        <v>1979.03</v>
      </c>
      <c r="B1301" s="25">
        <v>332.87552292263609</v>
      </c>
      <c r="C1301" s="25">
        <v>17.29223495702006</v>
      </c>
      <c r="D1301" s="25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24">
        <v>1979.04</v>
      </c>
      <c r="B1302" s="25">
        <v>335.6790580736544</v>
      </c>
      <c r="C1302" s="25">
        <v>17.249728145184136</v>
      </c>
      <c r="D1302" s="25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24">
        <v>1979.05</v>
      </c>
      <c r="B1303" s="25">
        <v>323.75984545454543</v>
      </c>
      <c r="C1303" s="25">
        <v>17.184074027272725</v>
      </c>
      <c r="D1303" s="25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24">
        <v>1979.06</v>
      </c>
      <c r="B1304" s="25">
        <v>326.5020124481328</v>
      </c>
      <c r="C1304" s="25">
        <v>17.143763485477177</v>
      </c>
      <c r="D1304" s="25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24">
        <v>1979.07</v>
      </c>
      <c r="B1305" s="25">
        <v>326.10411080711356</v>
      </c>
      <c r="C1305" s="25">
        <v>17.136088331737348</v>
      </c>
      <c r="D1305" s="25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24">
        <v>1979.08</v>
      </c>
      <c r="B1306" s="25">
        <v>337.7933739837398</v>
      </c>
      <c r="C1306" s="25">
        <v>17.151757357046073</v>
      </c>
      <c r="D1306" s="25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24">
        <v>1979.09</v>
      </c>
      <c r="B1307" s="25">
        <v>337.90467828418224</v>
      </c>
      <c r="C1307" s="25">
        <v>17.144150804289545</v>
      </c>
      <c r="D1307" s="25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24">
        <v>1979.1</v>
      </c>
      <c r="B1308" s="25">
        <v>322.55342420212764</v>
      </c>
      <c r="C1308" s="25">
        <v>17.151415652260638</v>
      </c>
      <c r="D1308" s="25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24">
        <v>1979.11</v>
      </c>
      <c r="B1309" s="25">
        <v>317.13208827404475</v>
      </c>
      <c r="C1309" s="25">
        <v>17.135928102108032</v>
      </c>
      <c r="D1309" s="25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24">
        <v>1979.12</v>
      </c>
      <c r="B1310" s="25">
        <v>326.23203389830502</v>
      </c>
      <c r="C1310" s="25">
        <v>17.09843220338983</v>
      </c>
      <c r="D1310" s="25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0.98131825067226386</v>
      </c>
    </row>
    <row r="5" spans="1:9" x14ac:dyDescent="0.15">
      <c r="A5" s="164" t="s">
        <v>3</v>
      </c>
      <c r="B5" s="203">
        <v>0.96298550910247205</v>
      </c>
      <c r="C5" s="117" t="s">
        <v>530</v>
      </c>
    </row>
    <row r="6" spans="1:9" x14ac:dyDescent="0.15">
      <c r="A6" s="164" t="s">
        <v>4</v>
      </c>
      <c r="B6" s="164">
        <v>0.96297822421939827</v>
      </c>
    </row>
    <row r="7" spans="1:9" x14ac:dyDescent="0.15">
      <c r="A7" s="164" t="s">
        <v>5</v>
      </c>
      <c r="B7" s="164">
        <v>9.4097015119858032E-2</v>
      </c>
    </row>
    <row r="8" spans="1:9" ht="14" thickBot="1" x14ac:dyDescent="0.2">
      <c r="A8" s="165" t="s">
        <v>6</v>
      </c>
      <c r="B8" s="165">
        <v>5083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1170.4392063362702</v>
      </c>
      <c r="D12" s="164">
        <v>1170.4392063362702</v>
      </c>
      <c r="E12" s="164">
        <v>132189.56287404828</v>
      </c>
      <c r="F12" s="164">
        <v>0</v>
      </c>
    </row>
    <row r="13" spans="1:9" x14ac:dyDescent="0.15">
      <c r="A13" s="164" t="s">
        <v>14</v>
      </c>
      <c r="B13" s="164">
        <v>5081</v>
      </c>
      <c r="C13" s="164">
        <v>44.988435380945766</v>
      </c>
      <c r="D13" s="164">
        <v>8.8542482544667917E-3</v>
      </c>
      <c r="E13" s="164"/>
      <c r="F13" s="164"/>
    </row>
    <row r="14" spans="1:9" ht="14" thickBot="1" x14ac:dyDescent="0.2">
      <c r="A14" s="165" t="s">
        <v>15</v>
      </c>
      <c r="B14" s="165">
        <v>5082</v>
      </c>
      <c r="C14" s="165">
        <v>1215.4276417172159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1.0495735810487279</v>
      </c>
      <c r="C17" s="164">
        <v>1.5636203418913593E-2</v>
      </c>
      <c r="D17" s="164">
        <v>67.12457960089985</v>
      </c>
      <c r="E17" s="164">
        <v>0</v>
      </c>
      <c r="F17" s="164">
        <v>1.0189198833862412</v>
      </c>
      <c r="G17" s="164">
        <v>1.0802272787112146</v>
      </c>
      <c r="H17" s="164">
        <v>1.0189198833862412</v>
      </c>
      <c r="I17" s="164">
        <v>1.0802272787112146</v>
      </c>
    </row>
    <row r="18" spans="1:9" ht="14" thickBot="1" x14ac:dyDescent="0.2">
      <c r="A18" s="165" t="s">
        <v>63</v>
      </c>
      <c r="B18" s="165">
        <v>0.78305255038976918</v>
      </c>
      <c r="C18" s="165">
        <v>2.1537352945858483E-3</v>
      </c>
      <c r="D18" s="165">
        <v>363.57882621798512</v>
      </c>
      <c r="E18" s="169">
        <v>0</v>
      </c>
      <c r="F18" s="165">
        <v>0.77883030098583761</v>
      </c>
      <c r="G18" s="165">
        <v>0.78727479979370074</v>
      </c>
      <c r="H18" s="165">
        <v>0.77883030098583761</v>
      </c>
      <c r="I18" s="165">
        <v>0.78727479979370074</v>
      </c>
    </row>
    <row r="21" spans="1:9" x14ac:dyDescent="0.15">
      <c r="D21" s="117" t="s">
        <v>531</v>
      </c>
    </row>
    <row r="22" spans="1:9" x14ac:dyDescent="0.15">
      <c r="A22" t="s">
        <v>526</v>
      </c>
    </row>
    <row r="23" spans="1:9" ht="14" thickBot="1" x14ac:dyDescent="0.2"/>
    <row r="24" spans="1:9" x14ac:dyDescent="0.15">
      <c r="A24" s="166" t="s">
        <v>64</v>
      </c>
      <c r="B24" s="166" t="s">
        <v>527</v>
      </c>
      <c r="C24" s="166" t="s">
        <v>528</v>
      </c>
      <c r="D24" s="166" t="s">
        <v>529</v>
      </c>
    </row>
    <row r="25" spans="1:9" x14ac:dyDescent="0.15">
      <c r="A25" s="164">
        <v>1</v>
      </c>
      <c r="B25" s="164">
        <v>5.8417438095086531</v>
      </c>
      <c r="C25" s="164">
        <v>2.5856750376942905E-2</v>
      </c>
      <c r="D25" s="164">
        <v>0.27481524970468596</v>
      </c>
      <c r="E25">
        <f>(C25-G25)/G26</f>
        <v>0.27481524970447058</v>
      </c>
      <c r="F25" s="117" t="s">
        <v>86</v>
      </c>
      <c r="G25" s="251">
        <f>AVERAGE(C25:C5107)</f>
        <v>2.0260707444943778E-14</v>
      </c>
    </row>
    <row r="26" spans="1:9" x14ac:dyDescent="0.15">
      <c r="A26" s="164">
        <v>2</v>
      </c>
      <c r="B26" s="164">
        <v>5.8494536113743809</v>
      </c>
      <c r="C26" s="164">
        <v>3.5538691223083951E-2</v>
      </c>
      <c r="D26" s="164">
        <v>0.37771855164594231</v>
      </c>
      <c r="F26" s="117" t="s">
        <v>522</v>
      </c>
      <c r="G26">
        <f>STDEV(C25:C5107)</f>
        <v>9.4087756791984223E-2</v>
      </c>
    </row>
    <row r="27" spans="1:9" x14ac:dyDescent="0.15">
      <c r="A27" s="164">
        <v>3</v>
      </c>
      <c r="B27" s="164">
        <v>5.8521766831918631</v>
      </c>
      <c r="C27" s="164">
        <v>3.0309701346373785E-2</v>
      </c>
      <c r="D27" s="164">
        <v>0.32214288425841192</v>
      </c>
    </row>
    <row r="28" spans="1:9" x14ac:dyDescent="0.15">
      <c r="A28" s="164">
        <v>4</v>
      </c>
      <c r="B28" s="164">
        <v>5.8494536113743809</v>
      </c>
      <c r="C28" s="164">
        <v>2.4352892265368631E-2</v>
      </c>
      <c r="D28" s="164">
        <v>0.25883168114220967</v>
      </c>
    </row>
    <row r="29" spans="1:9" x14ac:dyDescent="0.15">
      <c r="A29" s="164">
        <v>5</v>
      </c>
      <c r="B29" s="164">
        <v>5.8475759912803635</v>
      </c>
      <c r="C29" s="164">
        <v>1.662320478174184E-2</v>
      </c>
      <c r="D29" s="164">
        <v>0.1766776608192879</v>
      </c>
    </row>
    <row r="30" spans="1:9" x14ac:dyDescent="0.15">
      <c r="A30" s="164">
        <v>6</v>
      </c>
      <c r="B30" s="164">
        <v>5.84843001312354</v>
      </c>
      <c r="C30" s="164">
        <v>2.001908308789524E-2</v>
      </c>
      <c r="D30" s="164">
        <v>0.21277033027957959</v>
      </c>
    </row>
    <row r="31" spans="1:9" x14ac:dyDescent="0.15">
      <c r="A31" s="164">
        <v>7</v>
      </c>
      <c r="B31" s="164">
        <v>5.8450083229493472</v>
      </c>
      <c r="C31" s="164">
        <v>1.1781320832032982E-2</v>
      </c>
      <c r="D31" s="164">
        <v>0.12521630054460697</v>
      </c>
    </row>
    <row r="32" spans="1:9" x14ac:dyDescent="0.15">
      <c r="A32" s="164">
        <v>8</v>
      </c>
      <c r="B32" s="164">
        <v>5.8346526170243758</v>
      </c>
      <c r="C32" s="164">
        <v>1.5536342725652297E-2</v>
      </c>
      <c r="D32" s="164">
        <v>0.16512608287602315</v>
      </c>
    </row>
    <row r="33" spans="1:4" x14ac:dyDescent="0.15">
      <c r="A33" s="164">
        <v>9</v>
      </c>
      <c r="B33" s="164">
        <v>5.8313445524140919</v>
      </c>
      <c r="C33" s="164">
        <v>2.2293677786486832E-2</v>
      </c>
      <c r="D33" s="164">
        <v>0.23694557662560975</v>
      </c>
    </row>
    <row r="34" spans="1:4" x14ac:dyDescent="0.15">
      <c r="A34" s="164">
        <v>10</v>
      </c>
      <c r="B34" s="164">
        <v>5.8153039730452694</v>
      </c>
      <c r="C34" s="164">
        <v>1.3347483656801273E-2</v>
      </c>
      <c r="D34" s="164">
        <v>0.141862066988278</v>
      </c>
    </row>
    <row r="35" spans="1:4" x14ac:dyDescent="0.15">
      <c r="A35" s="164">
        <v>11</v>
      </c>
      <c r="B35" s="164">
        <v>5.8097636945275353</v>
      </c>
      <c r="C35" s="164">
        <v>1.0319235824826301E-2</v>
      </c>
      <c r="D35" s="164">
        <v>0.1096767122170931</v>
      </c>
    </row>
    <row r="36" spans="1:4" x14ac:dyDescent="0.15">
      <c r="A36" s="164">
        <v>12</v>
      </c>
      <c r="B36" s="164">
        <v>5.8160160008737245</v>
      </c>
      <c r="C36" s="164">
        <v>1.4986323793196199E-2</v>
      </c>
      <c r="D36" s="164">
        <v>0.15928027518318891</v>
      </c>
    </row>
    <row r="37" spans="1:4" x14ac:dyDescent="0.15">
      <c r="A37" s="164">
        <v>13</v>
      </c>
      <c r="B37" s="164">
        <v>5.8133425515360093</v>
      </c>
      <c r="C37" s="164">
        <v>7.9266185758584129E-3</v>
      </c>
      <c r="D37" s="164">
        <v>8.4247077899658449E-2</v>
      </c>
    </row>
    <row r="38" spans="1:4" x14ac:dyDescent="0.15">
      <c r="A38" s="164">
        <v>14</v>
      </c>
      <c r="B38" s="164">
        <v>5.8113762046394086</v>
      </c>
      <c r="C38" s="164">
        <v>1.1965505074432059E-2</v>
      </c>
      <c r="D38" s="164">
        <v>0.12717387981611925</v>
      </c>
    </row>
    <row r="39" spans="1:4" x14ac:dyDescent="0.15">
      <c r="A39" s="164">
        <v>15</v>
      </c>
      <c r="B39" s="164">
        <v>5.8172604937801786</v>
      </c>
      <c r="C39" s="164">
        <v>9.0345553514143973E-3</v>
      </c>
      <c r="D39" s="164">
        <v>9.6022645872922904E-2</v>
      </c>
    </row>
    <row r="40" spans="1:4" x14ac:dyDescent="0.15">
      <c r="A40" s="164">
        <v>16</v>
      </c>
      <c r="B40" s="164">
        <v>5.8012884316267161</v>
      </c>
      <c r="C40" s="164">
        <v>-1.2870992299722772E-3</v>
      </c>
      <c r="D40" s="164">
        <v>-1.3679773796902035E-2</v>
      </c>
    </row>
    <row r="41" spans="1:4" x14ac:dyDescent="0.15">
      <c r="A41" s="164">
        <v>17</v>
      </c>
      <c r="B41" s="164">
        <v>5.7985641361139324</v>
      </c>
      <c r="C41" s="164">
        <v>5.3652871472076313E-3</v>
      </c>
      <c r="D41" s="164">
        <v>5.7024285944765191E-2</v>
      </c>
    </row>
    <row r="42" spans="1:4" x14ac:dyDescent="0.15">
      <c r="A42" s="164">
        <v>18</v>
      </c>
      <c r="B42" s="164">
        <v>5.78978214630542</v>
      </c>
      <c r="C42" s="164">
        <v>9.9163851806078895E-3</v>
      </c>
      <c r="D42" s="164">
        <v>0.10539506433904813</v>
      </c>
    </row>
    <row r="43" spans="1:4" x14ac:dyDescent="0.15">
      <c r="A43" s="164">
        <v>19</v>
      </c>
      <c r="B43" s="164">
        <v>5.7890458486015328</v>
      </c>
      <c r="C43" s="164">
        <v>-2.1484672348250911E-3</v>
      </c>
      <c r="D43" s="164">
        <v>-2.2834716312506761E-2</v>
      </c>
    </row>
    <row r="44" spans="1:4" x14ac:dyDescent="0.15">
      <c r="A44" s="164">
        <v>20</v>
      </c>
      <c r="B44" s="164">
        <v>5.7818304285081004</v>
      </c>
      <c r="C44" s="164">
        <v>4.4532676598443288E-3</v>
      </c>
      <c r="D44" s="164">
        <v>4.7331000458326618E-2</v>
      </c>
    </row>
    <row r="45" spans="1:4" x14ac:dyDescent="0.15">
      <c r="A45" s="164">
        <v>21</v>
      </c>
      <c r="B45" s="164">
        <v>5.7758600203586647</v>
      </c>
      <c r="C45" s="164">
        <v>8.5803573149911827E-3</v>
      </c>
      <c r="D45" s="164">
        <v>9.1195258634566401E-2</v>
      </c>
    </row>
    <row r="46" spans="1:4" x14ac:dyDescent="0.15">
      <c r="A46" s="164">
        <v>22</v>
      </c>
      <c r="B46" s="164">
        <v>5.7618765675097041</v>
      </c>
      <c r="C46" s="164">
        <v>1.5466110254525489E-2</v>
      </c>
      <c r="D46" s="164">
        <v>0.16437962580741558</v>
      </c>
    </row>
    <row r="47" spans="1:4" x14ac:dyDescent="0.15">
      <c r="A47" s="164">
        <v>23</v>
      </c>
      <c r="B47" s="164">
        <v>5.7715404965959678</v>
      </c>
      <c r="C47" s="164">
        <v>2.451725416940409E-2</v>
      </c>
      <c r="D47" s="164">
        <v>0.26057858116023053</v>
      </c>
    </row>
    <row r="48" spans="1:4" x14ac:dyDescent="0.15">
      <c r="A48" s="164">
        <v>24</v>
      </c>
      <c r="B48" s="164">
        <v>5.7751105084082708</v>
      </c>
      <c r="C48" s="164">
        <v>2.0034972261902873E-2</v>
      </c>
      <c r="D48" s="164">
        <v>0.21293920638577438</v>
      </c>
    </row>
    <row r="49" spans="1:4" x14ac:dyDescent="0.15">
      <c r="A49" s="164">
        <v>25</v>
      </c>
      <c r="B49" s="164">
        <v>5.78350143636297</v>
      </c>
      <c r="C49" s="164">
        <v>1.8314778564596068E-2</v>
      </c>
      <c r="D49" s="164">
        <v>0.19465634200513099</v>
      </c>
    </row>
    <row r="50" spans="1:4" x14ac:dyDescent="0.15">
      <c r="A50" s="164">
        <v>26</v>
      </c>
      <c r="B50" s="164">
        <v>5.7881245018069354</v>
      </c>
      <c r="C50" s="164">
        <v>1.6407875949409068E-2</v>
      </c>
      <c r="D50" s="164">
        <v>0.17438906515419159</v>
      </c>
    </row>
    <row r="51" spans="1:4" x14ac:dyDescent="0.15">
      <c r="A51" s="164">
        <v>27</v>
      </c>
      <c r="B51" s="164">
        <v>5.786648088359156</v>
      </c>
      <c r="C51" s="164">
        <v>1.1231709676160939E-2</v>
      </c>
      <c r="D51" s="164">
        <v>0.11937482685438858</v>
      </c>
    </row>
    <row r="52" spans="1:4" x14ac:dyDescent="0.15">
      <c r="A52" s="164">
        <v>28</v>
      </c>
      <c r="B52" s="164">
        <v>5.7918034023976128</v>
      </c>
      <c r="C52" s="164">
        <v>1.8438983359715166E-2</v>
      </c>
      <c r="D52" s="164">
        <v>0.19597643719449448</v>
      </c>
    </row>
    <row r="53" spans="1:4" x14ac:dyDescent="0.15">
      <c r="A53" s="164">
        <v>29</v>
      </c>
      <c r="B53" s="164">
        <v>5.7929037106119896</v>
      </c>
      <c r="C53" s="164">
        <v>1.4938433968989528E-2</v>
      </c>
      <c r="D53" s="164">
        <v>0.15877128415354252</v>
      </c>
    </row>
    <row r="54" spans="1:4" x14ac:dyDescent="0.15">
      <c r="A54" s="164">
        <v>30</v>
      </c>
      <c r="B54" s="164">
        <v>5.7956477359070693</v>
      </c>
      <c r="C54" s="164">
        <v>1.4294934577522511E-2</v>
      </c>
      <c r="D54" s="164">
        <v>0.15193193104950678</v>
      </c>
    </row>
    <row r="55" spans="1:4" x14ac:dyDescent="0.15">
      <c r="A55" s="164">
        <v>31</v>
      </c>
      <c r="B55" s="164">
        <v>5.7910690037033223</v>
      </c>
      <c r="C55" s="164">
        <v>8.0236507572033489E-3</v>
      </c>
      <c r="D55" s="164">
        <v>8.527837234915267E-2</v>
      </c>
    </row>
    <row r="56" spans="1:4" x14ac:dyDescent="0.15">
      <c r="A56" s="164">
        <v>32</v>
      </c>
      <c r="B56" s="164">
        <v>5.7899661126049597</v>
      </c>
      <c r="C56" s="164">
        <v>1.2152262772103128E-2</v>
      </c>
      <c r="D56" s="164">
        <v>0.12915881073634478</v>
      </c>
    </row>
    <row r="57" spans="1:4" x14ac:dyDescent="0.15">
      <c r="A57" s="164">
        <v>33</v>
      </c>
      <c r="B57" s="164">
        <v>5.791436289146449</v>
      </c>
      <c r="C57" s="164">
        <v>1.3698679770039135E-2</v>
      </c>
      <c r="D57" s="164">
        <v>0.14559471111980204</v>
      </c>
    </row>
    <row r="58" spans="1:4" x14ac:dyDescent="0.15">
      <c r="A58" s="164">
        <v>34</v>
      </c>
      <c r="B58" s="164">
        <v>5.7971072937395016</v>
      </c>
      <c r="C58" s="164">
        <v>1.6426044875818668E-2</v>
      </c>
      <c r="D58" s="164">
        <v>0.1745821713247401</v>
      </c>
    </row>
    <row r="59" spans="1:4" x14ac:dyDescent="0.15">
      <c r="A59" s="164">
        <v>35</v>
      </c>
      <c r="B59" s="164">
        <v>5.7960128804930235</v>
      </c>
      <c r="C59" s="164">
        <v>1.1228302531407053E-2</v>
      </c>
      <c r="D59" s="164">
        <v>0.11933861444089232</v>
      </c>
    </row>
    <row r="60" spans="1:4" x14ac:dyDescent="0.15">
      <c r="A60" s="164">
        <v>36</v>
      </c>
      <c r="B60" s="164">
        <v>5.7960128804930235</v>
      </c>
      <c r="C60" s="164">
        <v>1.1228302531407053E-2</v>
      </c>
      <c r="D60" s="164">
        <v>0.11933861444089232</v>
      </c>
    </row>
    <row r="61" spans="1:4" x14ac:dyDescent="0.15">
      <c r="A61" s="164">
        <v>37</v>
      </c>
      <c r="B61" s="164">
        <v>5.7864633407942101</v>
      </c>
      <c r="C61" s="164">
        <v>6.2453430563920165E-3</v>
      </c>
      <c r="D61" s="164">
        <v>6.6377850523098941E-2</v>
      </c>
    </row>
    <row r="62" spans="1:4" x14ac:dyDescent="0.15">
      <c r="A62" s="164">
        <v>38</v>
      </c>
      <c r="B62" s="164">
        <v>5.782202071870743</v>
      </c>
      <c r="C62" s="164">
        <v>9.5912801081716736E-3</v>
      </c>
      <c r="D62" s="164">
        <v>0.10193972558381581</v>
      </c>
    </row>
    <row r="63" spans="1:4" x14ac:dyDescent="0.15">
      <c r="A63" s="164">
        <v>39</v>
      </c>
      <c r="B63" s="164">
        <v>5.7844282355602719</v>
      </c>
      <c r="C63" s="164">
        <v>1.5484767219158257E-3</v>
      </c>
      <c r="D63" s="164">
        <v>1.6457791903141086E-2</v>
      </c>
    </row>
    <row r="64" spans="1:4" x14ac:dyDescent="0.15">
      <c r="A64" s="164">
        <v>40</v>
      </c>
      <c r="B64" s="164">
        <v>5.77847767697624</v>
      </c>
      <c r="C64" s="164">
        <v>2.5744331712616031E-3</v>
      </c>
      <c r="D64" s="164">
        <v>2.7362042193792967E-2</v>
      </c>
    </row>
    <row r="65" spans="1:4" x14ac:dyDescent="0.15">
      <c r="A65" s="164">
        <v>41</v>
      </c>
      <c r="B65" s="164">
        <v>5.7810866122086288</v>
      </c>
      <c r="C65" s="164">
        <v>1.3754593394539327E-2</v>
      </c>
      <c r="D65" s="164">
        <v>0.14618898211112571</v>
      </c>
    </row>
    <row r="66" spans="1:4" x14ac:dyDescent="0.15">
      <c r="A66" s="164">
        <v>42</v>
      </c>
      <c r="B66" s="164">
        <v>5.7842429634547381</v>
      </c>
      <c r="C66" s="164">
        <v>1.5455568031289779E-2</v>
      </c>
      <c r="D66" s="164">
        <v>0.16426757910128548</v>
      </c>
    </row>
    <row r="67" spans="1:4" x14ac:dyDescent="0.15">
      <c r="A67" s="164">
        <v>43</v>
      </c>
      <c r="B67" s="164">
        <v>5.7901500356945643</v>
      </c>
      <c r="C67" s="164">
        <v>1.4382342061780129E-2</v>
      </c>
      <c r="D67" s="164">
        <v>0.15286093060521799</v>
      </c>
    </row>
    <row r="68" spans="1:4" x14ac:dyDescent="0.15">
      <c r="A68" s="164">
        <v>44</v>
      </c>
      <c r="B68" s="164">
        <v>5.7927204332441802</v>
      </c>
      <c r="C68" s="164">
        <v>1.4520749780250419E-2</v>
      </c>
      <c r="D68" s="164">
        <v>0.15433197979577626</v>
      </c>
    </row>
    <row r="69" spans="1:4" x14ac:dyDescent="0.15">
      <c r="A69" s="164">
        <v>45</v>
      </c>
      <c r="B69" s="164">
        <v>5.7996549919444789</v>
      </c>
      <c r="C69" s="164">
        <v>1.596696446725776E-2</v>
      </c>
      <c r="D69" s="164">
        <v>0.16970289240244762</v>
      </c>
    </row>
    <row r="70" spans="1:4" x14ac:dyDescent="0.15">
      <c r="A70" s="164">
        <v>46</v>
      </c>
      <c r="B70" s="164">
        <v>5.7980181377998488</v>
      </c>
      <c r="C70" s="164">
        <v>1.2224247957479228E-2</v>
      </c>
      <c r="D70" s="164">
        <v>0.12992389630996781</v>
      </c>
    </row>
    <row r="71" spans="1:4" x14ac:dyDescent="0.15">
      <c r="A71" s="164">
        <v>47</v>
      </c>
      <c r="B71" s="164">
        <v>5.8020133125397537</v>
      </c>
      <c r="C71" s="164">
        <v>2.0736681180490102E-2</v>
      </c>
      <c r="D71" s="164">
        <v>0.2203972321960678</v>
      </c>
    </row>
    <row r="72" spans="1:4" x14ac:dyDescent="0.15">
      <c r="A72" s="164">
        <v>48</v>
      </c>
      <c r="B72" s="164">
        <v>5.8021944279679669</v>
      </c>
      <c r="C72" s="164">
        <v>1.7591722444540103E-2</v>
      </c>
      <c r="D72" s="164">
        <v>0.18697143012382697</v>
      </c>
    </row>
    <row r="73" spans="1:4" x14ac:dyDescent="0.15">
      <c r="A73" s="164">
        <v>49</v>
      </c>
      <c r="B73" s="164">
        <v>5.809584321591144</v>
      </c>
      <c r="C73" s="164">
        <v>1.9949358370617176E-2</v>
      </c>
      <c r="D73" s="164">
        <v>0.21202926980948872</v>
      </c>
    </row>
    <row r="74" spans="1:4" x14ac:dyDescent="0.15">
      <c r="A74" s="164">
        <v>50</v>
      </c>
      <c r="B74" s="164">
        <v>5.8099430263845866</v>
      </c>
      <c r="C74" s="164">
        <v>1.2806967335657227E-2</v>
      </c>
      <c r="D74" s="164">
        <v>0.13611725661577589</v>
      </c>
    </row>
    <row r="75" spans="1:4" x14ac:dyDescent="0.15">
      <c r="A75" s="164">
        <v>51</v>
      </c>
      <c r="B75" s="164">
        <v>5.809584321591144</v>
      </c>
      <c r="C75" s="164">
        <v>1.523514810789095E-2</v>
      </c>
      <c r="D75" s="164">
        <v>0.16192487340912887</v>
      </c>
    </row>
    <row r="76" spans="1:4" x14ac:dyDescent="0.15">
      <c r="A76" s="164">
        <v>52</v>
      </c>
      <c r="B76" s="164">
        <v>5.8059882071175215</v>
      </c>
      <c r="C76" s="164">
        <v>1.1122952845682654E-2</v>
      </c>
      <c r="D76" s="164">
        <v>0.11821891843243808</v>
      </c>
    </row>
    <row r="77" spans="1:4" x14ac:dyDescent="0.15">
      <c r="A77" s="164">
        <v>53</v>
      </c>
      <c r="B77" s="164">
        <v>5.8088664186755015</v>
      </c>
      <c r="C77" s="164">
        <v>1.0622863692669959E-2</v>
      </c>
      <c r="D77" s="164">
        <v>0.11290378317931128</v>
      </c>
    </row>
    <row r="78" spans="1:4" x14ac:dyDescent="0.15">
      <c r="A78" s="164">
        <v>54</v>
      </c>
      <c r="B78" s="164">
        <v>5.8122706108478868</v>
      </c>
      <c r="C78" s="164">
        <v>1.077528463513211E-2</v>
      </c>
      <c r="D78" s="164">
        <v>0.11452377017505966</v>
      </c>
    </row>
    <row r="79" spans="1:4" x14ac:dyDescent="0.15">
      <c r="A79" s="164">
        <v>55</v>
      </c>
      <c r="B79" s="164">
        <v>5.8195664605967306</v>
      </c>
      <c r="C79" s="164">
        <v>1.4951836048524569E-2</v>
      </c>
      <c r="D79" s="164">
        <v>0.1589137264860202</v>
      </c>
    </row>
    <row r="80" spans="1:4" x14ac:dyDescent="0.15">
      <c r="A80" s="164">
        <v>56</v>
      </c>
      <c r="B80" s="164">
        <v>5.8209821492090263</v>
      </c>
      <c r="C80" s="164">
        <v>1.8204962453377327E-2</v>
      </c>
      <c r="D80" s="164">
        <v>0.1934891751498139</v>
      </c>
    </row>
    <row r="81" spans="1:4" x14ac:dyDescent="0.15">
      <c r="A81" s="164">
        <v>57</v>
      </c>
      <c r="B81" s="164">
        <v>5.8158380546054005</v>
      </c>
      <c r="C81" s="164">
        <v>1.7509624405444235E-2</v>
      </c>
      <c r="D81" s="164">
        <v>0.18609886134447581</v>
      </c>
    </row>
    <row r="82" spans="1:4" x14ac:dyDescent="0.15">
      <c r="A82" s="164">
        <v>58</v>
      </c>
      <c r="B82" s="164">
        <v>5.8145912971822957</v>
      </c>
      <c r="C82" s="164">
        <v>1.34715779842427E-2</v>
      </c>
      <c r="D82" s="164">
        <v>0.14318098808569327</v>
      </c>
    </row>
    <row r="83" spans="1:4" x14ac:dyDescent="0.15">
      <c r="A83" s="164">
        <v>59</v>
      </c>
      <c r="B83" s="164">
        <v>5.8059882071175215</v>
      </c>
      <c r="C83" s="164">
        <v>9.9317674755292629E-3</v>
      </c>
      <c r="D83" s="164">
        <v>0.10555855314403029</v>
      </c>
    </row>
    <row r="84" spans="1:4" x14ac:dyDescent="0.15">
      <c r="A84" s="164">
        <v>60</v>
      </c>
      <c r="B84" s="164">
        <v>5.8108390701376873</v>
      </c>
      <c r="C84" s="164">
        <v>9.8371559900130023E-3</v>
      </c>
      <c r="D84" s="164">
        <v>0.1045529867585394</v>
      </c>
    </row>
    <row r="85" spans="1:4" x14ac:dyDescent="0.15">
      <c r="A85" s="164">
        <v>61</v>
      </c>
      <c r="B85" s="164">
        <v>5.8136995392560697</v>
      </c>
      <c r="C85" s="164">
        <v>8.1622234657325876E-3</v>
      </c>
      <c r="D85" s="164">
        <v>8.6751175115995172E-2</v>
      </c>
    </row>
    <row r="86" spans="1:4" x14ac:dyDescent="0.15">
      <c r="A86" s="164">
        <v>62</v>
      </c>
      <c r="B86" s="164">
        <v>5.8149477161918126</v>
      </c>
      <c r="C86" s="164">
        <v>1.8399962819032112E-2</v>
      </c>
      <c r="D86" s="164">
        <v>0.19556171223969165</v>
      </c>
    </row>
    <row r="87" spans="1:4" x14ac:dyDescent="0.15">
      <c r="A87" s="164">
        <v>63</v>
      </c>
      <c r="B87" s="164">
        <v>5.8097636945275353</v>
      </c>
      <c r="C87" s="164">
        <v>2.5047042535069508E-2</v>
      </c>
      <c r="D87" s="164">
        <v>0.26620937079460039</v>
      </c>
    </row>
    <row r="88" spans="1:4" x14ac:dyDescent="0.15">
      <c r="A88" s="164">
        <v>64</v>
      </c>
      <c r="B88" s="164">
        <v>5.8076085026613882</v>
      </c>
      <c r="C88" s="164">
        <v>2.3393822005532527E-2</v>
      </c>
      <c r="D88" s="164">
        <v>0.24863832238293471</v>
      </c>
    </row>
    <row r="89" spans="1:4" x14ac:dyDescent="0.15">
      <c r="A89" s="164">
        <v>65</v>
      </c>
      <c r="B89" s="164">
        <v>5.8077883287157759</v>
      </c>
      <c r="C89" s="164">
        <v>2.0863127986294749E-2</v>
      </c>
      <c r="D89" s="164">
        <v>0.22174115631665456</v>
      </c>
    </row>
    <row r="90" spans="1:4" x14ac:dyDescent="0.15">
      <c r="A90" s="164">
        <v>66</v>
      </c>
      <c r="B90" s="164">
        <v>5.8034610643741829</v>
      </c>
      <c r="C90" s="164">
        <v>2.1653695449542987E-2</v>
      </c>
      <c r="D90" s="164">
        <v>0.23014360409735868</v>
      </c>
    </row>
    <row r="91" spans="1:4" x14ac:dyDescent="0.15">
      <c r="A91" s="164">
        <v>67</v>
      </c>
      <c r="B91" s="164">
        <v>5.8115551676273638</v>
      </c>
      <c r="C91" s="164">
        <v>2.7923022482736926E-2</v>
      </c>
      <c r="D91" s="164">
        <v>0.29677636532956242</v>
      </c>
    </row>
    <row r="92" spans="1:4" x14ac:dyDescent="0.15">
      <c r="A92" s="164">
        <v>68</v>
      </c>
      <c r="B92" s="164">
        <v>5.8076085026613882</v>
      </c>
      <c r="C92" s="164">
        <v>2.4273974622128769E-2</v>
      </c>
      <c r="D92" s="164">
        <v>0.25799291480394593</v>
      </c>
    </row>
    <row r="93" spans="1:4" x14ac:dyDescent="0.15">
      <c r="A93" s="164">
        <v>69</v>
      </c>
      <c r="B93" s="164">
        <v>5.8040032819725749</v>
      </c>
      <c r="C93" s="164">
        <v>2.6999042694345832E-2</v>
      </c>
      <c r="D93" s="164">
        <v>0.28695596127386902</v>
      </c>
    </row>
    <row r="94" spans="1:4" x14ac:dyDescent="0.15">
      <c r="A94" s="164">
        <v>70</v>
      </c>
      <c r="B94" s="164">
        <v>5.7994732881380271</v>
      </c>
      <c r="C94" s="164">
        <v>2.947232947218037E-2</v>
      </c>
      <c r="D94" s="164">
        <v>0.31324298162767183</v>
      </c>
    </row>
    <row r="95" spans="1:4" x14ac:dyDescent="0.15">
      <c r="A95" s="164">
        <v>71</v>
      </c>
      <c r="B95" s="164">
        <v>5.7980181377998488</v>
      </c>
      <c r="C95" s="164">
        <v>3.4743718112812516E-2</v>
      </c>
      <c r="D95" s="164">
        <v>0.36926927899478307</v>
      </c>
    </row>
    <row r="96" spans="1:4" x14ac:dyDescent="0.15">
      <c r="A96" s="164">
        <v>72</v>
      </c>
      <c r="B96" s="164">
        <v>5.8012884316267161</v>
      </c>
      <c r="C96" s="164">
        <v>3.3522305435888633E-2</v>
      </c>
      <c r="D96" s="164">
        <v>0.35628764654260048</v>
      </c>
    </row>
    <row r="97" spans="1:4" x14ac:dyDescent="0.15">
      <c r="A97" s="164">
        <v>73</v>
      </c>
      <c r="B97" s="164">
        <v>5.8041839377699826</v>
      </c>
      <c r="C97" s="164">
        <v>3.0334358875272471E-2</v>
      </c>
      <c r="D97" s="164">
        <v>0.32240495373205452</v>
      </c>
    </row>
    <row r="98" spans="1:4" x14ac:dyDescent="0.15">
      <c r="A98" s="164">
        <v>74</v>
      </c>
      <c r="B98" s="164">
        <v>5.8092254524050331</v>
      </c>
      <c r="C98" s="164">
        <v>3.2287917939444633E-2</v>
      </c>
      <c r="D98" s="164">
        <v>0.34316811283777349</v>
      </c>
    </row>
    <row r="99" spans="1:4" x14ac:dyDescent="0.15">
      <c r="A99" s="164">
        <v>75</v>
      </c>
      <c r="B99" s="164">
        <v>5.8092254524050331</v>
      </c>
      <c r="C99" s="164">
        <v>3.2287917939444633E-2</v>
      </c>
      <c r="D99" s="164">
        <v>0.34316811283777349</v>
      </c>
    </row>
    <row r="100" spans="1:4" x14ac:dyDescent="0.15">
      <c r="A100" s="164">
        <v>76</v>
      </c>
      <c r="B100" s="164">
        <v>5.8099430263845866</v>
      </c>
      <c r="C100" s="164">
        <v>3.2731447138233172E-2</v>
      </c>
      <c r="D100" s="164">
        <v>0.34788210766463629</v>
      </c>
    </row>
    <row r="101" spans="1:4" x14ac:dyDescent="0.15">
      <c r="A101" s="164">
        <v>77</v>
      </c>
      <c r="B101" s="164">
        <v>5.8076085026613882</v>
      </c>
      <c r="C101" s="164">
        <v>3.4775821432440956E-2</v>
      </c>
      <c r="D101" s="164">
        <v>0.36961048512747274</v>
      </c>
    </row>
    <row r="102" spans="1:4" x14ac:dyDescent="0.15">
      <c r="A102" s="164">
        <v>78</v>
      </c>
      <c r="B102" s="164">
        <v>5.8005628790611263</v>
      </c>
      <c r="C102" s="164">
        <v>3.0439445605794369E-2</v>
      </c>
      <c r="D102" s="164">
        <v>0.32352185495390245</v>
      </c>
    </row>
    <row r="103" spans="1:4" x14ac:dyDescent="0.15">
      <c r="A103" s="164">
        <v>79</v>
      </c>
      <c r="B103" s="164">
        <v>5.7960128804930235</v>
      </c>
      <c r="C103" s="164">
        <v>2.703301498999533E-2</v>
      </c>
      <c r="D103" s="164">
        <v>0.28731703158532951</v>
      </c>
    </row>
    <row r="104" spans="1:4" x14ac:dyDescent="0.15">
      <c r="A104" s="164">
        <v>80</v>
      </c>
      <c r="B104" s="164">
        <v>5.7899661126049597</v>
      </c>
      <c r="C104" s="164">
        <v>2.4462882138305275E-2</v>
      </c>
      <c r="D104" s="164">
        <v>0.26000069480229526</v>
      </c>
    </row>
    <row r="105" spans="1:4" x14ac:dyDescent="0.15">
      <c r="A105" s="164">
        <v>81</v>
      </c>
      <c r="B105" s="164">
        <v>5.779410437718326</v>
      </c>
      <c r="C105" s="164">
        <v>2.270793765873691E-2</v>
      </c>
      <c r="D105" s="164">
        <v>0.24134848606223233</v>
      </c>
    </row>
    <row r="106" spans="1:4" x14ac:dyDescent="0.15">
      <c r="A106" s="164">
        <v>82</v>
      </c>
      <c r="B106" s="164">
        <v>5.7777306675703022</v>
      </c>
      <c r="C106" s="164">
        <v>2.2270664826441688E-2</v>
      </c>
      <c r="D106" s="164">
        <v>0.23670098624711849</v>
      </c>
    </row>
    <row r="107" spans="1:4" x14ac:dyDescent="0.15">
      <c r="A107" s="164">
        <v>83</v>
      </c>
      <c r="B107" s="164">
        <v>5.7803420886912713</v>
      </c>
      <c r="C107" s="164">
        <v>2.4792880225216862E-2</v>
      </c>
      <c r="D107" s="164">
        <v>0.26350803835222358</v>
      </c>
    </row>
    <row r="108" spans="1:4" x14ac:dyDescent="0.15">
      <c r="A108" s="164">
        <v>84</v>
      </c>
      <c r="B108" s="164">
        <v>5.7812726325326746</v>
      </c>
      <c r="C108" s="164">
        <v>2.6569512048304489E-2</v>
      </c>
      <c r="D108" s="164">
        <v>0.28239074832070044</v>
      </c>
    </row>
    <row r="109" spans="1:4" x14ac:dyDescent="0.15">
      <c r="A109" s="164">
        <v>85</v>
      </c>
      <c r="B109" s="164">
        <v>5.7754853540594642</v>
      </c>
      <c r="C109" s="164">
        <v>2.0876301889829918E-2</v>
      </c>
      <c r="D109" s="164">
        <v>0.22188117350894765</v>
      </c>
    </row>
    <row r="110" spans="1:4" x14ac:dyDescent="0.15">
      <c r="A110" s="164">
        <v>86</v>
      </c>
      <c r="B110" s="164">
        <v>5.779410437718326</v>
      </c>
      <c r="C110" s="164">
        <v>2.210352543121008E-2</v>
      </c>
      <c r="D110" s="164">
        <v>0.23492456600998679</v>
      </c>
    </row>
    <row r="111" spans="1:4" x14ac:dyDescent="0.15">
      <c r="A111" s="164">
        <v>87</v>
      </c>
      <c r="B111" s="164">
        <v>5.7827592064018161</v>
      </c>
      <c r="C111" s="164">
        <v>2.2977990777378388E-2</v>
      </c>
      <c r="D111" s="164">
        <v>0.24421871198587222</v>
      </c>
    </row>
    <row r="112" spans="1:4" x14ac:dyDescent="0.15">
      <c r="A112" s="164">
        <v>88</v>
      </c>
      <c r="B112" s="164">
        <v>5.7859088364275548</v>
      </c>
      <c r="C112" s="164">
        <v>2.6429044782991795E-2</v>
      </c>
      <c r="D112" s="164">
        <v>0.2808978094931413</v>
      </c>
    </row>
    <row r="113" spans="1:4" x14ac:dyDescent="0.15">
      <c r="A113" s="164">
        <v>89</v>
      </c>
      <c r="B113" s="164">
        <v>5.7894140839952879</v>
      </c>
      <c r="C113" s="164">
        <v>2.620787241644873E-2</v>
      </c>
      <c r="D113" s="164">
        <v>0.27854710655277842</v>
      </c>
    </row>
    <row r="114" spans="1:4" x14ac:dyDescent="0.15">
      <c r="A114" s="164">
        <v>90</v>
      </c>
      <c r="B114" s="164">
        <v>5.7952824209714073</v>
      </c>
      <c r="C114" s="164">
        <v>2.8650654815255194E-2</v>
      </c>
      <c r="D114" s="164">
        <v>0.30450991491483914</v>
      </c>
    </row>
    <row r="115" spans="1:4" x14ac:dyDescent="0.15">
      <c r="A115" s="164">
        <v>91</v>
      </c>
      <c r="B115" s="164">
        <v>5.8000182731156382</v>
      </c>
      <c r="C115" s="164">
        <v>3.0396852473928426E-2</v>
      </c>
      <c r="D115" s="164">
        <v>0.32306915915884687</v>
      </c>
    </row>
    <row r="116" spans="1:4" x14ac:dyDescent="0.15">
      <c r="A116" s="164">
        <v>92</v>
      </c>
      <c r="B116" s="164">
        <v>5.8011071065013509</v>
      </c>
      <c r="C116" s="164">
        <v>3.3703630561253917E-2</v>
      </c>
      <c r="D116" s="164">
        <v>0.35821483804495685</v>
      </c>
    </row>
    <row r="117" spans="1:4" x14ac:dyDescent="0.15">
      <c r="A117" s="164">
        <v>93</v>
      </c>
      <c r="B117" s="164">
        <v>5.8001998505194416</v>
      </c>
      <c r="C117" s="164">
        <v>3.6947336204183223E-2</v>
      </c>
      <c r="D117" s="164">
        <v>0.39269015931444695</v>
      </c>
    </row>
    <row r="118" spans="1:4" x14ac:dyDescent="0.15">
      <c r="A118" s="164">
        <v>94</v>
      </c>
      <c r="B118" s="164">
        <v>5.8036418452939262</v>
      </c>
      <c r="C118" s="164">
        <v>3.6418247654822267E-2</v>
      </c>
      <c r="D118" s="164">
        <v>0.38706680759047396</v>
      </c>
    </row>
    <row r="119" spans="1:4" x14ac:dyDescent="0.15">
      <c r="A119" s="164">
        <v>95</v>
      </c>
      <c r="B119" s="164">
        <v>5.8124493695635113</v>
      </c>
      <c r="C119" s="164">
        <v>5.1181806034585442E-2</v>
      </c>
      <c r="D119" s="164">
        <v>0.54397944833291911</v>
      </c>
    </row>
    <row r="120" spans="1:4" x14ac:dyDescent="0.15">
      <c r="A120" s="164">
        <v>96</v>
      </c>
      <c r="B120" s="164">
        <v>5.8186803537347291</v>
      </c>
      <c r="C120" s="164">
        <v>5.2592008044847205E-2</v>
      </c>
      <c r="D120" s="164">
        <v>0.55896760469187601</v>
      </c>
    </row>
    <row r="121" spans="1:4" x14ac:dyDescent="0.15">
      <c r="A121" s="164">
        <v>97</v>
      </c>
      <c r="B121" s="164">
        <v>5.8202746248325514</v>
      </c>
      <c r="C121" s="164">
        <v>4.958710051618187E-2</v>
      </c>
      <c r="D121" s="164">
        <v>0.52703031942628298</v>
      </c>
    </row>
    <row r="122" spans="1:4" x14ac:dyDescent="0.15">
      <c r="A122" s="164">
        <v>98</v>
      </c>
      <c r="B122" s="164">
        <v>5.8209821492090263</v>
      </c>
      <c r="C122" s="164">
        <v>4.8314763924747872E-2</v>
      </c>
      <c r="D122" s="164">
        <v>0.51350744849370278</v>
      </c>
    </row>
    <row r="123" spans="1:4" x14ac:dyDescent="0.15">
      <c r="A123" s="164">
        <v>99</v>
      </c>
      <c r="B123" s="164">
        <v>5.8259170004304988</v>
      </c>
      <c r="C123" s="164">
        <v>4.45092183004272E-2</v>
      </c>
      <c r="D123" s="164">
        <v>0.47306068098563858</v>
      </c>
    </row>
    <row r="124" spans="1:4" x14ac:dyDescent="0.15">
      <c r="A124" s="164">
        <v>100</v>
      </c>
      <c r="B124" s="164">
        <v>5.8304716813501383</v>
      </c>
      <c r="C124" s="164">
        <v>4.0518712289969727E-2</v>
      </c>
      <c r="D124" s="164">
        <v>0.430648085059051</v>
      </c>
    </row>
    <row r="125" spans="1:4" x14ac:dyDescent="0.15">
      <c r="A125" s="164">
        <v>101</v>
      </c>
      <c r="B125" s="164">
        <v>5.8382927129115965</v>
      </c>
      <c r="C125" s="164">
        <v>4.2240273489103863E-2</v>
      </c>
      <c r="D125" s="164">
        <v>0.44894548376247939</v>
      </c>
    </row>
    <row r="126" spans="1:4" x14ac:dyDescent="0.15">
      <c r="A126" s="164">
        <v>102</v>
      </c>
      <c r="B126" s="164">
        <v>5.8400201624327943</v>
      </c>
      <c r="C126" s="164">
        <v>4.1629518667980925E-2</v>
      </c>
      <c r="D126" s="164">
        <v>0.44245415224446649</v>
      </c>
    </row>
    <row r="127" spans="1:4" x14ac:dyDescent="0.15">
      <c r="A127" s="164">
        <v>103</v>
      </c>
      <c r="B127" s="164">
        <v>5.8451797630267457</v>
      </c>
      <c r="C127" s="164">
        <v>3.8699573401299148E-2</v>
      </c>
      <c r="D127" s="164">
        <v>0.41131359404028373</v>
      </c>
    </row>
    <row r="128" spans="1:4" x14ac:dyDescent="0.15">
      <c r="A128" s="164">
        <v>104</v>
      </c>
      <c r="B128" s="164">
        <v>5.8475759912803635</v>
      </c>
      <c r="C128" s="164">
        <v>3.4073689820411701E-2</v>
      </c>
      <c r="D128" s="164">
        <v>0.36214796677259714</v>
      </c>
    </row>
    <row r="129" spans="1:4" x14ac:dyDescent="0.15">
      <c r="A129" s="164">
        <v>105</v>
      </c>
      <c r="B129" s="164">
        <v>5.8396749772606231</v>
      </c>
      <c r="C129" s="164">
        <v>3.1033368711558929E-2</v>
      </c>
      <c r="D129" s="164">
        <v>0.32983429268241204</v>
      </c>
    </row>
    <row r="130" spans="1:4" x14ac:dyDescent="0.15">
      <c r="A130" s="164">
        <v>106</v>
      </c>
      <c r="B130" s="164">
        <v>5.8396749772606231</v>
      </c>
      <c r="C130" s="164">
        <v>3.1033368711558929E-2</v>
      </c>
      <c r="D130" s="164">
        <v>0.32983429268241204</v>
      </c>
    </row>
    <row r="131" spans="1:4" x14ac:dyDescent="0.15">
      <c r="A131" s="164">
        <v>107</v>
      </c>
      <c r="B131" s="164">
        <v>5.8463787937439546</v>
      </c>
      <c r="C131" s="164">
        <v>4.1390517025262419E-2</v>
      </c>
      <c r="D131" s="164">
        <v>0.43991395306374942</v>
      </c>
    </row>
    <row r="132" spans="1:4" x14ac:dyDescent="0.15">
      <c r="A132" s="164">
        <v>108</v>
      </c>
      <c r="B132" s="164">
        <v>5.84843001312354</v>
      </c>
      <c r="C132" s="164">
        <v>3.989377506492886E-2</v>
      </c>
      <c r="D132" s="164">
        <v>0.42400601762808315</v>
      </c>
    </row>
    <row r="133" spans="1:4" x14ac:dyDescent="0.15">
      <c r="A133" s="164">
        <v>109</v>
      </c>
      <c r="B133" s="164">
        <v>5.8487713612328642</v>
      </c>
      <c r="C133" s="164">
        <v>4.0660460309966062E-2</v>
      </c>
      <c r="D133" s="164">
        <v>0.43215463622818689</v>
      </c>
    </row>
    <row r="134" spans="1:4" x14ac:dyDescent="0.15">
      <c r="A134" s="164">
        <v>110</v>
      </c>
      <c r="B134" s="164">
        <v>5.8542127906456018</v>
      </c>
      <c r="C134" s="164">
        <v>4.0465487774688391E-2</v>
      </c>
      <c r="D134" s="164">
        <v>0.43008239493000472</v>
      </c>
    </row>
    <row r="135" spans="1:4" x14ac:dyDescent="0.15">
      <c r="A135" s="164">
        <v>111</v>
      </c>
      <c r="B135" s="164">
        <v>5.8601213751663037</v>
      </c>
      <c r="C135" s="164">
        <v>4.632979761472189E-2</v>
      </c>
      <c r="D135" s="164">
        <v>0.49241048138867888</v>
      </c>
    </row>
    <row r="136" spans="1:4" x14ac:dyDescent="0.15">
      <c r="A136" s="164">
        <v>112</v>
      </c>
      <c r="B136" s="164">
        <v>5.8584377526076077</v>
      </c>
      <c r="C136" s="164">
        <v>4.583358279799743E-2</v>
      </c>
      <c r="D136" s="164">
        <v>0.48713652403606045</v>
      </c>
    </row>
    <row r="137" spans="1:4" x14ac:dyDescent="0.15">
      <c r="A137" s="164">
        <v>113</v>
      </c>
      <c r="B137" s="164">
        <v>5.8589432195753837</v>
      </c>
      <c r="C137" s="164">
        <v>4.0680123867018025E-2</v>
      </c>
      <c r="D137" s="164">
        <v>0.43236362789429111</v>
      </c>
    </row>
    <row r="138" spans="1:4" x14ac:dyDescent="0.15">
      <c r="A138" s="164">
        <v>114</v>
      </c>
      <c r="B138" s="164">
        <v>5.8574258387682434</v>
      </c>
      <c r="C138" s="164">
        <v>3.7252439652046831E-2</v>
      </c>
      <c r="D138" s="164">
        <v>0.39593291329505415</v>
      </c>
    </row>
    <row r="139" spans="1:4" x14ac:dyDescent="0.15">
      <c r="A139" s="164">
        <v>115</v>
      </c>
      <c r="B139" s="164">
        <v>5.8520067683489732</v>
      </c>
      <c r="C139" s="164">
        <v>3.0479616189263758E-2</v>
      </c>
      <c r="D139" s="164">
        <v>0.32394880299516782</v>
      </c>
    </row>
    <row r="140" spans="1:4" x14ac:dyDescent="0.15">
      <c r="A140" s="164">
        <v>116</v>
      </c>
      <c r="B140" s="164">
        <v>5.8552288624365953</v>
      </c>
      <c r="C140" s="164">
        <v>3.5309766081426552E-2</v>
      </c>
      <c r="D140" s="164">
        <v>0.37528544930125018</v>
      </c>
    </row>
    <row r="141" spans="1:4" x14ac:dyDescent="0.15">
      <c r="A141" s="164">
        <v>117</v>
      </c>
      <c r="B141" s="164">
        <v>5.8616335466379592</v>
      </c>
      <c r="C141" s="164">
        <v>4.1546085602450766E-2</v>
      </c>
      <c r="D141" s="164">
        <v>0.44156739430299896</v>
      </c>
    </row>
    <row r="142" spans="1:4" x14ac:dyDescent="0.15">
      <c r="A142" s="164">
        <v>118</v>
      </c>
      <c r="B142" s="164">
        <v>5.8654847697669723</v>
      </c>
      <c r="C142" s="164">
        <v>3.4138573675429384E-2</v>
      </c>
      <c r="D142" s="164">
        <v>0.36283757674131106</v>
      </c>
    </row>
    <row r="143" spans="1:4" x14ac:dyDescent="0.15">
      <c r="A143" s="164">
        <v>119</v>
      </c>
      <c r="B143" s="164">
        <v>5.8626400410572366</v>
      </c>
      <c r="C143" s="164">
        <v>3.1487273161787677E-2</v>
      </c>
      <c r="D143" s="164">
        <v>0.33465855957648066</v>
      </c>
    </row>
    <row r="144" spans="1:4" x14ac:dyDescent="0.15">
      <c r="A144" s="164">
        <v>120</v>
      </c>
      <c r="B144" s="164">
        <v>5.8633103193351754</v>
      </c>
      <c r="C144" s="164">
        <v>3.0816994883848814E-2</v>
      </c>
      <c r="D144" s="164">
        <v>0.32753459041415106</v>
      </c>
    </row>
    <row r="145" spans="1:4" x14ac:dyDescent="0.15">
      <c r="A145" s="164">
        <v>121</v>
      </c>
      <c r="B145" s="164">
        <v>5.8518368166281993</v>
      </c>
      <c r="C145" s="164">
        <v>2.5338584077655213E-2</v>
      </c>
      <c r="D145" s="164">
        <v>0.26930798375473575</v>
      </c>
    </row>
    <row r="146" spans="1:4" x14ac:dyDescent="0.15">
      <c r="A146" s="164">
        <v>122</v>
      </c>
      <c r="B146" s="164">
        <v>5.8514968024889491</v>
      </c>
      <c r="C146" s="164">
        <v>3.0152878611826139E-2</v>
      </c>
      <c r="D146" s="164">
        <v>0.3204761133639335</v>
      </c>
    </row>
    <row r="147" spans="1:4" x14ac:dyDescent="0.15">
      <c r="A147" s="164">
        <v>123</v>
      </c>
      <c r="B147" s="164">
        <v>5.8520067683489732</v>
      </c>
      <c r="C147" s="164">
        <v>3.1594132883063786E-2</v>
      </c>
      <c r="D147" s="164">
        <v>0.33579430480965022</v>
      </c>
    </row>
    <row r="148" spans="1:4" x14ac:dyDescent="0.15">
      <c r="A148" s="164">
        <v>124</v>
      </c>
      <c r="B148" s="164">
        <v>5.8526862066131962</v>
      </c>
      <c r="C148" s="164">
        <v>3.4528319120986417E-2</v>
      </c>
      <c r="D148" s="164">
        <v>0.3669799376482536</v>
      </c>
    </row>
    <row r="149" spans="1:4" x14ac:dyDescent="0.15">
      <c r="A149" s="164">
        <v>125</v>
      </c>
      <c r="B149" s="164">
        <v>5.8494536113743809</v>
      </c>
      <c r="C149" s="164">
        <v>2.3790304346169577E-2</v>
      </c>
      <c r="D149" s="164">
        <v>0.25285228553983746</v>
      </c>
    </row>
    <row r="150" spans="1:4" x14ac:dyDescent="0.15">
      <c r="A150" s="164">
        <v>126</v>
      </c>
      <c r="B150" s="164">
        <v>5.8431200006368442</v>
      </c>
      <c r="C150" s="164">
        <v>2.136308471034809E-2</v>
      </c>
      <c r="D150" s="164">
        <v>0.22705488406508711</v>
      </c>
    </row>
    <row r="151" spans="1:4" x14ac:dyDescent="0.15">
      <c r="A151" s="164">
        <v>127</v>
      </c>
      <c r="B151" s="164">
        <v>5.8426042123535851</v>
      </c>
      <c r="C151" s="164">
        <v>2.1026963244511698E-2</v>
      </c>
      <c r="D151" s="164">
        <v>0.22348245894521193</v>
      </c>
    </row>
    <row r="152" spans="1:4" x14ac:dyDescent="0.15">
      <c r="A152" s="164">
        <v>128</v>
      </c>
      <c r="B152" s="164">
        <v>5.8451797630267457</v>
      </c>
      <c r="C152" s="164">
        <v>2.7219676922296543E-2</v>
      </c>
      <c r="D152" s="164">
        <v>0.28930094467525358</v>
      </c>
    </row>
    <row r="153" spans="1:4" x14ac:dyDescent="0.15">
      <c r="A153" s="164">
        <v>129</v>
      </c>
      <c r="B153" s="164">
        <v>5.8511566406458986</v>
      </c>
      <c r="C153" s="164">
        <v>2.8258402653460912E-2</v>
      </c>
      <c r="D153" s="164">
        <v>0.30034091168669863</v>
      </c>
    </row>
    <row r="154" spans="1:4" x14ac:dyDescent="0.15">
      <c r="A154" s="164">
        <v>130</v>
      </c>
      <c r="B154" s="164">
        <v>5.8543822275283119</v>
      </c>
      <c r="C154" s="164">
        <v>2.615075887238838E-2</v>
      </c>
      <c r="D154" s="164">
        <v>0.27794008236591611</v>
      </c>
    </row>
    <row r="155" spans="1:4" x14ac:dyDescent="0.15">
      <c r="A155" s="164">
        <v>131</v>
      </c>
      <c r="B155" s="164">
        <v>5.8540433170922093</v>
      </c>
      <c r="C155" s="164">
        <v>3.0670860068892303E-2</v>
      </c>
      <c r="D155" s="164">
        <v>0.325981414741363</v>
      </c>
    </row>
    <row r="156" spans="1:4" x14ac:dyDescent="0.15">
      <c r="A156" s="164">
        <v>132</v>
      </c>
      <c r="B156" s="164">
        <v>5.8535346762491294</v>
      </c>
      <c r="C156" s="164">
        <v>3.2847094405700439E-2</v>
      </c>
      <c r="D156" s="164">
        <v>0.34911125023759559</v>
      </c>
    </row>
    <row r="157" spans="1:4" x14ac:dyDescent="0.15">
      <c r="A157" s="164">
        <v>133</v>
      </c>
      <c r="B157" s="164">
        <v>5.8535346762491294</v>
      </c>
      <c r="C157" s="164">
        <v>3.2847094405700439E-2</v>
      </c>
      <c r="D157" s="164">
        <v>0.34911125023759559</v>
      </c>
    </row>
    <row r="158" spans="1:4" x14ac:dyDescent="0.15">
      <c r="A158" s="164">
        <v>134</v>
      </c>
      <c r="B158" s="164">
        <v>5.8491125606066241</v>
      </c>
      <c r="C158" s="164">
        <v>2.4693943033125443E-2</v>
      </c>
      <c r="D158" s="164">
        <v>0.26245649673336918</v>
      </c>
    </row>
    <row r="159" spans="1:4" x14ac:dyDescent="0.15">
      <c r="A159" s="164">
        <v>135</v>
      </c>
      <c r="B159" s="164">
        <v>5.8514968024889491</v>
      </c>
      <c r="C159" s="164">
        <v>3.0152878611826139E-2</v>
      </c>
      <c r="D159" s="164">
        <v>0.3204761133639335</v>
      </c>
    </row>
    <row r="160" spans="1:4" x14ac:dyDescent="0.15">
      <c r="A160" s="164">
        <v>136</v>
      </c>
      <c r="B160" s="164">
        <v>5.8533650558541437</v>
      </c>
      <c r="C160" s="164">
        <v>3.1349121306957883E-2</v>
      </c>
      <c r="D160" s="164">
        <v>0.33319022980074559</v>
      </c>
    </row>
    <row r="161" spans="1:4" x14ac:dyDescent="0.15">
      <c r="A161" s="164">
        <v>137</v>
      </c>
      <c r="B161" s="164">
        <v>5.8521766831918631</v>
      </c>
      <c r="C161" s="164">
        <v>2.3877012404790676E-2</v>
      </c>
      <c r="D161" s="164">
        <v>0.25377385133731739</v>
      </c>
    </row>
    <row r="162" spans="1:4" x14ac:dyDescent="0.15">
      <c r="A162" s="164">
        <v>138</v>
      </c>
      <c r="B162" s="164">
        <v>5.8572570592546267</v>
      </c>
      <c r="C162" s="164">
        <v>3.2174762288203596E-2</v>
      </c>
      <c r="D162" s="164">
        <v>0.34196545209742651</v>
      </c>
    </row>
    <row r="163" spans="1:4" x14ac:dyDescent="0.15">
      <c r="A163" s="164">
        <v>139</v>
      </c>
      <c r="B163" s="164">
        <v>5.8626400410572366</v>
      </c>
      <c r="C163" s="164">
        <v>3.8352602886670084E-2</v>
      </c>
      <c r="D163" s="164">
        <v>0.40762586115707589</v>
      </c>
    </row>
    <row r="164" spans="1:4" x14ac:dyDescent="0.15">
      <c r="A164" s="164">
        <v>140</v>
      </c>
      <c r="B164" s="164">
        <v>5.8648163509893907</v>
      </c>
      <c r="C164" s="164">
        <v>4.1362601836230972E-2</v>
      </c>
      <c r="D164" s="164">
        <v>0.43961725995528089</v>
      </c>
    </row>
    <row r="165" spans="1:4" x14ac:dyDescent="0.15">
      <c r="A165" s="164">
        <v>141</v>
      </c>
      <c r="B165" s="164">
        <v>5.866819898053576</v>
      </c>
      <c r="C165" s="164">
        <v>4.3705706549054035E-2</v>
      </c>
      <c r="D165" s="164">
        <v>0.46452065645141971</v>
      </c>
    </row>
    <row r="166" spans="1:4" x14ac:dyDescent="0.15">
      <c r="A166" s="164">
        <v>142</v>
      </c>
      <c r="B166" s="164">
        <v>5.8581005932696151</v>
      </c>
      <c r="C166" s="164">
        <v>4.8622725383276055E-2</v>
      </c>
      <c r="D166" s="164">
        <v>0.51678057848455849</v>
      </c>
    </row>
    <row r="167" spans="1:4" x14ac:dyDescent="0.15">
      <c r="A167" s="164">
        <v>143</v>
      </c>
      <c r="B167" s="164">
        <v>5.8520067683489732</v>
      </c>
      <c r="C167" s="164">
        <v>4.56963989445347E-2</v>
      </c>
      <c r="D167" s="164">
        <v>0.48567848254224499</v>
      </c>
    </row>
    <row r="168" spans="1:4" x14ac:dyDescent="0.15">
      <c r="A168" s="164">
        <v>144</v>
      </c>
      <c r="B168" s="164">
        <v>5.8474050750840307</v>
      </c>
      <c r="C168" s="164">
        <v>5.3313858717205953E-2</v>
      </c>
      <c r="D168" s="164">
        <v>0.56663970462252544</v>
      </c>
    </row>
    <row r="169" spans="1:4" x14ac:dyDescent="0.15">
      <c r="A169" s="164">
        <v>145</v>
      </c>
      <c r="B169" s="164">
        <v>5.8424322073994848</v>
      </c>
      <c r="C169" s="164">
        <v>4.8106421118537135E-2</v>
      </c>
      <c r="D169" s="164">
        <v>0.51129310293680574</v>
      </c>
    </row>
    <row r="170" spans="1:4" x14ac:dyDescent="0.15">
      <c r="A170" s="164">
        <v>146</v>
      </c>
      <c r="B170" s="164">
        <v>5.8239820161696141</v>
      </c>
      <c r="C170" s="164">
        <v>4.8980486857367111E-2</v>
      </c>
      <c r="D170" s="164">
        <v>0.52058300173588568</v>
      </c>
    </row>
    <row r="171" spans="1:4" x14ac:dyDescent="0.15">
      <c r="A171" s="164">
        <v>147</v>
      </c>
      <c r="B171" s="164">
        <v>5.8202746248325514</v>
      </c>
      <c r="C171" s="164">
        <v>5.3813054121857995E-2</v>
      </c>
      <c r="D171" s="164">
        <v>0.57194534078255954</v>
      </c>
    </row>
    <row r="172" spans="1:4" x14ac:dyDescent="0.15">
      <c r="A172" s="164">
        <v>148</v>
      </c>
      <c r="B172" s="164">
        <v>5.8253897514708033</v>
      </c>
      <c r="C172" s="164">
        <v>5.2346030308835445E-2</v>
      </c>
      <c r="D172" s="164">
        <v>0.5563532609727927</v>
      </c>
    </row>
    <row r="173" spans="1:4" x14ac:dyDescent="0.15">
      <c r="A173" s="164">
        <v>149</v>
      </c>
      <c r="B173" s="164">
        <v>5.8253897514708033</v>
      </c>
      <c r="C173" s="164">
        <v>4.9260041045343428E-2</v>
      </c>
      <c r="D173" s="164">
        <v>0.52355420859114499</v>
      </c>
    </row>
    <row r="174" spans="1:4" x14ac:dyDescent="0.15">
      <c r="A174" s="164">
        <v>150</v>
      </c>
      <c r="B174" s="164">
        <v>5.8202746248325514</v>
      </c>
      <c r="C174" s="164">
        <v>4.732593505304461E-2</v>
      </c>
      <c r="D174" s="164">
        <v>0.50299780403603511</v>
      </c>
    </row>
    <row r="175" spans="1:4" x14ac:dyDescent="0.15">
      <c r="A175" s="164">
        <v>151</v>
      </c>
      <c r="B175" s="164">
        <v>5.8145912971822957</v>
      </c>
      <c r="C175" s="164">
        <v>5.8933952060999495E-2</v>
      </c>
      <c r="D175" s="164">
        <v>0.62637216647958549</v>
      </c>
    </row>
    <row r="176" spans="1:4" x14ac:dyDescent="0.15">
      <c r="A176" s="164">
        <v>152</v>
      </c>
      <c r="B176" s="164">
        <v>5.812628087480614</v>
      </c>
      <c r="C176" s="164">
        <v>6.2583502803118307E-2</v>
      </c>
      <c r="D176" s="164">
        <v>0.66516096181868045</v>
      </c>
    </row>
    <row r="177" spans="1:4" x14ac:dyDescent="0.15">
      <c r="A177" s="164">
        <v>153</v>
      </c>
      <c r="B177" s="164">
        <v>5.8085072202515926</v>
      </c>
      <c r="C177" s="164">
        <v>6.5018028991702614E-2</v>
      </c>
      <c r="D177" s="164">
        <v>0.69103602007909493</v>
      </c>
    </row>
    <row r="178" spans="1:4" x14ac:dyDescent="0.15">
      <c r="A178" s="164">
        <v>154</v>
      </c>
      <c r="B178" s="164">
        <v>5.7956477359070693</v>
      </c>
      <c r="C178" s="164">
        <v>6.6277439845927155E-2</v>
      </c>
      <c r="D178" s="164">
        <v>0.70442151142425413</v>
      </c>
    </row>
    <row r="179" spans="1:4" x14ac:dyDescent="0.15">
      <c r="A179" s="164">
        <v>155</v>
      </c>
      <c r="B179" s="164">
        <v>5.7745479032706282</v>
      </c>
      <c r="C179" s="164">
        <v>6.841663551890953E-2</v>
      </c>
      <c r="D179" s="164">
        <v>0.72715768609692544</v>
      </c>
    </row>
    <row r="180" spans="1:4" x14ac:dyDescent="0.15">
      <c r="A180" s="164">
        <v>156</v>
      </c>
      <c r="B180" s="164">
        <v>5.7412051752315163</v>
      </c>
      <c r="C180" s="164">
        <v>7.113270597903032E-2</v>
      </c>
      <c r="D180" s="164">
        <v>0.7560251025677599</v>
      </c>
    </row>
    <row r="181" spans="1:4" x14ac:dyDescent="0.15">
      <c r="A181" s="164">
        <v>157</v>
      </c>
      <c r="B181" s="164">
        <v>5.7451106823319105</v>
      </c>
      <c r="C181" s="164">
        <v>6.8422656283409822E-2</v>
      </c>
      <c r="D181" s="164">
        <v>0.72722167704224694</v>
      </c>
    </row>
    <row r="182" spans="1:4" x14ac:dyDescent="0.15">
      <c r="A182" s="164">
        <v>158</v>
      </c>
      <c r="B182" s="164">
        <v>5.7561356873206817</v>
      </c>
      <c r="C182" s="164">
        <v>6.7797388465980823E-2</v>
      </c>
      <c r="D182" s="164">
        <v>0.72057609595127259</v>
      </c>
    </row>
    <row r="183" spans="1:4" x14ac:dyDescent="0.15">
      <c r="A183" s="164">
        <v>159</v>
      </c>
      <c r="B183" s="164">
        <v>5.7660599567963571</v>
      </c>
      <c r="C183" s="164">
        <v>6.2591499905713555E-2</v>
      </c>
      <c r="D183" s="164">
        <v>0.6652459580271981</v>
      </c>
    </row>
    <row r="184" spans="1:4" x14ac:dyDescent="0.15">
      <c r="A184" s="164">
        <v>160</v>
      </c>
      <c r="B184" s="164">
        <v>5.7567116730402077</v>
      </c>
      <c r="C184" s="164">
        <v>5.8910283371528926E-2</v>
      </c>
      <c r="D184" s="164">
        <v>0.62612060676259818</v>
      </c>
    </row>
    <row r="185" spans="1:4" x14ac:dyDescent="0.15">
      <c r="A185" s="164">
        <v>161</v>
      </c>
      <c r="B185" s="164">
        <v>5.7513192583678947</v>
      </c>
      <c r="C185" s="164">
        <v>7.4090704410004982E-2</v>
      </c>
      <c r="D185" s="164">
        <v>0.7874638203332861</v>
      </c>
    </row>
    <row r="186" spans="1:4" x14ac:dyDescent="0.15">
      <c r="A186" s="164">
        <v>162</v>
      </c>
      <c r="B186" s="164">
        <v>5.7611135442577206</v>
      </c>
      <c r="C186" s="164">
        <v>6.5771127532463503E-2</v>
      </c>
      <c r="D186" s="164">
        <v>0.69904023408566218</v>
      </c>
    </row>
    <row r="187" spans="1:4" x14ac:dyDescent="0.15">
      <c r="A187" s="164">
        <v>163</v>
      </c>
      <c r="B187" s="164">
        <v>5.7632100717494374</v>
      </c>
      <c r="C187" s="164">
        <v>6.5735545860770017E-2</v>
      </c>
      <c r="D187" s="164">
        <v>0.69866205872144183</v>
      </c>
    </row>
    <row r="188" spans="1:4" x14ac:dyDescent="0.15">
      <c r="A188" s="164">
        <v>164</v>
      </c>
      <c r="B188" s="164">
        <v>5.7455001638372742</v>
      </c>
      <c r="C188" s="164">
        <v>6.0538011523274093E-2</v>
      </c>
      <c r="D188" s="164">
        <v>0.64342071261318046</v>
      </c>
    </row>
    <row r="189" spans="1:4" x14ac:dyDescent="0.15">
      <c r="A189" s="164">
        <v>165</v>
      </c>
      <c r="B189" s="164">
        <v>5.7281770278941719</v>
      </c>
      <c r="C189" s="164">
        <v>6.4226638415557424E-2</v>
      </c>
      <c r="D189" s="164">
        <v>0.68262482394552304</v>
      </c>
    </row>
    <row r="190" spans="1:4" x14ac:dyDescent="0.15">
      <c r="A190" s="164">
        <v>166</v>
      </c>
      <c r="B190" s="164">
        <v>5.7183624538381501</v>
      </c>
      <c r="C190" s="164">
        <v>7.6174384086515445E-2</v>
      </c>
      <c r="D190" s="164">
        <v>0.80960995015458903</v>
      </c>
    </row>
    <row r="191" spans="1:4" x14ac:dyDescent="0.15">
      <c r="A191" s="164">
        <v>167</v>
      </c>
      <c r="B191" s="164">
        <v>5.70021513027213</v>
      </c>
      <c r="C191" s="164">
        <v>7.3715104286153021E-2</v>
      </c>
      <c r="D191" s="164">
        <v>0.78347180121561955</v>
      </c>
    </row>
    <row r="192" spans="1:4" x14ac:dyDescent="0.15">
      <c r="A192" s="164">
        <v>168</v>
      </c>
      <c r="B192" s="164">
        <v>5.6902503822223958</v>
      </c>
      <c r="C192" s="164">
        <v>6.7072859361835491E-2</v>
      </c>
      <c r="D192" s="164">
        <v>0.71287552864210424</v>
      </c>
    </row>
    <row r="193" spans="1:4" x14ac:dyDescent="0.15">
      <c r="A193" s="164">
        <v>169</v>
      </c>
      <c r="B193" s="164">
        <v>5.6591372631332302</v>
      </c>
      <c r="C193" s="164">
        <v>6.7710484453966657E-2</v>
      </c>
      <c r="D193" s="164">
        <v>0.71965244748756974</v>
      </c>
    </row>
    <row r="194" spans="1:4" x14ac:dyDescent="0.15">
      <c r="A194" s="164">
        <v>170</v>
      </c>
      <c r="B194" s="164">
        <v>5.6744220731172073</v>
      </c>
      <c r="C194" s="164">
        <v>6.6977265110300443E-2</v>
      </c>
      <c r="D194" s="164">
        <v>0.7118595170504326</v>
      </c>
    </row>
    <row r="195" spans="1:4" x14ac:dyDescent="0.15">
      <c r="A195" s="164">
        <v>171</v>
      </c>
      <c r="B195" s="164">
        <v>5.7035087315542556</v>
      </c>
      <c r="C195" s="164">
        <v>6.9177721749156262E-2</v>
      </c>
      <c r="D195" s="164">
        <v>0.7352467962659498</v>
      </c>
    </row>
    <row r="196" spans="1:4" x14ac:dyDescent="0.15">
      <c r="A196" s="164">
        <v>172</v>
      </c>
      <c r="B196" s="164">
        <v>5.7067885376073457</v>
      </c>
      <c r="C196" s="164">
        <v>6.5586728514467119E-2</v>
      </c>
      <c r="D196" s="164">
        <v>0.69708037209847429</v>
      </c>
    </row>
    <row r="197" spans="1:4" x14ac:dyDescent="0.15">
      <c r="A197" s="164">
        <v>173</v>
      </c>
      <c r="B197" s="164">
        <v>5.704535147418075</v>
      </c>
      <c r="C197" s="164">
        <v>7.6516962729426652E-2</v>
      </c>
      <c r="D197" s="164">
        <v>0.81325100457645827</v>
      </c>
    </row>
    <row r="198" spans="1:4" x14ac:dyDescent="0.15">
      <c r="A198" s="164">
        <v>174</v>
      </c>
      <c r="B198" s="164">
        <v>5.6981495723601316</v>
      </c>
      <c r="C198" s="164">
        <v>6.6100649063159267E-2</v>
      </c>
      <c r="D198" s="164">
        <v>0.70254251261722811</v>
      </c>
    </row>
    <row r="199" spans="1:4" x14ac:dyDescent="0.15">
      <c r="A199" s="164">
        <v>175</v>
      </c>
      <c r="B199" s="164">
        <v>5.7035087315542556</v>
      </c>
      <c r="C199" s="164">
        <v>7.2594404681571412E-2</v>
      </c>
      <c r="D199" s="164">
        <v>0.77156058510426795</v>
      </c>
    </row>
    <row r="200" spans="1:4" x14ac:dyDescent="0.15">
      <c r="A200" s="164">
        <v>176</v>
      </c>
      <c r="B200" s="164">
        <v>5.7035087315542556</v>
      </c>
      <c r="C200" s="164">
        <v>7.2594404681571412E-2</v>
      </c>
      <c r="D200" s="164">
        <v>0.77156058510426795</v>
      </c>
    </row>
    <row r="201" spans="1:4" x14ac:dyDescent="0.15">
      <c r="A201" s="164">
        <v>177</v>
      </c>
      <c r="B201" s="164">
        <v>5.7043299718501812</v>
      </c>
      <c r="C201" s="164">
        <v>7.3322351372475225E-2</v>
      </c>
      <c r="D201" s="164">
        <v>0.7792974758084773</v>
      </c>
    </row>
    <row r="202" spans="1:4" x14ac:dyDescent="0.15">
      <c r="A202" s="164">
        <v>178</v>
      </c>
      <c r="B202" s="164">
        <v>5.7059698730786321</v>
      </c>
      <c r="C202" s="164">
        <v>7.5699140234640083E-2</v>
      </c>
      <c r="D202" s="164">
        <v>0.80455888008894738</v>
      </c>
    </row>
    <row r="203" spans="1:4" x14ac:dyDescent="0.15">
      <c r="A203" s="164">
        <v>179</v>
      </c>
      <c r="B203" s="164">
        <v>5.6983563735102551</v>
      </c>
      <c r="C203" s="164">
        <v>7.1213841683948509E-2</v>
      </c>
      <c r="D203" s="164">
        <v>0.75688744329820767</v>
      </c>
    </row>
    <row r="204" spans="1:4" x14ac:dyDescent="0.15">
      <c r="A204" s="164">
        <v>180</v>
      </c>
      <c r="B204" s="164">
        <v>5.7016577857276252</v>
      </c>
      <c r="C204" s="164">
        <v>7.7232161415381029E-2</v>
      </c>
      <c r="D204" s="164">
        <v>0.82085240469842724</v>
      </c>
    </row>
    <row r="205" spans="1:4" x14ac:dyDescent="0.15">
      <c r="A205" s="164">
        <v>181</v>
      </c>
      <c r="B205" s="164">
        <v>5.704535147418075</v>
      </c>
      <c r="C205" s="164">
        <v>6.8773389886736425E-2</v>
      </c>
      <c r="D205" s="164">
        <v>0.73094940544480658</v>
      </c>
    </row>
    <row r="206" spans="1:4" x14ac:dyDescent="0.15">
      <c r="A206" s="164">
        <v>182</v>
      </c>
      <c r="B206" s="164">
        <v>5.6998024543466945</v>
      </c>
      <c r="C206" s="164">
        <v>7.1638668783321258E-2</v>
      </c>
      <c r="D206" s="164">
        <v>0.76140266519165745</v>
      </c>
    </row>
    <row r="207" spans="1:4" x14ac:dyDescent="0.15">
      <c r="A207" s="164">
        <v>183</v>
      </c>
      <c r="B207" s="164">
        <v>5.7016577857276252</v>
      </c>
      <c r="C207" s="164">
        <v>7.4445350508201891E-2</v>
      </c>
      <c r="D207" s="164">
        <v>0.79123313220008917</v>
      </c>
    </row>
    <row r="208" spans="1:4" x14ac:dyDescent="0.15">
      <c r="A208" s="164">
        <v>184</v>
      </c>
      <c r="B208" s="164">
        <v>5.6929617135116288</v>
      </c>
      <c r="C208" s="164">
        <v>7.0974683964319496E-2</v>
      </c>
      <c r="D208" s="164">
        <v>0.75434558527349393</v>
      </c>
    </row>
    <row r="209" spans="1:4" x14ac:dyDescent="0.15">
      <c r="A209" s="164">
        <v>185</v>
      </c>
      <c r="B209" s="164">
        <v>5.6894142341980567</v>
      </c>
      <c r="C209" s="164">
        <v>6.8856425742214178E-2</v>
      </c>
      <c r="D209" s="164">
        <v>0.73183194168872334</v>
      </c>
    </row>
    <row r="210" spans="1:4" x14ac:dyDescent="0.15">
      <c r="A210" s="164">
        <v>186</v>
      </c>
      <c r="B210" s="164">
        <v>5.6887865367292632</v>
      </c>
      <c r="C210" s="164">
        <v>7.232100454620749E-2</v>
      </c>
      <c r="D210" s="164">
        <v>0.76865478583042224</v>
      </c>
    </row>
    <row r="211" spans="1:4" x14ac:dyDescent="0.15">
      <c r="A211" s="164">
        <v>187</v>
      </c>
      <c r="B211" s="164">
        <v>5.6847993919880597</v>
      </c>
      <c r="C211" s="164">
        <v>7.9137005487888601E-2</v>
      </c>
      <c r="D211" s="164">
        <v>0.8410978025849869</v>
      </c>
    </row>
    <row r="212" spans="1:4" x14ac:dyDescent="0.15">
      <c r="A212" s="164">
        <v>188</v>
      </c>
      <c r="B212" s="164">
        <v>5.6835360641253478</v>
      </c>
      <c r="C212" s="164">
        <v>7.4103083321563901E-2</v>
      </c>
      <c r="D212" s="164">
        <v>0.78759538805241336</v>
      </c>
    </row>
    <row r="213" spans="1:4" x14ac:dyDescent="0.15">
      <c r="A213" s="164">
        <v>189</v>
      </c>
      <c r="B213" s="164">
        <v>5.6682149819960594</v>
      </c>
      <c r="C213" s="164">
        <v>7.2863277403838467E-2</v>
      </c>
      <c r="D213" s="164">
        <v>0.77441826533211633</v>
      </c>
    </row>
    <row r="214" spans="1:4" x14ac:dyDescent="0.15">
      <c r="A214" s="164">
        <v>190</v>
      </c>
      <c r="B214" s="164">
        <v>5.6634731133605998</v>
      </c>
      <c r="C214" s="164">
        <v>7.7283964086962698E-2</v>
      </c>
      <c r="D214" s="164">
        <v>0.82140298293886926</v>
      </c>
    </row>
    <row r="215" spans="1:4" x14ac:dyDescent="0.15">
      <c r="A215" s="164">
        <v>191</v>
      </c>
      <c r="B215" s="164">
        <v>5.6413273541635043</v>
      </c>
      <c r="C215" s="164">
        <v>7.7343732986447478E-2</v>
      </c>
      <c r="D215" s="164">
        <v>0.82203822924001047</v>
      </c>
    </row>
    <row r="216" spans="1:4" x14ac:dyDescent="0.15">
      <c r="A216" s="164">
        <v>192</v>
      </c>
      <c r="B216" s="164">
        <v>5.6470883779731889</v>
      </c>
      <c r="C216" s="164">
        <v>8.366054491282604E-2</v>
      </c>
      <c r="D216" s="164">
        <v>0.88917567774294604</v>
      </c>
    </row>
    <row r="217" spans="1:4" x14ac:dyDescent="0.15">
      <c r="A217" s="164">
        <v>193</v>
      </c>
      <c r="B217" s="164">
        <v>5.6366430776797865</v>
      </c>
      <c r="C217" s="164">
        <v>8.3668698927625407E-2</v>
      </c>
      <c r="D217" s="164">
        <v>0.88926234167327423</v>
      </c>
    </row>
    <row r="218" spans="1:4" x14ac:dyDescent="0.15">
      <c r="A218" s="164">
        <v>194</v>
      </c>
      <c r="B218" s="164">
        <v>5.6164736289738713</v>
      </c>
      <c r="C218" s="164">
        <v>9.0304354662127828E-2</v>
      </c>
      <c r="D218" s="164">
        <v>0.95978858186383376</v>
      </c>
    </row>
    <row r="219" spans="1:4" x14ac:dyDescent="0.15">
      <c r="A219" s="164">
        <v>195</v>
      </c>
      <c r="B219" s="164">
        <v>5.6242402581955071</v>
      </c>
      <c r="C219" s="164">
        <v>9.934484375687358E-2</v>
      </c>
      <c r="D219" s="164">
        <v>1.0558742937884267</v>
      </c>
    </row>
    <row r="220" spans="1:4" x14ac:dyDescent="0.15">
      <c r="A220" s="164">
        <v>196</v>
      </c>
      <c r="B220" s="164">
        <v>5.6468675821024492</v>
      </c>
      <c r="C220" s="164">
        <v>0.10538754600452993</v>
      </c>
      <c r="D220" s="164">
        <v>1.1200984017243398</v>
      </c>
    </row>
    <row r="221" spans="1:4" x14ac:dyDescent="0.15">
      <c r="A221" s="164">
        <v>197</v>
      </c>
      <c r="B221" s="164">
        <v>5.6506126710689202</v>
      </c>
      <c r="C221" s="164">
        <v>0.102594686914804</v>
      </c>
      <c r="D221" s="164">
        <v>1.0904148468713895</v>
      </c>
    </row>
    <row r="222" spans="1:4" x14ac:dyDescent="0.15">
      <c r="A222" s="164">
        <v>198</v>
      </c>
      <c r="B222" s="164">
        <v>5.639769040116108</v>
      </c>
      <c r="C222" s="164">
        <v>0.10130921928378989</v>
      </c>
      <c r="D222" s="164">
        <v>1.0767524143207217</v>
      </c>
    </row>
    <row r="223" spans="1:4" x14ac:dyDescent="0.15">
      <c r="A223" s="164">
        <v>199</v>
      </c>
      <c r="B223" s="164">
        <v>5.6361954911855259</v>
      </c>
      <c r="C223" s="164">
        <v>0.10872892680185053</v>
      </c>
      <c r="D223" s="164">
        <v>1.1556118512022349</v>
      </c>
    </row>
    <row r="224" spans="1:4" x14ac:dyDescent="0.15">
      <c r="A224" s="164">
        <v>200</v>
      </c>
      <c r="B224" s="164">
        <v>5.6305789662430579</v>
      </c>
      <c r="C224" s="164">
        <v>0.11082037198444983</v>
      </c>
      <c r="D224" s="164">
        <v>1.1778405157374432</v>
      </c>
    </row>
    <row r="225" spans="1:4" x14ac:dyDescent="0.15">
      <c r="A225" s="164">
        <v>201</v>
      </c>
      <c r="B225" s="164">
        <v>5.6323806410105846</v>
      </c>
      <c r="C225" s="164">
        <v>0.11509968891133582</v>
      </c>
      <c r="D225" s="164">
        <v>1.2233227025042828</v>
      </c>
    </row>
    <row r="226" spans="1:4" x14ac:dyDescent="0.15">
      <c r="A226" s="164">
        <v>202</v>
      </c>
      <c r="B226" s="164">
        <v>5.6118687785945074</v>
      </c>
      <c r="C226" s="164">
        <v>0.10877081312811665</v>
      </c>
      <c r="D226" s="164">
        <v>1.1560570348020387</v>
      </c>
    </row>
    <row r="227" spans="1:4" x14ac:dyDescent="0.15">
      <c r="A227" s="164">
        <v>203</v>
      </c>
      <c r="B227" s="164">
        <v>5.5981245315119077</v>
      </c>
      <c r="C227" s="164">
        <v>0.10665744347737682</v>
      </c>
      <c r="D227" s="164">
        <v>1.1335953487889241</v>
      </c>
    </row>
    <row r="228" spans="1:4" x14ac:dyDescent="0.15">
      <c r="A228" s="164">
        <v>204</v>
      </c>
      <c r="B228" s="164">
        <v>5.5800569437656025</v>
      </c>
      <c r="C228" s="164">
        <v>0.10827342633167714</v>
      </c>
      <c r="D228" s="164">
        <v>1.1507706212090441</v>
      </c>
    </row>
    <row r="229" spans="1:4" x14ac:dyDescent="0.15">
      <c r="A229" s="164">
        <v>205</v>
      </c>
      <c r="B229" s="164">
        <v>5.58461307312733</v>
      </c>
      <c r="C229" s="164">
        <v>0.1191694015288709</v>
      </c>
      <c r="D229" s="164">
        <v>1.2665771359852793</v>
      </c>
    </row>
    <row r="230" spans="1:4" x14ac:dyDescent="0.15">
      <c r="A230" s="164">
        <v>206</v>
      </c>
      <c r="B230" s="164">
        <v>5.5893805310828704</v>
      </c>
      <c r="C230" s="164">
        <v>0.12501212268534623</v>
      </c>
      <c r="D230" s="164">
        <v>1.3286757698106433</v>
      </c>
    </row>
    <row r="231" spans="1:4" x14ac:dyDescent="0.15">
      <c r="A231" s="164">
        <v>207</v>
      </c>
      <c r="B231" s="164">
        <v>5.5795758054706557</v>
      </c>
      <c r="C231" s="164">
        <v>0.12053326381923668</v>
      </c>
      <c r="D231" s="164">
        <v>1.2810727764051175</v>
      </c>
    </row>
    <row r="232" spans="1:4" x14ac:dyDescent="0.15">
      <c r="A232" s="164">
        <v>208</v>
      </c>
      <c r="B232" s="164">
        <v>5.5826979329482613</v>
      </c>
      <c r="C232" s="164">
        <v>0.11674179227380233</v>
      </c>
      <c r="D232" s="164">
        <v>1.2407755934909068</v>
      </c>
    </row>
    <row r="233" spans="1:4" x14ac:dyDescent="0.15">
      <c r="A233" s="164">
        <v>209</v>
      </c>
      <c r="B233" s="164">
        <v>5.6000023562736692</v>
      </c>
      <c r="C233" s="164">
        <v>0.12260187262311995</v>
      </c>
      <c r="D233" s="164">
        <v>1.3030587273344896</v>
      </c>
    </row>
    <row r="234" spans="1:4" x14ac:dyDescent="0.15">
      <c r="A234" s="164">
        <v>210</v>
      </c>
      <c r="B234" s="164">
        <v>5.6077011324740944</v>
      </c>
      <c r="C234" s="164">
        <v>0.13658328549143661</v>
      </c>
      <c r="D234" s="164">
        <v>1.4516584319616044</v>
      </c>
    </row>
    <row r="235" spans="1:4" x14ac:dyDescent="0.15">
      <c r="A235" s="164">
        <v>211</v>
      </c>
      <c r="B235" s="164">
        <v>5.6164736289738713</v>
      </c>
      <c r="C235" s="164">
        <v>0.13514617509648996</v>
      </c>
      <c r="D235" s="164">
        <v>1.4363842831887315</v>
      </c>
    </row>
    <row r="236" spans="1:4" x14ac:dyDescent="0.15">
      <c r="A236" s="164">
        <v>212</v>
      </c>
      <c r="B236" s="164">
        <v>5.6162440284589907</v>
      </c>
      <c r="C236" s="164">
        <v>0.12772023583004177</v>
      </c>
      <c r="D236" s="164">
        <v>1.3574586129459392</v>
      </c>
    </row>
    <row r="237" spans="1:4" x14ac:dyDescent="0.15">
      <c r="A237" s="164">
        <v>213</v>
      </c>
      <c r="B237" s="164">
        <v>5.6160143606027058</v>
      </c>
      <c r="C237" s="164">
        <v>0.12891005738467065</v>
      </c>
      <c r="D237" s="164">
        <v>1.3701044830909721</v>
      </c>
    </row>
    <row r="238" spans="1:4" x14ac:dyDescent="0.15">
      <c r="A238" s="164">
        <v>214</v>
      </c>
      <c r="B238" s="164">
        <v>5.6132530792798168</v>
      </c>
      <c r="C238" s="164">
        <v>0.12364174682658646</v>
      </c>
      <c r="D238" s="164">
        <v>1.3141109007407017</v>
      </c>
    </row>
    <row r="239" spans="1:4" x14ac:dyDescent="0.15">
      <c r="A239" s="164">
        <v>215</v>
      </c>
      <c r="B239" s="164">
        <v>5.6007053812052758</v>
      </c>
      <c r="C239" s="164">
        <v>0.11862230478638747</v>
      </c>
      <c r="D239" s="164">
        <v>1.2607623864244732</v>
      </c>
    </row>
    <row r="240" spans="1:4" x14ac:dyDescent="0.15">
      <c r="A240" s="164">
        <v>216</v>
      </c>
      <c r="B240" s="164">
        <v>5.592463886014829</v>
      </c>
      <c r="C240" s="164">
        <v>0.11730066031891973</v>
      </c>
      <c r="D240" s="164">
        <v>1.2467154528750877</v>
      </c>
    </row>
    <row r="241" spans="1:4" x14ac:dyDescent="0.15">
      <c r="A241" s="164">
        <v>217</v>
      </c>
      <c r="B241" s="164">
        <v>5.590093152897917</v>
      </c>
      <c r="C241" s="164">
        <v>0.12693454850830488</v>
      </c>
      <c r="D241" s="164">
        <v>1.3491080331412368</v>
      </c>
    </row>
    <row r="242" spans="1:4" x14ac:dyDescent="0.15">
      <c r="A242" s="164">
        <v>218</v>
      </c>
      <c r="B242" s="164">
        <v>5.590093152897917</v>
      </c>
      <c r="C242" s="164">
        <v>0.12693454850830488</v>
      </c>
      <c r="D242" s="164">
        <v>1.3491080331412368</v>
      </c>
    </row>
    <row r="243" spans="1:4" x14ac:dyDescent="0.15">
      <c r="A243" s="164">
        <v>219</v>
      </c>
      <c r="B243" s="164">
        <v>5.5919903132453967</v>
      </c>
      <c r="C243" s="164">
        <v>0.13485743434180009</v>
      </c>
      <c r="D243" s="164">
        <v>1.4333154380537769</v>
      </c>
    </row>
    <row r="244" spans="1:4" x14ac:dyDescent="0.15">
      <c r="A244" s="164">
        <v>220</v>
      </c>
      <c r="B244" s="164">
        <v>5.6056089617316491</v>
      </c>
      <c r="C244" s="164">
        <v>0.13675299489202697</v>
      </c>
      <c r="D244" s="164">
        <v>1.4534621671804764</v>
      </c>
    </row>
    <row r="245" spans="1:4" x14ac:dyDescent="0.15">
      <c r="A245" s="164">
        <v>221</v>
      </c>
      <c r="B245" s="164">
        <v>5.6155548227078329</v>
      </c>
      <c r="C245" s="164">
        <v>0.13542925343266266</v>
      </c>
      <c r="D245" s="164">
        <v>1.4393929460139974</v>
      </c>
    </row>
    <row r="246" spans="1:4" x14ac:dyDescent="0.15">
      <c r="A246" s="164">
        <v>222</v>
      </c>
      <c r="B246" s="164">
        <v>5.6150950149727246</v>
      </c>
      <c r="C246" s="164">
        <v>0.12662529902386854</v>
      </c>
      <c r="D246" s="164">
        <v>1.3458212135275005</v>
      </c>
    </row>
    <row r="247" spans="1:4" x14ac:dyDescent="0.15">
      <c r="A247" s="164">
        <v>223</v>
      </c>
      <c r="B247" s="164">
        <v>5.6065395055730525</v>
      </c>
      <c r="C247" s="164">
        <v>0.11704559637932821</v>
      </c>
      <c r="D247" s="164">
        <v>1.2440045375733719</v>
      </c>
    </row>
    <row r="248" spans="1:4" x14ac:dyDescent="0.15">
      <c r="A248" s="164">
        <v>224</v>
      </c>
      <c r="B248" s="164">
        <v>5.6053761528848653</v>
      </c>
      <c r="C248" s="164">
        <v>0.12342408474662392</v>
      </c>
      <c r="D248" s="164">
        <v>1.3117975064438883</v>
      </c>
    </row>
    <row r="249" spans="1:4" x14ac:dyDescent="0.15">
      <c r="A249" s="164">
        <v>225</v>
      </c>
      <c r="B249" s="164">
        <v>5.6183080135325669</v>
      </c>
      <c r="C249" s="164">
        <v>0.13012910166406577</v>
      </c>
      <c r="D249" s="164">
        <v>1.3830609433251158</v>
      </c>
    </row>
    <row r="250" spans="1:4" x14ac:dyDescent="0.15">
      <c r="A250" s="164">
        <v>226</v>
      </c>
      <c r="B250" s="164">
        <v>5.639769040116108</v>
      </c>
      <c r="C250" s="164">
        <v>0.12667519566480401</v>
      </c>
      <c r="D250" s="164">
        <v>1.3463515337587053</v>
      </c>
    </row>
    <row r="251" spans="1:4" x14ac:dyDescent="0.15">
      <c r="A251" s="164">
        <v>227</v>
      </c>
      <c r="B251" s="164">
        <v>5.6428825732455126</v>
      </c>
      <c r="C251" s="164">
        <v>0.11791015612746847</v>
      </c>
      <c r="D251" s="164">
        <v>1.2531934031348251</v>
      </c>
    </row>
    <row r="252" spans="1:4" x14ac:dyDescent="0.15">
      <c r="A252" s="164">
        <v>228</v>
      </c>
      <c r="B252" s="164">
        <v>5.6517107676594609</v>
      </c>
      <c r="C252" s="164">
        <v>0.11785944753474276</v>
      </c>
      <c r="D252" s="164">
        <v>1.2526544531751846</v>
      </c>
    </row>
    <row r="253" spans="1:4" x14ac:dyDescent="0.15">
      <c r="A253" s="164">
        <v>229</v>
      </c>
      <c r="B253" s="164">
        <v>5.6464258035009482</v>
      </c>
      <c r="C253" s="164">
        <v>0.11247597037633206</v>
      </c>
      <c r="D253" s="164">
        <v>1.1954368369627706</v>
      </c>
    </row>
    <row r="254" spans="1:4" x14ac:dyDescent="0.15">
      <c r="A254" s="164">
        <v>230</v>
      </c>
      <c r="B254" s="164">
        <v>5.6384308696673049</v>
      </c>
      <c r="C254" s="164">
        <v>0.12078631187699695</v>
      </c>
      <c r="D254" s="164">
        <v>1.2837622661579631</v>
      </c>
    </row>
    <row r="255" spans="1:4" x14ac:dyDescent="0.15">
      <c r="A255" s="164">
        <v>231</v>
      </c>
      <c r="B255" s="164">
        <v>5.6426605881128031</v>
      </c>
      <c r="C255" s="164">
        <v>0.1234705116079331</v>
      </c>
      <c r="D255" s="164">
        <v>1.3122909485546597</v>
      </c>
    </row>
    <row r="256" spans="1:4" x14ac:dyDescent="0.15">
      <c r="A256" s="164">
        <v>232</v>
      </c>
      <c r="B256" s="164">
        <v>5.6326055591653379</v>
      </c>
      <c r="C256" s="164">
        <v>0.12091900738567762</v>
      </c>
      <c r="D256" s="164">
        <v>1.2851726038384974</v>
      </c>
    </row>
    <row r="257" spans="1:4" x14ac:dyDescent="0.15">
      <c r="A257" s="164">
        <v>233</v>
      </c>
      <c r="B257" s="164">
        <v>5.6337291819013817</v>
      </c>
      <c r="C257" s="164">
        <v>0.12201303168553057</v>
      </c>
      <c r="D257" s="164">
        <v>1.2968003047972065</v>
      </c>
    </row>
    <row r="258" spans="1:4" x14ac:dyDescent="0.15">
      <c r="A258" s="164">
        <v>234</v>
      </c>
      <c r="B258" s="164">
        <v>5.6337291819013817</v>
      </c>
      <c r="C258" s="164">
        <v>0.12201303168553057</v>
      </c>
      <c r="D258" s="164">
        <v>1.2968003047972065</v>
      </c>
    </row>
    <row r="259" spans="1:4" x14ac:dyDescent="0.15">
      <c r="A259" s="164">
        <v>235</v>
      </c>
      <c r="B259" s="164">
        <v>5.6344025824448662</v>
      </c>
      <c r="C259" s="164">
        <v>0.1184874663183626</v>
      </c>
      <c r="D259" s="164">
        <v>1.2593292725675558</v>
      </c>
    </row>
    <row r="260" spans="1:4" x14ac:dyDescent="0.15">
      <c r="A260" s="164">
        <v>236</v>
      </c>
      <c r="B260" s="164">
        <v>5.6339537131001647</v>
      </c>
      <c r="C260" s="164">
        <v>0.12336952848406657</v>
      </c>
      <c r="D260" s="164">
        <v>1.3112176620048508</v>
      </c>
    </row>
    <row r="261" spans="1:4" x14ac:dyDescent="0.15">
      <c r="A261" s="164">
        <v>237</v>
      </c>
      <c r="B261" s="164">
        <v>5.6455414978729292</v>
      </c>
      <c r="C261" s="164">
        <v>0.11682430088216922</v>
      </c>
      <c r="D261" s="164">
        <v>1.2416525259545994</v>
      </c>
    </row>
    <row r="262" spans="1:4" x14ac:dyDescent="0.15">
      <c r="A262" s="164">
        <v>238</v>
      </c>
      <c r="B262" s="164">
        <v>5.6477503922865857</v>
      </c>
      <c r="C262" s="164">
        <v>0.11398647563017139</v>
      </c>
      <c r="D262" s="164">
        <v>1.2114910538485963</v>
      </c>
    </row>
    <row r="263" spans="1:4" x14ac:dyDescent="0.15">
      <c r="A263" s="164">
        <v>239</v>
      </c>
      <c r="B263" s="164">
        <v>5.649292919267098</v>
      </c>
      <c r="C263" s="164">
        <v>0.10771431662640119</v>
      </c>
      <c r="D263" s="164">
        <v>1.1448281933699782</v>
      </c>
    </row>
    <row r="264" spans="1:4" x14ac:dyDescent="0.15">
      <c r="A264" s="164">
        <v>240</v>
      </c>
      <c r="B264" s="164">
        <v>5.6565241821197025</v>
      </c>
      <c r="C264" s="164">
        <v>0.11864828862317101</v>
      </c>
      <c r="D264" s="164">
        <v>1.2610385523962158</v>
      </c>
    </row>
    <row r="265" spans="1:4" x14ac:dyDescent="0.15">
      <c r="A265" s="164">
        <v>241</v>
      </c>
      <c r="B265" s="164">
        <v>5.6615249512075545</v>
      </c>
      <c r="C265" s="164">
        <v>0.11952715893994714</v>
      </c>
      <c r="D265" s="164">
        <v>1.27037951605336</v>
      </c>
    </row>
    <row r="266" spans="1:4" x14ac:dyDescent="0.15">
      <c r="A266" s="164">
        <v>242</v>
      </c>
      <c r="B266" s="164">
        <v>5.6675700519249652</v>
      </c>
      <c r="C266" s="164">
        <v>0.12024715167430955</v>
      </c>
      <c r="D266" s="164">
        <v>1.2780318691215089</v>
      </c>
    </row>
    <row r="267" spans="1:4" x14ac:dyDescent="0.15">
      <c r="A267" s="164">
        <v>243</v>
      </c>
      <c r="B267" s="164">
        <v>5.6818484502169824</v>
      </c>
      <c r="C267" s="164">
        <v>0.11694112801755363</v>
      </c>
      <c r="D267" s="164">
        <v>1.2428942086067079</v>
      </c>
    </row>
    <row r="268" spans="1:4" x14ac:dyDescent="0.15">
      <c r="A268" s="164">
        <v>244</v>
      </c>
      <c r="B268" s="164">
        <v>5.6847993919880597</v>
      </c>
      <c r="C268" s="164">
        <v>0.11125835877731216</v>
      </c>
      <c r="D268" s="164">
        <v>1.1824956037934873</v>
      </c>
    </row>
    <row r="269" spans="1:4" x14ac:dyDescent="0.15">
      <c r="A269" s="164">
        <v>245</v>
      </c>
      <c r="B269" s="164">
        <v>5.6833253111835855</v>
      </c>
      <c r="C269" s="164">
        <v>0.10877324452118309</v>
      </c>
      <c r="D269" s="164">
        <v>1.1560828765603006</v>
      </c>
    </row>
    <row r="270" spans="1:4" x14ac:dyDescent="0.15">
      <c r="A270" s="164">
        <v>246</v>
      </c>
      <c r="B270" s="164">
        <v>5.6831145015039199</v>
      </c>
      <c r="C270" s="164">
        <v>0.11233516167810453</v>
      </c>
      <c r="D270" s="164">
        <v>1.1939402692580179</v>
      </c>
    </row>
    <row r="271" spans="1:4" x14ac:dyDescent="0.15">
      <c r="A271" s="164">
        <v>247</v>
      </c>
      <c r="B271" s="164">
        <v>5.67570017876068</v>
      </c>
      <c r="C271" s="164">
        <v>0.11242344432927176</v>
      </c>
      <c r="D271" s="164">
        <v>1.1948785704161844</v>
      </c>
    </row>
    <row r="272" spans="1:4" x14ac:dyDescent="0.15">
      <c r="A272" s="164">
        <v>248</v>
      </c>
      <c r="B272" s="164">
        <v>5.6810032773876156</v>
      </c>
      <c r="C272" s="164">
        <v>0.11839236147153187</v>
      </c>
      <c r="D272" s="164">
        <v>1.2583184625528054</v>
      </c>
    </row>
    <row r="273" spans="1:4" x14ac:dyDescent="0.15">
      <c r="A273" s="164">
        <v>249</v>
      </c>
      <c r="B273" s="164">
        <v>5.6833253111835855</v>
      </c>
      <c r="C273" s="164">
        <v>0.11364387819873301</v>
      </c>
      <c r="D273" s="164">
        <v>1.2078497997352069</v>
      </c>
    </row>
    <row r="274" spans="1:4" x14ac:dyDescent="0.15">
      <c r="A274" s="164">
        <v>250</v>
      </c>
      <c r="B274" s="164">
        <v>5.6776134342132503</v>
      </c>
      <c r="C274" s="164">
        <v>0.11173492877259772</v>
      </c>
      <c r="D274" s="164">
        <v>1.1875607686091305</v>
      </c>
    </row>
    <row r="275" spans="1:4" x14ac:dyDescent="0.15">
      <c r="A275" s="164">
        <v>251</v>
      </c>
      <c r="B275" s="164">
        <v>5.6710035572359372</v>
      </c>
      <c r="C275" s="164">
        <v>0.11589382413077054</v>
      </c>
      <c r="D275" s="164">
        <v>1.2317630697370827</v>
      </c>
    </row>
    <row r="276" spans="1:4" x14ac:dyDescent="0.15">
      <c r="A276" s="164">
        <v>252</v>
      </c>
      <c r="B276" s="164">
        <v>5.6803687985814868</v>
      </c>
      <c r="C276" s="164">
        <v>0.11872385587903889</v>
      </c>
      <c r="D276" s="164">
        <v>1.2618417095597452</v>
      </c>
    </row>
    <row r="277" spans="1:4" x14ac:dyDescent="0.15">
      <c r="A277" s="164">
        <v>253</v>
      </c>
      <c r="B277" s="164">
        <v>5.6826927118086203</v>
      </c>
      <c r="C277" s="164">
        <v>0.11700581967740753</v>
      </c>
      <c r="D277" s="164">
        <v>1.2435817758530705</v>
      </c>
    </row>
    <row r="278" spans="1:4" x14ac:dyDescent="0.15">
      <c r="A278" s="164">
        <v>254</v>
      </c>
      <c r="B278" s="164">
        <v>5.6850097486180395</v>
      </c>
      <c r="C278" s="164">
        <v>0.1143858902411079</v>
      </c>
      <c r="D278" s="164">
        <v>1.2157361822750246</v>
      </c>
    </row>
    <row r="279" spans="1:4" x14ac:dyDescent="0.15">
      <c r="A279" s="164">
        <v>255</v>
      </c>
      <c r="B279" s="164">
        <v>5.6877392548419925</v>
      </c>
      <c r="C279" s="164">
        <v>0.11649169111101454</v>
      </c>
      <c r="D279" s="164">
        <v>1.2381174244441016</v>
      </c>
    </row>
    <row r="280" spans="1:4" x14ac:dyDescent="0.15">
      <c r="A280" s="164">
        <v>256</v>
      </c>
      <c r="B280" s="164">
        <v>5.6852200487536901</v>
      </c>
      <c r="C280" s="164">
        <v>0.11356952948084587</v>
      </c>
      <c r="D280" s="164">
        <v>1.2070595936507797</v>
      </c>
    </row>
    <row r="281" spans="1:4" x14ac:dyDescent="0.15">
      <c r="A281" s="164">
        <v>257</v>
      </c>
      <c r="B281" s="164">
        <v>5.6852200487536901</v>
      </c>
      <c r="C281" s="164">
        <v>0.11356952948084587</v>
      </c>
      <c r="D281" s="164">
        <v>1.2070595936507797</v>
      </c>
    </row>
    <row r="282" spans="1:4" x14ac:dyDescent="0.15">
      <c r="A282" s="164">
        <v>258</v>
      </c>
      <c r="B282" s="164">
        <v>5.6852200487536901</v>
      </c>
      <c r="C282" s="164">
        <v>0.11629391439584591</v>
      </c>
      <c r="D282" s="164">
        <v>1.2360153792693411</v>
      </c>
    </row>
    <row r="283" spans="1:4" x14ac:dyDescent="0.15">
      <c r="A283" s="164">
        <v>259</v>
      </c>
      <c r="B283" s="164">
        <v>5.6822706947946928</v>
      </c>
      <c r="C283" s="164">
        <v>0.11135248386129781</v>
      </c>
      <c r="D283" s="164">
        <v>1.1834960005209143</v>
      </c>
    </row>
    <row r="284" spans="1:4" x14ac:dyDescent="0.15">
      <c r="A284" s="164">
        <v>260</v>
      </c>
      <c r="B284" s="164">
        <v>5.6826927118086203</v>
      </c>
      <c r="C284" s="164">
        <v>0.11245276886155331</v>
      </c>
      <c r="D284" s="164">
        <v>1.1951902425537866</v>
      </c>
    </row>
    <row r="285" spans="1:4" x14ac:dyDescent="0.15">
      <c r="A285" s="164">
        <v>261</v>
      </c>
      <c r="B285" s="164">
        <v>5.6881583356924503</v>
      </c>
      <c r="C285" s="164">
        <v>0.11154019579357755</v>
      </c>
      <c r="D285" s="164">
        <v>1.185491073404783</v>
      </c>
    </row>
    <row r="286" spans="1:4" x14ac:dyDescent="0.15">
      <c r="A286" s="164">
        <v>262</v>
      </c>
      <c r="B286" s="164">
        <v>5.6881583356924503</v>
      </c>
      <c r="C286" s="164">
        <v>0.11154019579357755</v>
      </c>
      <c r="D286" s="164">
        <v>1.185491073404783</v>
      </c>
    </row>
    <row r="287" spans="1:4" x14ac:dyDescent="0.15">
      <c r="A287" s="164">
        <v>263</v>
      </c>
      <c r="B287" s="164">
        <v>5.6845889788333901</v>
      </c>
      <c r="C287" s="164">
        <v>0.10353464425656167</v>
      </c>
      <c r="D287" s="164">
        <v>1.1004050663622822</v>
      </c>
    </row>
    <row r="288" spans="1:4" x14ac:dyDescent="0.15">
      <c r="A288" s="164">
        <v>264</v>
      </c>
      <c r="B288" s="164">
        <v>5.6748483401665952</v>
      </c>
      <c r="C288" s="164">
        <v>9.9392598138167365E-2</v>
      </c>
      <c r="D288" s="164">
        <v>1.0563818452799492</v>
      </c>
    </row>
    <row r="289" spans="1:4" x14ac:dyDescent="0.15">
      <c r="A289" s="164">
        <v>265</v>
      </c>
      <c r="B289" s="164">
        <v>5.6742088525439662</v>
      </c>
      <c r="C289" s="164">
        <v>9.7232270586049552E-2</v>
      </c>
      <c r="D289" s="164">
        <v>1.0334210730628581</v>
      </c>
    </row>
    <row r="290" spans="1:4" x14ac:dyDescent="0.15">
      <c r="A290" s="164">
        <v>266</v>
      </c>
      <c r="B290" s="164">
        <v>5.6591372631332302</v>
      </c>
      <c r="C290" s="164">
        <v>9.4704411395707844E-2</v>
      </c>
      <c r="D290" s="164">
        <v>1.0065540366222883</v>
      </c>
    </row>
    <row r="291" spans="1:4" x14ac:dyDescent="0.15">
      <c r="A291" s="164">
        <v>267</v>
      </c>
      <c r="B291" s="164">
        <v>5.6565241821197025</v>
      </c>
      <c r="C291" s="164">
        <v>9.5730945987276606E-2</v>
      </c>
      <c r="D291" s="164">
        <v>1.0174644316255224</v>
      </c>
    </row>
    <row r="292" spans="1:4" x14ac:dyDescent="0.15">
      <c r="A292" s="164">
        <v>268</v>
      </c>
      <c r="B292" s="164">
        <v>5.65302645413598</v>
      </c>
      <c r="C292" s="164">
        <v>8.8051805263917871E-2</v>
      </c>
      <c r="D292" s="164">
        <v>0.93584764124612885</v>
      </c>
    </row>
    <row r="293" spans="1:4" x14ac:dyDescent="0.15">
      <c r="A293" s="164">
        <v>269</v>
      </c>
      <c r="B293" s="164">
        <v>5.6628242643658258</v>
      </c>
      <c r="C293" s="164">
        <v>8.8159811774669805E-2</v>
      </c>
      <c r="D293" s="164">
        <v>0.93699557498835551</v>
      </c>
    </row>
    <row r="294" spans="1:4" x14ac:dyDescent="0.15">
      <c r="A294" s="164">
        <v>270</v>
      </c>
      <c r="B294" s="164">
        <v>5.662607861835669</v>
      </c>
      <c r="C294" s="164">
        <v>9.0599496148055181E-2</v>
      </c>
      <c r="D294" s="164">
        <v>0.96292545637323324</v>
      </c>
    </row>
    <row r="295" spans="1:4" x14ac:dyDescent="0.15">
      <c r="A295" s="164">
        <v>271</v>
      </c>
      <c r="B295" s="164">
        <v>5.649292919267098</v>
      </c>
      <c r="C295" s="164">
        <v>9.4991498698433041E-2</v>
      </c>
      <c r="D295" s="164">
        <v>1.0096053082490517</v>
      </c>
    </row>
    <row r="296" spans="1:4" x14ac:dyDescent="0.15">
      <c r="A296" s="164">
        <v>272</v>
      </c>
      <c r="B296" s="164">
        <v>5.6528073265144601</v>
      </c>
      <c r="C296" s="164">
        <v>9.5629788682172645E-2</v>
      </c>
      <c r="D296" s="164">
        <v>1.0163892938121339</v>
      </c>
    </row>
    <row r="297" spans="1:4" x14ac:dyDescent="0.15">
      <c r="A297" s="164">
        <v>273</v>
      </c>
      <c r="B297" s="164">
        <v>5.669932203189501</v>
      </c>
      <c r="C297" s="164">
        <v>8.6126416032071162E-2</v>
      </c>
      <c r="D297" s="164">
        <v>0.9153838816934009</v>
      </c>
    </row>
    <row r="298" spans="1:4" x14ac:dyDescent="0.15">
      <c r="A298" s="164">
        <v>274</v>
      </c>
      <c r="B298" s="164">
        <v>5.6923368544144557</v>
      </c>
      <c r="C298" s="164">
        <v>0.10037182943614642</v>
      </c>
      <c r="D298" s="164">
        <v>1.0667894831211191</v>
      </c>
    </row>
    <row r="299" spans="1:4" x14ac:dyDescent="0.15">
      <c r="A299" s="164">
        <v>275</v>
      </c>
      <c r="B299" s="164">
        <v>5.6946255708184195</v>
      </c>
      <c r="C299" s="164">
        <v>0.11111162636077498</v>
      </c>
      <c r="D299" s="164">
        <v>1.1809360765867585</v>
      </c>
    </row>
    <row r="300" spans="1:4" x14ac:dyDescent="0.15">
      <c r="A300" s="164">
        <v>276</v>
      </c>
      <c r="B300" s="164">
        <v>5.7004213867069824</v>
      </c>
      <c r="C300" s="164">
        <v>0.10169698867008048</v>
      </c>
      <c r="D300" s="164">
        <v>1.0808737729279621</v>
      </c>
    </row>
    <row r="301" spans="1:4" x14ac:dyDescent="0.15">
      <c r="A301" s="164">
        <v>277</v>
      </c>
      <c r="B301" s="164">
        <v>5.6989764494701136</v>
      </c>
      <c r="C301" s="164">
        <v>9.4951375037433117E-2</v>
      </c>
      <c r="D301" s="164">
        <v>1.0091788589174067</v>
      </c>
    </row>
    <row r="302" spans="1:4" x14ac:dyDescent="0.15">
      <c r="A302" s="164">
        <v>278</v>
      </c>
      <c r="B302" s="164">
        <v>5.7090354618187504</v>
      </c>
      <c r="C302" s="164">
        <v>9.0663069667277441E-2</v>
      </c>
      <c r="D302" s="164">
        <v>0.96360113960120952</v>
      </c>
    </row>
    <row r="303" spans="1:4" x14ac:dyDescent="0.15">
      <c r="A303" s="164">
        <v>279</v>
      </c>
      <c r="B303" s="164">
        <v>5.7239858356383708</v>
      </c>
      <c r="C303" s="164">
        <v>8.924877257890973E-2</v>
      </c>
      <c r="D303" s="164">
        <v>0.9485694592148386</v>
      </c>
    </row>
    <row r="304" spans="1:4" x14ac:dyDescent="0.15">
      <c r="A304" s="164">
        <v>280</v>
      </c>
      <c r="B304" s="164">
        <v>5.7297677903516444</v>
      </c>
      <c r="C304" s="164">
        <v>8.7343369611559751E-2</v>
      </c>
      <c r="D304" s="164">
        <v>0.92831812118408319</v>
      </c>
    </row>
    <row r="305" spans="1:4" x14ac:dyDescent="0.15">
      <c r="A305" s="164">
        <v>281</v>
      </c>
      <c r="B305" s="164">
        <v>5.7349155626988058</v>
      </c>
      <c r="C305" s="164">
        <v>8.2195597264398401E-2</v>
      </c>
      <c r="D305" s="164">
        <v>0.87360566418989205</v>
      </c>
    </row>
    <row r="306" spans="1:4" x14ac:dyDescent="0.15">
      <c r="A306" s="164">
        <v>282</v>
      </c>
      <c r="B306" s="164">
        <v>5.7423788740029265</v>
      </c>
      <c r="C306" s="164">
        <v>7.4136870640513663E-2</v>
      </c>
      <c r="D306" s="164">
        <v>0.78795449236206816</v>
      </c>
    </row>
    <row r="307" spans="1:4" x14ac:dyDescent="0.15">
      <c r="A307" s="164">
        <v>283</v>
      </c>
      <c r="B307" s="164">
        <v>5.7576707087392531</v>
      </c>
      <c r="C307" s="164">
        <v>7.3918470404604086E-2</v>
      </c>
      <c r="D307" s="164">
        <v>0.78563325266674389</v>
      </c>
    </row>
    <row r="308" spans="1:4" x14ac:dyDescent="0.15">
      <c r="A308" s="164">
        <v>284</v>
      </c>
      <c r="B308" s="164">
        <v>5.768521495071723</v>
      </c>
      <c r="C308" s="164">
        <v>7.1829422366497475E-2</v>
      </c>
      <c r="D308" s="164">
        <v>0.76343006588309859</v>
      </c>
    </row>
    <row r="309" spans="1:4" x14ac:dyDescent="0.15">
      <c r="A309" s="164">
        <v>285</v>
      </c>
      <c r="B309" s="164">
        <v>5.7749230182720011</v>
      </c>
      <c r="C309" s="164">
        <v>6.2807428893938422E-2</v>
      </c>
      <c r="D309" s="164">
        <v>0.66754093237441581</v>
      </c>
    </row>
    <row r="310" spans="1:4" x14ac:dyDescent="0.15">
      <c r="A310" s="164">
        <v>286</v>
      </c>
      <c r="B310" s="164">
        <v>5.7883088579114688</v>
      </c>
      <c r="C310" s="164">
        <v>6.4755319460486405E-2</v>
      </c>
      <c r="D310" s="164">
        <v>0.68824384455941467</v>
      </c>
    </row>
    <row r="311" spans="1:4" x14ac:dyDescent="0.15">
      <c r="A311" s="164">
        <v>287</v>
      </c>
      <c r="B311" s="164">
        <v>5.8018321552109207</v>
      </c>
      <c r="C311" s="164">
        <v>5.9523706550041133E-2</v>
      </c>
      <c r="D311" s="164">
        <v>0.6326402985846532</v>
      </c>
    </row>
    <row r="312" spans="1:4" x14ac:dyDescent="0.15">
      <c r="A312" s="164">
        <v>288</v>
      </c>
      <c r="B312" s="164">
        <v>5.814413026822872</v>
      </c>
      <c r="C312" s="164">
        <v>6.6119959577828347E-2</v>
      </c>
      <c r="D312" s="164">
        <v>0.70274775201635387</v>
      </c>
    </row>
    <row r="313" spans="1:4" x14ac:dyDescent="0.15">
      <c r="A313" s="164">
        <v>289</v>
      </c>
      <c r="B313" s="164">
        <v>5.8068887851930837</v>
      </c>
      <c r="C313" s="164">
        <v>6.9445454661266837E-2</v>
      </c>
      <c r="D313" s="164">
        <v>0.73809236216356711</v>
      </c>
    </row>
    <row r="314" spans="1:4" x14ac:dyDescent="0.15">
      <c r="A314" s="164">
        <v>290</v>
      </c>
      <c r="B314" s="164">
        <v>5.8103015669359008</v>
      </c>
      <c r="C314" s="164">
        <v>7.3856127183572262E-2</v>
      </c>
      <c r="D314" s="164">
        <v>0.78497064550979301</v>
      </c>
    </row>
    <row r="315" spans="1:4" x14ac:dyDescent="0.15">
      <c r="A315" s="164">
        <v>291</v>
      </c>
      <c r="B315" s="164">
        <v>5.8231008947191674</v>
      </c>
      <c r="C315" s="164">
        <v>8.6339816910223632E-2</v>
      </c>
      <c r="D315" s="164">
        <v>0.91765198633770939</v>
      </c>
    </row>
    <row r="316" spans="1:4" x14ac:dyDescent="0.15">
      <c r="A316" s="164">
        <v>292</v>
      </c>
      <c r="B316" s="164">
        <v>5.8227481683391531</v>
      </c>
      <c r="C316" s="164">
        <v>7.85181108506805E-2</v>
      </c>
      <c r="D316" s="164">
        <v>0.8345199580459105</v>
      </c>
    </row>
    <row r="317" spans="1:4" x14ac:dyDescent="0.15">
      <c r="A317" s="164">
        <v>293</v>
      </c>
      <c r="B317" s="164">
        <v>5.8297726832672225</v>
      </c>
      <c r="C317" s="164">
        <v>8.1023960773304537E-2</v>
      </c>
      <c r="D317" s="164">
        <v>0.86115307172683442</v>
      </c>
    </row>
    <row r="318" spans="1:4" x14ac:dyDescent="0.15">
      <c r="A318" s="164">
        <v>294</v>
      </c>
      <c r="B318" s="164">
        <v>5.8234534622849567</v>
      </c>
      <c r="C318" s="164">
        <v>7.4249705008551103E-2</v>
      </c>
      <c r="D318" s="164">
        <v>0.78915373838391678</v>
      </c>
    </row>
    <row r="319" spans="1:4" x14ac:dyDescent="0.15">
      <c r="A319" s="164">
        <v>295</v>
      </c>
      <c r="B319" s="164">
        <v>5.8311700560233106</v>
      </c>
      <c r="C319" s="164">
        <v>7.9626588017216449E-2</v>
      </c>
      <c r="D319" s="164">
        <v>0.84630126949737428</v>
      </c>
    </row>
    <row r="320" spans="1:4" x14ac:dyDescent="0.15">
      <c r="A320" s="164">
        <v>296</v>
      </c>
      <c r="B320" s="164">
        <v>5.8311700560233106</v>
      </c>
      <c r="C320" s="164">
        <v>7.9626588017216449E-2</v>
      </c>
      <c r="D320" s="164">
        <v>0.84630126949737428</v>
      </c>
    </row>
    <row r="321" spans="1:4" x14ac:dyDescent="0.15">
      <c r="A321" s="164">
        <v>297</v>
      </c>
      <c r="B321" s="164">
        <v>5.833957342794112</v>
      </c>
      <c r="C321" s="164">
        <v>7.7651979064405907E-2</v>
      </c>
      <c r="D321" s="164">
        <v>0.82531438427301784</v>
      </c>
    </row>
    <row r="322" spans="1:4" x14ac:dyDescent="0.15">
      <c r="A322" s="164">
        <v>298</v>
      </c>
      <c r="B322" s="164">
        <v>5.8264438946190831</v>
      </c>
      <c r="C322" s="164">
        <v>7.3727394042507832E-2</v>
      </c>
      <c r="D322" s="164">
        <v>0.78360242135976843</v>
      </c>
    </row>
    <row r="323" spans="1:4" x14ac:dyDescent="0.15">
      <c r="A323" s="164">
        <v>299</v>
      </c>
      <c r="B323" s="164">
        <v>5.8269704345136661</v>
      </c>
      <c r="C323" s="164">
        <v>7.2652908928735549E-2</v>
      </c>
      <c r="D323" s="164">
        <v>0.77218239020579127</v>
      </c>
    </row>
    <row r="324" spans="1:4" x14ac:dyDescent="0.15">
      <c r="A324" s="164">
        <v>300</v>
      </c>
      <c r="B324" s="164">
        <v>5.831519009928547</v>
      </c>
      <c r="C324" s="164">
        <v>7.0020829651448402E-2</v>
      </c>
      <c r="D324" s="164">
        <v>0.74420766355664469</v>
      </c>
    </row>
    <row r="325" spans="1:4" x14ac:dyDescent="0.15">
      <c r="A325" s="164">
        <v>301</v>
      </c>
      <c r="B325" s="164">
        <v>5.8351736678700776</v>
      </c>
      <c r="C325" s="164">
        <v>7.0732990876257951E-2</v>
      </c>
      <c r="D325" s="164">
        <v>0.7517767804012947</v>
      </c>
    </row>
    <row r="326" spans="1:4" x14ac:dyDescent="0.15">
      <c r="A326" s="164">
        <v>302</v>
      </c>
      <c r="B326" s="164">
        <v>5.8294229500991097</v>
      </c>
      <c r="C326" s="164">
        <v>6.4428768141872261E-2</v>
      </c>
      <c r="D326" s="164">
        <v>0.68477313455687838</v>
      </c>
    </row>
    <row r="327" spans="1:4" x14ac:dyDescent="0.15">
      <c r="A327" s="164">
        <v>303</v>
      </c>
      <c r="B327" s="164">
        <v>5.8348263391660513</v>
      </c>
      <c r="C327" s="164">
        <v>7.2441049141175107E-2</v>
      </c>
      <c r="D327" s="164">
        <v>0.76993066485082462</v>
      </c>
    </row>
    <row r="328" spans="1:4" x14ac:dyDescent="0.15">
      <c r="A328" s="164">
        <v>304</v>
      </c>
      <c r="B328" s="164">
        <v>5.8386385078169241</v>
      </c>
      <c r="C328" s="164">
        <v>6.6723340237646589E-2</v>
      </c>
      <c r="D328" s="164">
        <v>0.70916070817973909</v>
      </c>
    </row>
    <row r="329" spans="1:4" x14ac:dyDescent="0.15">
      <c r="A329" s="164">
        <v>305</v>
      </c>
      <c r="B329" s="164">
        <v>5.8450083229493472</v>
      </c>
      <c r="C329" s="164">
        <v>6.9575179822677136E-2</v>
      </c>
      <c r="D329" s="164">
        <v>0.73947112987823482</v>
      </c>
    </row>
    <row r="330" spans="1:4" x14ac:dyDescent="0.15">
      <c r="A330" s="164">
        <v>306</v>
      </c>
      <c r="B330" s="164">
        <v>5.8525164023079901</v>
      </c>
      <c r="C330" s="164">
        <v>5.9092919550527867E-2</v>
      </c>
      <c r="D330" s="164">
        <v>0.62806173263514631</v>
      </c>
    </row>
    <row r="331" spans="1:4" x14ac:dyDescent="0.15">
      <c r="A331" s="164">
        <v>307</v>
      </c>
      <c r="B331" s="164">
        <v>5.8724689331012021</v>
      </c>
      <c r="C331" s="164">
        <v>5.8980181596793635E-2</v>
      </c>
      <c r="D331" s="164">
        <v>0.6268635113407065</v>
      </c>
    </row>
    <row r="332" spans="1:4" x14ac:dyDescent="0.15">
      <c r="A332" s="164">
        <v>308</v>
      </c>
      <c r="B332" s="164">
        <v>5.8737922161375202</v>
      </c>
      <c r="C332" s="164">
        <v>5.6062849338770704E-2</v>
      </c>
      <c r="D332" s="164">
        <v>0.5958570089275097</v>
      </c>
    </row>
    <row r="333" spans="1:4" x14ac:dyDescent="0.15">
      <c r="A333" s="164">
        <v>309</v>
      </c>
      <c r="B333" s="164">
        <v>5.8769260799217617</v>
      </c>
      <c r="C333" s="164">
        <v>5.2397070648370736E-2</v>
      </c>
      <c r="D333" s="164">
        <v>0.55689573686206417</v>
      </c>
    </row>
    <row r="334" spans="1:4" x14ac:dyDescent="0.15">
      <c r="A334" s="164">
        <v>310</v>
      </c>
      <c r="B334" s="164">
        <v>5.8759377930210475</v>
      </c>
      <c r="C334" s="164">
        <v>5.0721530720818642E-2</v>
      </c>
      <c r="D334" s="164">
        <v>0.53908746950952757</v>
      </c>
    </row>
    <row r="335" spans="1:4" x14ac:dyDescent="0.15">
      <c r="A335" s="164">
        <v>311</v>
      </c>
      <c r="B335" s="164">
        <v>5.8626400410572366</v>
      </c>
      <c r="C335" s="164">
        <v>5.8670246127538128E-2</v>
      </c>
      <c r="D335" s="164">
        <v>0.62356940082279144</v>
      </c>
    </row>
    <row r="336" spans="1:4" x14ac:dyDescent="0.15">
      <c r="A336" s="164">
        <v>312</v>
      </c>
      <c r="B336" s="164">
        <v>5.8530257047977425</v>
      </c>
      <c r="C336" s="164">
        <v>6.0477300840527271E-2</v>
      </c>
      <c r="D336" s="164">
        <v>0.64277545668598213</v>
      </c>
    </row>
    <row r="337" spans="1:4" x14ac:dyDescent="0.15">
      <c r="A337" s="164">
        <v>313</v>
      </c>
      <c r="B337" s="164">
        <v>5.8643146622052953</v>
      </c>
      <c r="C337" s="164">
        <v>6.1277140751978543E-2</v>
      </c>
      <c r="D337" s="164">
        <v>0.65127645552709179</v>
      </c>
    </row>
    <row r="338" spans="1:4" x14ac:dyDescent="0.15">
      <c r="A338" s="164">
        <v>314</v>
      </c>
      <c r="B338" s="164">
        <v>5.8636452434422441</v>
      </c>
      <c r="C338" s="164">
        <v>5.9272761130627849E-2</v>
      </c>
      <c r="D338" s="164">
        <v>0.62997315646149588</v>
      </c>
    </row>
    <row r="339" spans="1:4" x14ac:dyDescent="0.15">
      <c r="A339" s="164">
        <v>315</v>
      </c>
      <c r="B339" s="164">
        <v>5.8611298138766896</v>
      </c>
      <c r="C339" s="164">
        <v>6.1788190696182355E-2</v>
      </c>
      <c r="D339" s="164">
        <v>0.65670808618371035</v>
      </c>
    </row>
    <row r="340" spans="1:4" x14ac:dyDescent="0.15">
      <c r="A340" s="164">
        <v>316</v>
      </c>
      <c r="B340" s="164">
        <v>5.8611298138766896</v>
      </c>
      <c r="C340" s="164">
        <v>5.8032821475887175E-2</v>
      </c>
      <c r="D340" s="164">
        <v>0.61679461233399568</v>
      </c>
    </row>
    <row r="341" spans="1:4" x14ac:dyDescent="0.15">
      <c r="A341" s="164">
        <v>317</v>
      </c>
      <c r="B341" s="164">
        <v>5.8553980796280456</v>
      </c>
      <c r="C341" s="164">
        <v>4.8600441698660291E-2</v>
      </c>
      <c r="D341" s="164">
        <v>0.51654373911910278</v>
      </c>
    </row>
    <row r="342" spans="1:4" x14ac:dyDescent="0.15">
      <c r="A342" s="164">
        <v>318</v>
      </c>
      <c r="B342" s="164">
        <v>5.8607938119189962</v>
      </c>
      <c r="C342" s="164">
        <v>4.701735019173281E-2</v>
      </c>
      <c r="D342" s="164">
        <v>0.4997180482863679</v>
      </c>
    </row>
    <row r="343" spans="1:4" x14ac:dyDescent="0.15">
      <c r="A343" s="164">
        <v>319</v>
      </c>
      <c r="B343" s="164">
        <v>5.8584377526076077</v>
      </c>
      <c r="C343" s="164">
        <v>4.5560768719098199E-2</v>
      </c>
      <c r="D343" s="164">
        <v>0.4842369535903287</v>
      </c>
    </row>
    <row r="344" spans="1:4" x14ac:dyDescent="0.15">
      <c r="A344" s="164">
        <v>320</v>
      </c>
      <c r="B344" s="164">
        <v>5.8575945819108828</v>
      </c>
      <c r="C344" s="164">
        <v>4.8856590870142824E-2</v>
      </c>
      <c r="D344" s="164">
        <v>0.51926618867275565</v>
      </c>
    </row>
    <row r="345" spans="1:4" x14ac:dyDescent="0.15">
      <c r="A345" s="164">
        <v>321</v>
      </c>
      <c r="B345" s="164">
        <v>5.8648163509893907</v>
      </c>
      <c r="C345" s="164">
        <v>4.8145967963633574E-2</v>
      </c>
      <c r="D345" s="164">
        <v>0.51171342165249023</v>
      </c>
    </row>
    <row r="346" spans="1:4" x14ac:dyDescent="0.15">
      <c r="A346" s="164">
        <v>322</v>
      </c>
      <c r="B346" s="164">
        <v>5.8815216645669679</v>
      </c>
      <c r="C346" s="164">
        <v>4.8865033032424066E-2</v>
      </c>
      <c r="D346" s="164">
        <v>0.51935591514269264</v>
      </c>
    </row>
    <row r="347" spans="1:4" x14ac:dyDescent="0.15">
      <c r="A347" s="164">
        <v>323</v>
      </c>
      <c r="B347" s="164">
        <v>5.8877157012170978</v>
      </c>
      <c r="C347" s="164">
        <v>4.0010004923877851E-2</v>
      </c>
      <c r="D347" s="164">
        <v>0.4252413522020167</v>
      </c>
    </row>
    <row r="348" spans="1:4" x14ac:dyDescent="0.15">
      <c r="A348" s="164">
        <v>324</v>
      </c>
      <c r="B348" s="164">
        <v>5.8877157012170978</v>
      </c>
      <c r="C348" s="164">
        <v>3.9743515914971717E-2</v>
      </c>
      <c r="D348" s="164">
        <v>0.42240900697462108</v>
      </c>
    </row>
    <row r="349" spans="1:4" x14ac:dyDescent="0.15">
      <c r="A349" s="164">
        <v>325</v>
      </c>
      <c r="B349" s="164">
        <v>5.8877157012170978</v>
      </c>
      <c r="C349" s="164">
        <v>3.9743515914971717E-2</v>
      </c>
      <c r="D349" s="164">
        <v>0.42240900697462108</v>
      </c>
    </row>
    <row r="350" spans="1:4" x14ac:dyDescent="0.15">
      <c r="A350" s="164">
        <v>326</v>
      </c>
      <c r="B350" s="164">
        <v>5.8852765364879582</v>
      </c>
      <c r="C350" s="164">
        <v>3.1733824695075796E-2</v>
      </c>
      <c r="D350" s="164">
        <v>0.33727900182842224</v>
      </c>
    </row>
    <row r="351" spans="1:4" x14ac:dyDescent="0.15">
      <c r="A351" s="164">
        <v>327</v>
      </c>
      <c r="B351" s="164">
        <v>5.9020338560641079</v>
      </c>
      <c r="C351" s="164">
        <v>3.6820740771577043E-2</v>
      </c>
      <c r="D351" s="164">
        <v>0.39134465553241859</v>
      </c>
    </row>
    <row r="352" spans="1:4" x14ac:dyDescent="0.15">
      <c r="A352" s="164">
        <v>328</v>
      </c>
      <c r="B352" s="164">
        <v>5.9080683610687803</v>
      </c>
      <c r="C352" s="164">
        <v>2.9203956955774935E-2</v>
      </c>
      <c r="D352" s="164">
        <v>0.31039061777549953</v>
      </c>
    </row>
    <row r="353" spans="1:4" x14ac:dyDescent="0.15">
      <c r="A353" s="164">
        <v>329</v>
      </c>
      <c r="B353" s="164">
        <v>5.9120132185322767</v>
      </c>
      <c r="C353" s="164">
        <v>2.7368248705480269E-2</v>
      </c>
      <c r="D353" s="164">
        <v>0.29088002136120539</v>
      </c>
    </row>
    <row r="354" spans="1:4" x14ac:dyDescent="0.15">
      <c r="A354" s="164">
        <v>330</v>
      </c>
      <c r="B354" s="164">
        <v>5.9091749258744546</v>
      </c>
      <c r="C354" s="164">
        <v>1.8550780266521016E-2</v>
      </c>
      <c r="D354" s="164">
        <v>0.19716465668890773</v>
      </c>
    </row>
    <row r="355" spans="1:4" x14ac:dyDescent="0.15">
      <c r="A355" s="164">
        <v>331</v>
      </c>
      <c r="B355" s="164">
        <v>5.9090169408945199</v>
      </c>
      <c r="C355" s="164">
        <v>2.7463297880702342E-2</v>
      </c>
      <c r="D355" s="164">
        <v>0.29189023967719963</v>
      </c>
    </row>
    <row r="356" spans="1:4" x14ac:dyDescent="0.15">
      <c r="A356" s="164">
        <v>332</v>
      </c>
      <c r="B356" s="164">
        <v>5.9039445179727554</v>
      </c>
      <c r="C356" s="164">
        <v>1.8973486600116551E-2</v>
      </c>
      <c r="D356" s="164">
        <v>0.20165733828753574</v>
      </c>
    </row>
    <row r="357" spans="1:4" x14ac:dyDescent="0.15">
      <c r="A357" s="164">
        <v>333</v>
      </c>
      <c r="B357" s="164">
        <v>5.9012363689288891</v>
      </c>
      <c r="C357" s="164">
        <v>2.0610111298222655E-2</v>
      </c>
      <c r="D357" s="164">
        <v>0.21905199997263117</v>
      </c>
    </row>
    <row r="358" spans="1:4" x14ac:dyDescent="0.15">
      <c r="A358" s="164">
        <v>334</v>
      </c>
      <c r="B358" s="164">
        <v>5.9148412605121088</v>
      </c>
      <c r="C358" s="164">
        <v>1.899417375923651E-2</v>
      </c>
      <c r="D358" s="164">
        <v>0.20187720918068175</v>
      </c>
    </row>
    <row r="359" spans="1:4" x14ac:dyDescent="0.15">
      <c r="A359" s="164">
        <v>335</v>
      </c>
      <c r="B359" s="164">
        <v>5.9184400696558752</v>
      </c>
      <c r="C359" s="164">
        <v>2.278326101535999E-2</v>
      </c>
      <c r="D359" s="164">
        <v>0.24214905097302739</v>
      </c>
    </row>
    <row r="360" spans="1:4" x14ac:dyDescent="0.15">
      <c r="A360" s="164">
        <v>336</v>
      </c>
      <c r="B360" s="164">
        <v>5.9171901850323438</v>
      </c>
      <c r="C360" s="164">
        <v>2.587162284747091E-2</v>
      </c>
      <c r="D360" s="164">
        <v>0.27497331990462581</v>
      </c>
    </row>
    <row r="361" spans="1:4" x14ac:dyDescent="0.15">
      <c r="A361" s="164">
        <v>337</v>
      </c>
      <c r="B361" s="164">
        <v>5.9263615256988391</v>
      </c>
      <c r="C361" s="164">
        <v>3.3612354317772208E-2</v>
      </c>
      <c r="D361" s="164">
        <v>0.35724471986386863</v>
      </c>
    </row>
    <row r="362" spans="1:4" x14ac:dyDescent="0.15">
      <c r="A362" s="164">
        <v>338</v>
      </c>
      <c r="B362" s="164">
        <v>5.9334382766771876</v>
      </c>
      <c r="C362" s="164">
        <v>3.3733577861749353E-2</v>
      </c>
      <c r="D362" s="164">
        <v>0.35853312919692515</v>
      </c>
    </row>
    <row r="363" spans="1:4" x14ac:dyDescent="0.15">
      <c r="A363" s="164">
        <v>339</v>
      </c>
      <c r="B363" s="164">
        <v>5.9262069707688223</v>
      </c>
      <c r="C363" s="164">
        <v>3.5828765648347805E-2</v>
      </c>
      <c r="D363" s="164">
        <v>0.38080157153242095</v>
      </c>
    </row>
    <row r="364" spans="1:4" x14ac:dyDescent="0.15">
      <c r="A364" s="164">
        <v>340</v>
      </c>
      <c r="B364" s="164">
        <v>5.9176591255895614</v>
      </c>
      <c r="C364" s="164">
        <v>3.3504124744895059E-2</v>
      </c>
      <c r="D364" s="164">
        <v>0.35609441533363706</v>
      </c>
    </row>
    <row r="365" spans="1:4" x14ac:dyDescent="0.15">
      <c r="A365" s="164">
        <v>341</v>
      </c>
      <c r="B365" s="164">
        <v>5.9069602303162307</v>
      </c>
      <c r="C365" s="164">
        <v>3.5576643168327315E-2</v>
      </c>
      <c r="D365" s="164">
        <v>0.37812191916725829</v>
      </c>
    </row>
    <row r="366" spans="1:4" x14ac:dyDescent="0.15">
      <c r="A366" s="164">
        <v>342</v>
      </c>
      <c r="B366" s="164">
        <v>5.9096486896584279</v>
      </c>
      <c r="C366" s="164">
        <v>3.4986270092756122E-2</v>
      </c>
      <c r="D366" s="164">
        <v>0.37184721249233532</v>
      </c>
    </row>
    <row r="367" spans="1:4" x14ac:dyDescent="0.15">
      <c r="A367" s="164">
        <v>343</v>
      </c>
      <c r="B367" s="164">
        <v>5.9134285162272313</v>
      </c>
      <c r="C367" s="164">
        <v>3.3822876204425256E-2</v>
      </c>
      <c r="D367" s="164">
        <v>0.35948222550573961</v>
      </c>
    </row>
    <row r="368" spans="1:4" x14ac:dyDescent="0.15">
      <c r="A368" s="164">
        <v>344</v>
      </c>
      <c r="B368" s="164">
        <v>5.9096486896584279</v>
      </c>
      <c r="C368" s="164">
        <v>2.8415080722438368E-2</v>
      </c>
      <c r="D368" s="164">
        <v>0.30200614502118922</v>
      </c>
    </row>
    <row r="369" spans="1:4" x14ac:dyDescent="0.15">
      <c r="A369" s="164">
        <v>345</v>
      </c>
      <c r="B369" s="164">
        <v>5.9074353355287368</v>
      </c>
      <c r="C369" s="164">
        <v>3.0100869553689513E-2</v>
      </c>
      <c r="D369" s="164">
        <v>0.31992334156970725</v>
      </c>
    </row>
    <row r="370" spans="1:4" x14ac:dyDescent="0.15">
      <c r="A370" s="164">
        <v>346</v>
      </c>
      <c r="B370" s="164">
        <v>5.896434314527232</v>
      </c>
      <c r="C370" s="164">
        <v>2.6751391827455784E-2</v>
      </c>
      <c r="D370" s="164">
        <v>0.28432383489171315</v>
      </c>
    </row>
    <row r="371" spans="1:4" x14ac:dyDescent="0.15">
      <c r="A371" s="164">
        <v>347</v>
      </c>
      <c r="B371" s="164">
        <v>5.8916026298204756</v>
      </c>
      <c r="C371" s="164">
        <v>3.6123076320500047E-2</v>
      </c>
      <c r="D371" s="164">
        <v>0.38392961584112867</v>
      </c>
    </row>
    <row r="372" spans="1:4" x14ac:dyDescent="0.15">
      <c r="A372" s="164">
        <v>348</v>
      </c>
      <c r="B372" s="164">
        <v>5.8965948583618051</v>
      </c>
      <c r="C372" s="164">
        <v>4.4102571692524073E-2</v>
      </c>
      <c r="D372" s="164">
        <v>0.46873868818053677</v>
      </c>
    </row>
    <row r="373" spans="1:4" x14ac:dyDescent="0.15">
      <c r="A373" s="164">
        <v>349</v>
      </c>
      <c r="B373" s="164">
        <v>5.9018744235988549</v>
      </c>
      <c r="C373" s="164">
        <v>3.9611753702885721E-2</v>
      </c>
      <c r="D373" s="164">
        <v>0.42100858872065733</v>
      </c>
    </row>
    <row r="374" spans="1:4" x14ac:dyDescent="0.15">
      <c r="A374" s="164">
        <v>350</v>
      </c>
      <c r="B374" s="164">
        <v>5.9034672893848672</v>
      </c>
      <c r="C374" s="164">
        <v>3.8807013532343504E-2</v>
      </c>
      <c r="D374" s="164">
        <v>0.41245550808635767</v>
      </c>
    </row>
    <row r="375" spans="1:4" x14ac:dyDescent="0.15">
      <c r="A375" s="164">
        <v>351</v>
      </c>
      <c r="B375" s="164">
        <v>5.9023526236444885</v>
      </c>
      <c r="C375" s="164">
        <v>3.7818629075943022E-2</v>
      </c>
      <c r="D375" s="164">
        <v>0.40195058704136272</v>
      </c>
    </row>
    <row r="376" spans="1:4" x14ac:dyDescent="0.15">
      <c r="A376" s="164">
        <v>352</v>
      </c>
      <c r="B376" s="164">
        <v>5.9025119587860271</v>
      </c>
      <c r="C376" s="164">
        <v>3.052866818423805E-2</v>
      </c>
      <c r="D376" s="164">
        <v>0.32447014601201474</v>
      </c>
    </row>
    <row r="377" spans="1:4" x14ac:dyDescent="0.15">
      <c r="A377" s="164">
        <v>353</v>
      </c>
      <c r="B377" s="164">
        <v>5.9041035295583137</v>
      </c>
      <c r="C377" s="164">
        <v>3.2112543319189335E-2</v>
      </c>
      <c r="D377" s="164">
        <v>0.34130416553756282</v>
      </c>
    </row>
    <row r="378" spans="1:4" x14ac:dyDescent="0.15">
      <c r="A378" s="164">
        <v>354</v>
      </c>
      <c r="B378" s="164">
        <v>5.9124852687125866</v>
      </c>
      <c r="C378" s="164">
        <v>3.6071777384118597E-2</v>
      </c>
      <c r="D378" s="164">
        <v>0.3833843914874982</v>
      </c>
    </row>
    <row r="379" spans="1:4" x14ac:dyDescent="0.15">
      <c r="A379" s="164">
        <v>355</v>
      </c>
      <c r="B379" s="164">
        <v>5.9055331826491217</v>
      </c>
      <c r="C379" s="164">
        <v>2.3257769930801864E-2</v>
      </c>
      <c r="D379" s="164">
        <v>0.24719230985835663</v>
      </c>
    </row>
    <row r="380" spans="1:4" x14ac:dyDescent="0.15">
      <c r="A380" s="164">
        <v>356</v>
      </c>
      <c r="B380" s="164">
        <v>5.9063263079578769</v>
      </c>
      <c r="C380" s="164">
        <v>2.5122806740118797E-2</v>
      </c>
      <c r="D380" s="164">
        <v>0.26701462120796493</v>
      </c>
    </row>
    <row r="381" spans="1:4" x14ac:dyDescent="0.15">
      <c r="A381" s="164">
        <v>357</v>
      </c>
      <c r="B381" s="164">
        <v>5.8980382736099388</v>
      </c>
      <c r="C381" s="164">
        <v>1.9779733329744253E-2</v>
      </c>
      <c r="D381" s="164">
        <v>0.21022643119736256</v>
      </c>
    </row>
    <row r="382" spans="1:4" x14ac:dyDescent="0.15">
      <c r="A382" s="164">
        <v>358</v>
      </c>
      <c r="B382" s="164">
        <v>5.8807030000382552</v>
      </c>
      <c r="C382" s="164">
        <v>2.8737711591135806E-2</v>
      </c>
      <c r="D382" s="164">
        <v>0.30543518701026262</v>
      </c>
    </row>
    <row r="383" spans="1:4" x14ac:dyDescent="0.15">
      <c r="A383" s="164">
        <v>359</v>
      </c>
      <c r="B383" s="164">
        <v>5.8867409468791241</v>
      </c>
      <c r="C383" s="164">
        <v>3.2421688473452726E-2</v>
      </c>
      <c r="D383" s="164">
        <v>0.34458987629105514</v>
      </c>
    </row>
    <row r="384" spans="1:4" x14ac:dyDescent="0.15">
      <c r="A384" s="164">
        <v>360</v>
      </c>
      <c r="B384" s="164">
        <v>5.886090435896425</v>
      </c>
      <c r="C384" s="164">
        <v>3.360954498224622E-2</v>
      </c>
      <c r="D384" s="164">
        <v>0.35721486119126578</v>
      </c>
    </row>
    <row r="385" spans="1:4" x14ac:dyDescent="0.15">
      <c r="A385" s="164">
        <v>361</v>
      </c>
      <c r="B385" s="164">
        <v>5.8841356542270855</v>
      </c>
      <c r="C385" s="164">
        <v>3.5295689981064804E-2</v>
      </c>
      <c r="D385" s="164">
        <v>0.3751358432223969</v>
      </c>
    </row>
    <row r="386" spans="1:4" x14ac:dyDescent="0.15">
      <c r="A386" s="164">
        <v>362</v>
      </c>
      <c r="B386" s="164">
        <v>5.889823515546051</v>
      </c>
      <c r="C386" s="164">
        <v>3.7902190594924612E-2</v>
      </c>
      <c r="D386" s="164">
        <v>0.40283871023433387</v>
      </c>
    </row>
    <row r="387" spans="1:4" x14ac:dyDescent="0.15">
      <c r="A387" s="164">
        <v>363</v>
      </c>
      <c r="B387" s="164">
        <v>5.8956311012550522</v>
      </c>
      <c r="C387" s="164">
        <v>3.4223964221238745E-2</v>
      </c>
      <c r="D387" s="164">
        <v>0.36374513951802967</v>
      </c>
    </row>
    <row r="388" spans="1:4" x14ac:dyDescent="0.15">
      <c r="A388" s="164">
        <v>364</v>
      </c>
      <c r="B388" s="164">
        <v>5.8994790330787472</v>
      </c>
      <c r="C388" s="164">
        <v>2.7180290663118889E-2</v>
      </c>
      <c r="D388" s="164">
        <v>0.28888233272699837</v>
      </c>
    </row>
    <row r="389" spans="1:4" x14ac:dyDescent="0.15">
      <c r="A389" s="164">
        <v>365</v>
      </c>
      <c r="B389" s="164">
        <v>5.9042625088605325</v>
      </c>
      <c r="C389" s="164">
        <v>2.904312407391707E-2</v>
      </c>
      <c r="D389" s="164">
        <v>0.30868122552998722</v>
      </c>
    </row>
    <row r="390" spans="1:4" x14ac:dyDescent="0.15">
      <c r="A390" s="164">
        <v>366</v>
      </c>
      <c r="B390" s="164">
        <v>5.9042625088605325</v>
      </c>
      <c r="C390" s="164">
        <v>2.904312407391707E-2</v>
      </c>
      <c r="D390" s="164">
        <v>0.30868122552998722</v>
      </c>
    </row>
    <row r="391" spans="1:4" x14ac:dyDescent="0.15">
      <c r="A391" s="164">
        <v>367</v>
      </c>
      <c r="B391" s="164">
        <v>5.9113833753047622</v>
      </c>
      <c r="C391" s="164">
        <v>3.3775418926707879E-2</v>
      </c>
      <c r="D391" s="164">
        <v>0.35897783174256065</v>
      </c>
    </row>
    <row r="392" spans="1:4" x14ac:dyDescent="0.15">
      <c r="A392" s="164">
        <v>368</v>
      </c>
      <c r="B392" s="164">
        <v>5.9143706288939812</v>
      </c>
      <c r="C392" s="164">
        <v>3.2880763537675328E-2</v>
      </c>
      <c r="D392" s="164">
        <v>0.34946909841171381</v>
      </c>
    </row>
    <row r="393" spans="1:4" x14ac:dyDescent="0.15">
      <c r="A393" s="164">
        <v>369</v>
      </c>
      <c r="B393" s="164">
        <v>5.9207782396534814</v>
      </c>
      <c r="C393" s="164">
        <v>3.7388022052986081E-2</v>
      </c>
      <c r="D393" s="164">
        <v>0.39737393395026016</v>
      </c>
    </row>
    <row r="394" spans="1:4" x14ac:dyDescent="0.15">
      <c r="A394" s="164">
        <v>370</v>
      </c>
      <c r="B394" s="164">
        <v>5.9254337382083229</v>
      </c>
      <c r="C394" s="164">
        <v>4.0200048865137283E-2</v>
      </c>
      <c r="D394" s="164">
        <v>0.42726121055276467</v>
      </c>
    </row>
    <row r="395" spans="1:4" x14ac:dyDescent="0.15">
      <c r="A395" s="164">
        <v>371</v>
      </c>
      <c r="B395" s="164">
        <v>5.9269794405467566</v>
      </c>
      <c r="C395" s="164">
        <v>3.4025899076516986E-2</v>
      </c>
      <c r="D395" s="164">
        <v>0.36164002880570123</v>
      </c>
    </row>
    <row r="396" spans="1:4" x14ac:dyDescent="0.15">
      <c r="A396" s="164">
        <v>372</v>
      </c>
      <c r="B396" s="164">
        <v>5.9271338431008189</v>
      </c>
      <c r="C396" s="164">
        <v>3.3098001576064462E-2</v>
      </c>
      <c r="D396" s="164">
        <v>0.35177798583549857</v>
      </c>
    </row>
    <row r="397" spans="1:4" x14ac:dyDescent="0.15">
      <c r="A397" s="164">
        <v>373</v>
      </c>
      <c r="B397" s="164">
        <v>5.9240399925712142</v>
      </c>
      <c r="C397" s="164">
        <v>2.9203341716570463E-2</v>
      </c>
      <c r="D397" s="164">
        <v>0.31038407878227187</v>
      </c>
    </row>
    <row r="398" spans="1:4" x14ac:dyDescent="0.15">
      <c r="A398" s="164">
        <v>374</v>
      </c>
      <c r="B398" s="164">
        <v>5.920466886746639</v>
      </c>
      <c r="C398" s="164">
        <v>2.9133456262644408E-2</v>
      </c>
      <c r="D398" s="164">
        <v>0.30964130994274514</v>
      </c>
    </row>
    <row r="399" spans="1:4" x14ac:dyDescent="0.15">
      <c r="A399" s="164">
        <v>375</v>
      </c>
      <c r="B399" s="164">
        <v>5.9135856137401248</v>
      </c>
      <c r="C399" s="164">
        <v>2.500544376078917E-2</v>
      </c>
      <c r="D399" s="164">
        <v>0.26576724340524932</v>
      </c>
    </row>
    <row r="400" spans="1:4" x14ac:dyDescent="0.15">
      <c r="A400" s="164">
        <v>376</v>
      </c>
      <c r="B400" s="164">
        <v>5.9093328789865165</v>
      </c>
      <c r="C400" s="164">
        <v>2.688319389098659E-2</v>
      </c>
      <c r="D400" s="164">
        <v>0.28572467670179269</v>
      </c>
    </row>
    <row r="401" spans="1:4" x14ac:dyDescent="0.15">
      <c r="A401" s="164">
        <v>377</v>
      </c>
      <c r="B401" s="164">
        <v>5.9105953581804052</v>
      </c>
      <c r="C401" s="164">
        <v>3.2204016946296043E-2</v>
      </c>
      <c r="D401" s="164">
        <v>0.34227638158591589</v>
      </c>
    </row>
    <row r="402" spans="1:4" x14ac:dyDescent="0.15">
      <c r="A402" s="164">
        <v>378</v>
      </c>
      <c r="B402" s="164">
        <v>5.9017149586659361</v>
      </c>
      <c r="C402" s="164">
        <v>2.9468657557115918E-2</v>
      </c>
      <c r="D402" s="164">
        <v>0.31320395513591937</v>
      </c>
    </row>
    <row r="403" spans="1:4" x14ac:dyDescent="0.15">
      <c r="A403" s="164">
        <v>379</v>
      </c>
      <c r="B403" s="164">
        <v>5.9018744235988549</v>
      </c>
      <c r="C403" s="164">
        <v>3.1961010672490353E-2</v>
      </c>
      <c r="D403" s="164">
        <v>0.33969361968265421</v>
      </c>
    </row>
    <row r="404" spans="1:4" x14ac:dyDescent="0.15">
      <c r="A404" s="164">
        <v>380</v>
      </c>
      <c r="B404" s="164">
        <v>5.9080683610687803</v>
      </c>
      <c r="C404" s="164">
        <v>3.7875670737392397E-2</v>
      </c>
      <c r="D404" s="164">
        <v>0.40255684723285062</v>
      </c>
    </row>
    <row r="405" spans="1:4" x14ac:dyDescent="0.15">
      <c r="A405" s="164">
        <v>381</v>
      </c>
      <c r="B405" s="164">
        <v>5.9069602303162307</v>
      </c>
      <c r="C405" s="164">
        <v>3.3474145678972E-2</v>
      </c>
      <c r="D405" s="164">
        <v>0.35577578656677911</v>
      </c>
    </row>
    <row r="406" spans="1:4" x14ac:dyDescent="0.15">
      <c r="A406" s="164">
        <v>382</v>
      </c>
      <c r="B406" s="164">
        <v>5.9025119587860271</v>
      </c>
      <c r="C406" s="164">
        <v>3.3704114091476001E-2</v>
      </c>
      <c r="D406" s="164">
        <v>0.35821997718567578</v>
      </c>
    </row>
    <row r="407" spans="1:4" x14ac:dyDescent="0.15">
      <c r="A407" s="164">
        <v>383</v>
      </c>
      <c r="B407" s="164">
        <v>5.8925713547486307</v>
      </c>
      <c r="C407" s="164">
        <v>3.4354671221779931E-2</v>
      </c>
      <c r="D407" s="164">
        <v>0.36513434258756572</v>
      </c>
    </row>
    <row r="408" spans="1:4" x14ac:dyDescent="0.15">
      <c r="A408" s="164">
        <v>384</v>
      </c>
      <c r="B408" s="164">
        <v>5.8933777110657823</v>
      </c>
      <c r="C408" s="164">
        <v>3.4614413086625717E-2</v>
      </c>
      <c r="D408" s="164">
        <v>0.36789497663499066</v>
      </c>
    </row>
    <row r="409" spans="1:4" x14ac:dyDescent="0.15">
      <c r="A409" s="164">
        <v>385</v>
      </c>
      <c r="B409" s="164">
        <v>5.8933777110657823</v>
      </c>
      <c r="C409" s="164">
        <v>4.0722518652628992E-2</v>
      </c>
      <c r="D409" s="164">
        <v>0.43281421559088901</v>
      </c>
    </row>
    <row r="410" spans="1:4" x14ac:dyDescent="0.15">
      <c r="A410" s="164">
        <v>386</v>
      </c>
      <c r="B410" s="164">
        <v>5.8761025941476976</v>
      </c>
      <c r="C410" s="164">
        <v>3.9829890347847119E-2</v>
      </c>
      <c r="D410" s="164">
        <v>0.42332702687243168</v>
      </c>
    </row>
    <row r="411" spans="1:4" x14ac:dyDescent="0.15">
      <c r="A411" s="164">
        <v>387</v>
      </c>
      <c r="B411" s="164">
        <v>5.8729654263337645</v>
      </c>
      <c r="C411" s="164">
        <v>4.2157887517494608E-2</v>
      </c>
      <c r="D411" s="164">
        <v>0.44806985472828531</v>
      </c>
    </row>
    <row r="412" spans="1:4" x14ac:dyDescent="0.15">
      <c r="A412" s="164">
        <v>388</v>
      </c>
      <c r="B412" s="164">
        <v>5.8724689331012021</v>
      </c>
      <c r="C412" s="164">
        <v>4.5079931056611677E-2</v>
      </c>
      <c r="D412" s="164">
        <v>0.47912643040557906</v>
      </c>
    </row>
    <row r="413" spans="1:4" x14ac:dyDescent="0.15">
      <c r="A413" s="164">
        <v>389</v>
      </c>
      <c r="B413" s="164">
        <v>5.8777487005987288</v>
      </c>
      <c r="C413" s="164">
        <v>4.7576044004707718E-2</v>
      </c>
      <c r="D413" s="164">
        <v>0.50565605586593121</v>
      </c>
    </row>
    <row r="414" spans="1:4" x14ac:dyDescent="0.15">
      <c r="A414" s="164">
        <v>390</v>
      </c>
      <c r="B414" s="164">
        <v>5.8772552319023914</v>
      </c>
      <c r="C414" s="164">
        <v>3.9216336164160204E-2</v>
      </c>
      <c r="D414" s="164">
        <v>0.41680594267820004</v>
      </c>
    </row>
    <row r="415" spans="1:4" x14ac:dyDescent="0.15">
      <c r="A415" s="164">
        <v>391</v>
      </c>
      <c r="B415" s="164">
        <v>5.886090435896425</v>
      </c>
      <c r="C415" s="164">
        <v>4.8539174459017786E-2</v>
      </c>
      <c r="D415" s="164">
        <v>0.51589256789628413</v>
      </c>
    </row>
    <row r="416" spans="1:4" x14ac:dyDescent="0.15">
      <c r="A416" s="164">
        <v>392</v>
      </c>
      <c r="B416" s="164">
        <v>5.8818488908777846</v>
      </c>
      <c r="C416" s="164">
        <v>5.145674205666495E-2</v>
      </c>
      <c r="D416" s="164">
        <v>0.54690157158735442</v>
      </c>
    </row>
    <row r="417" spans="1:4" x14ac:dyDescent="0.15">
      <c r="A417" s="164">
        <v>393</v>
      </c>
      <c r="B417" s="164">
        <v>5.8746181338919596</v>
      </c>
      <c r="C417" s="164">
        <v>4.7764252028578369E-2</v>
      </c>
      <c r="D417" s="164">
        <v>0.50765640139746249</v>
      </c>
    </row>
    <row r="418" spans="1:4" x14ac:dyDescent="0.15">
      <c r="A418" s="164">
        <v>394</v>
      </c>
      <c r="B418" s="164">
        <v>5.8746181338919596</v>
      </c>
      <c r="C418" s="164">
        <v>4.7764252028578369E-2</v>
      </c>
      <c r="D418" s="164">
        <v>0.50765640139746249</v>
      </c>
    </row>
    <row r="419" spans="1:4" x14ac:dyDescent="0.15">
      <c r="A419" s="164">
        <v>395</v>
      </c>
      <c r="B419" s="164">
        <v>5.8741226877821768</v>
      </c>
      <c r="C419" s="164">
        <v>5.0133109632355399E-2</v>
      </c>
      <c r="D419" s="164">
        <v>0.53283350928636952</v>
      </c>
    </row>
    <row r="420" spans="1:4" x14ac:dyDescent="0.15">
      <c r="A420" s="164">
        <v>396</v>
      </c>
      <c r="B420" s="164">
        <v>5.8831564304016153</v>
      </c>
      <c r="C420" s="164">
        <v>5.1473179953827497E-2</v>
      </c>
      <c r="D420" s="164">
        <v>0.5470762797292319</v>
      </c>
    </row>
    <row r="421" spans="1:4" x14ac:dyDescent="0.15">
      <c r="A421" s="164">
        <v>397</v>
      </c>
      <c r="B421" s="164">
        <v>5.889823515546051</v>
      </c>
      <c r="C421" s="164">
        <v>4.003154993023994E-2</v>
      </c>
      <c r="D421" s="164">
        <v>0.4254703406176904</v>
      </c>
    </row>
    <row r="422" spans="1:4" x14ac:dyDescent="0.15">
      <c r="A422" s="164">
        <v>398</v>
      </c>
      <c r="B422" s="164">
        <v>5.8954703596861027</v>
      </c>
      <c r="C422" s="164">
        <v>3.3320592893820944E-2</v>
      </c>
      <c r="D422" s="164">
        <v>0.35414376992203606</v>
      </c>
    </row>
    <row r="423" spans="1:4" x14ac:dyDescent="0.15">
      <c r="A423" s="164">
        <v>399</v>
      </c>
      <c r="B423" s="164">
        <v>5.8973970841776833</v>
      </c>
      <c r="C423" s="164">
        <v>3.4582816095406699E-2</v>
      </c>
      <c r="D423" s="164">
        <v>0.36755915195071343</v>
      </c>
    </row>
    <row r="424" spans="1:4" x14ac:dyDescent="0.15">
      <c r="A424" s="164">
        <v>400</v>
      </c>
      <c r="B424" s="164">
        <v>5.9044214558925185</v>
      </c>
      <c r="C424" s="164">
        <v>3.6275974161810609E-2</v>
      </c>
      <c r="D424" s="164">
        <v>0.38555467149686717</v>
      </c>
    </row>
    <row r="425" spans="1:4" x14ac:dyDescent="0.15">
      <c r="A425" s="164">
        <v>401</v>
      </c>
      <c r="B425" s="164">
        <v>5.9098065472439618</v>
      </c>
      <c r="C425" s="164">
        <v>3.6399093458405751E-2</v>
      </c>
      <c r="D425" s="164">
        <v>0.38686322960041875</v>
      </c>
    </row>
    <row r="426" spans="1:4" x14ac:dyDescent="0.15">
      <c r="A426" s="164">
        <v>402</v>
      </c>
      <c r="B426" s="164">
        <v>5.9058505291784469</v>
      </c>
      <c r="C426" s="164">
        <v>3.8260321546064624E-2</v>
      </c>
      <c r="D426" s="164">
        <v>0.40664506042644011</v>
      </c>
    </row>
    <row r="427" spans="1:4" x14ac:dyDescent="0.15">
      <c r="A427" s="164">
        <v>403</v>
      </c>
      <c r="B427" s="164">
        <v>5.9055331826491217</v>
      </c>
      <c r="C427" s="164">
        <v>3.7528625230693002E-2</v>
      </c>
      <c r="D427" s="164">
        <v>0.39886831730576705</v>
      </c>
    </row>
    <row r="428" spans="1:4" x14ac:dyDescent="0.15">
      <c r="A428" s="164">
        <v>404</v>
      </c>
      <c r="B428" s="164">
        <v>5.9109106601981098</v>
      </c>
      <c r="C428" s="164">
        <v>4.3111591434001895E-2</v>
      </c>
      <c r="D428" s="164">
        <v>0.45820617797612084</v>
      </c>
    </row>
    <row r="429" spans="1:4" x14ac:dyDescent="0.15">
      <c r="A429" s="164">
        <v>405</v>
      </c>
      <c r="B429" s="164">
        <v>5.9120132185322767</v>
      </c>
      <c r="C429" s="164">
        <v>3.9150031802179797E-2</v>
      </c>
      <c r="D429" s="164">
        <v>0.41610123502822388</v>
      </c>
    </row>
    <row r="430" spans="1:4" x14ac:dyDescent="0.15">
      <c r="A430" s="164">
        <v>406</v>
      </c>
      <c r="B430" s="164">
        <v>5.907910152653173</v>
      </c>
      <c r="C430" s="164">
        <v>3.960250692562628E-2</v>
      </c>
      <c r="D430" s="164">
        <v>0.42091031050067718</v>
      </c>
    </row>
    <row r="431" spans="1:4" x14ac:dyDescent="0.15">
      <c r="A431" s="164">
        <v>407</v>
      </c>
      <c r="B431" s="164">
        <v>5.8994790330787472</v>
      </c>
      <c r="C431" s="164">
        <v>3.9112024422166769E-2</v>
      </c>
      <c r="D431" s="164">
        <v>0.41569727832536557</v>
      </c>
    </row>
    <row r="432" spans="1:4" x14ac:dyDescent="0.15">
      <c r="A432" s="164">
        <v>408</v>
      </c>
      <c r="B432" s="164">
        <v>5.8959524854378476</v>
      </c>
      <c r="C432" s="164">
        <v>4.0527753337374683E-2</v>
      </c>
      <c r="D432" s="164">
        <v>0.43074417670490611</v>
      </c>
    </row>
    <row r="433" spans="1:4" x14ac:dyDescent="0.15">
      <c r="A433" s="164">
        <v>409</v>
      </c>
      <c r="B433" s="164">
        <v>5.9004380687777926</v>
      </c>
      <c r="C433" s="164">
        <v>4.2098804706765414E-2</v>
      </c>
      <c r="D433" s="164">
        <v>0.44744190043599813</v>
      </c>
    </row>
    <row r="434" spans="1:4" x14ac:dyDescent="0.15">
      <c r="A434" s="164">
        <v>410</v>
      </c>
      <c r="B434" s="164">
        <v>5.9042625088605325</v>
      </c>
      <c r="C434" s="164">
        <v>3.8274364624025559E-2</v>
      </c>
      <c r="D434" s="164">
        <v>0.40679431553082079</v>
      </c>
    </row>
    <row r="435" spans="1:4" x14ac:dyDescent="0.15">
      <c r="A435" s="164">
        <v>411</v>
      </c>
      <c r="B435" s="164">
        <v>5.9053744611424701</v>
      </c>
      <c r="C435" s="164">
        <v>4.2921590564133361E-2</v>
      </c>
      <c r="D435" s="164">
        <v>0.45618677740428448</v>
      </c>
    </row>
    <row r="436" spans="1:4" x14ac:dyDescent="0.15">
      <c r="A436" s="164">
        <v>412</v>
      </c>
      <c r="B436" s="164">
        <v>5.9131142266182</v>
      </c>
      <c r="C436" s="164">
        <v>4.4276340156030436E-2</v>
      </c>
      <c r="D436" s="164">
        <v>0.47058556464386392</v>
      </c>
    </row>
    <row r="437" spans="1:4" x14ac:dyDescent="0.15">
      <c r="A437" s="164">
        <v>413</v>
      </c>
      <c r="B437" s="164">
        <v>5.91906426462746</v>
      </c>
      <c r="C437" s="164">
        <v>4.1425478181091435E-2</v>
      </c>
      <c r="D437" s="164">
        <v>0.44028553335241877</v>
      </c>
    </row>
    <row r="438" spans="1:4" x14ac:dyDescent="0.15">
      <c r="A438" s="164">
        <v>414</v>
      </c>
      <c r="B438" s="164">
        <v>5.9223331499149756</v>
      </c>
      <c r="C438" s="164">
        <v>3.6349907668626891E-2</v>
      </c>
      <c r="D438" s="164">
        <v>0.38634046456216192</v>
      </c>
    </row>
    <row r="439" spans="1:4" x14ac:dyDescent="0.15">
      <c r="A439" s="164">
        <v>415</v>
      </c>
      <c r="B439" s="164">
        <v>5.9246597413573356</v>
      </c>
      <c r="C439" s="164">
        <v>3.4023316226266864E-2</v>
      </c>
      <c r="D439" s="164">
        <v>0.3616125773036335</v>
      </c>
    </row>
    <row r="440" spans="1:4" x14ac:dyDescent="0.15">
      <c r="A440" s="164">
        <v>416</v>
      </c>
      <c r="B440" s="164">
        <v>5.9199996251412932</v>
      </c>
      <c r="C440" s="164">
        <v>3.324370914649144E-2</v>
      </c>
      <c r="D440" s="164">
        <v>0.35332662059303799</v>
      </c>
    </row>
    <row r="441" spans="1:4" x14ac:dyDescent="0.15">
      <c r="A441" s="164">
        <v>417</v>
      </c>
      <c r="B441" s="164">
        <v>5.9240399925712142</v>
      </c>
      <c r="C441" s="164">
        <v>4.3644025871364178E-2</v>
      </c>
      <c r="D441" s="164">
        <v>0.46386509105382795</v>
      </c>
    </row>
    <row r="442" spans="1:4" x14ac:dyDescent="0.15">
      <c r="A442" s="164">
        <v>418</v>
      </c>
      <c r="B442" s="164">
        <v>5.9274425569035118</v>
      </c>
      <c r="C442" s="164">
        <v>3.9985412376228879E-2</v>
      </c>
      <c r="D442" s="164">
        <v>0.42497997337349025</v>
      </c>
    </row>
    <row r="443" spans="1:4" x14ac:dyDescent="0.15">
      <c r="A443" s="164">
        <v>419</v>
      </c>
      <c r="B443" s="164">
        <v>5.9303692837211219</v>
      </c>
      <c r="C443" s="164">
        <v>3.3980970895288287E-2</v>
      </c>
      <c r="D443" s="164">
        <v>0.36116251522943404</v>
      </c>
    </row>
    <row r="444" spans="1:4" x14ac:dyDescent="0.15">
      <c r="A444" s="164">
        <v>420</v>
      </c>
      <c r="B444" s="164">
        <v>5.9288302648483695</v>
      </c>
      <c r="C444" s="164">
        <v>2.9852792735233002E-2</v>
      </c>
      <c r="D444" s="164">
        <v>0.31728668801439958</v>
      </c>
    </row>
    <row r="445" spans="1:4" x14ac:dyDescent="0.15">
      <c r="A445" s="164">
        <v>421</v>
      </c>
      <c r="B445" s="164">
        <v>5.9314447999998299</v>
      </c>
      <c r="C445" s="164">
        <v>2.9560539623443738E-2</v>
      </c>
      <c r="D445" s="164">
        <v>0.31418051222964366</v>
      </c>
    </row>
    <row r="446" spans="1:4" x14ac:dyDescent="0.15">
      <c r="A446" s="164">
        <v>422</v>
      </c>
      <c r="B446" s="164">
        <v>5.9381715715927239</v>
      </c>
      <c r="C446" s="164">
        <v>2.6949000175656046E-2</v>
      </c>
      <c r="D446" s="164">
        <v>0.28642409059912838</v>
      </c>
    </row>
    <row r="447" spans="1:4" x14ac:dyDescent="0.15">
      <c r="A447" s="164">
        <v>423</v>
      </c>
      <c r="B447" s="164">
        <v>5.9430277270038081</v>
      </c>
      <c r="C447" s="164">
        <v>2.2862568984743703E-2</v>
      </c>
      <c r="D447" s="164">
        <v>0.24299196584407753</v>
      </c>
    </row>
    <row r="448" spans="1:4" x14ac:dyDescent="0.15">
      <c r="A448" s="164">
        <v>424</v>
      </c>
      <c r="B448" s="164">
        <v>5.9399961608851797</v>
      </c>
      <c r="C448" s="164">
        <v>2.4354093731230542E-2</v>
      </c>
      <c r="D448" s="164">
        <v>0.2588444507724238</v>
      </c>
    </row>
    <row r="449" spans="1:4" x14ac:dyDescent="0.15">
      <c r="A449" s="164">
        <v>425</v>
      </c>
      <c r="B449" s="164">
        <v>5.9351211098059231</v>
      </c>
      <c r="C449" s="164">
        <v>1.9420083197460691E-2</v>
      </c>
      <c r="D449" s="164">
        <v>0.20640393457775771</v>
      </c>
    </row>
    <row r="450" spans="1:4" x14ac:dyDescent="0.15">
      <c r="A450" s="164">
        <v>426</v>
      </c>
      <c r="B450" s="164">
        <v>5.912170600213118</v>
      </c>
      <c r="C450" s="164">
        <v>1.8481807498106129E-2</v>
      </c>
      <c r="D450" s="164">
        <v>0.19643158821361847</v>
      </c>
    </row>
    <row r="451" spans="1:4" x14ac:dyDescent="0.15">
      <c r="A451" s="164">
        <v>427</v>
      </c>
      <c r="B451" s="164">
        <v>5.91906426462746</v>
      </c>
      <c r="C451" s="164">
        <v>1.9526792873453935E-2</v>
      </c>
      <c r="D451" s="164">
        <v>0.20753808507333352</v>
      </c>
    </row>
    <row r="452" spans="1:4" x14ac:dyDescent="0.15">
      <c r="A452" s="164">
        <v>428</v>
      </c>
      <c r="B452" s="164">
        <v>5.9434814513334828</v>
      </c>
      <c r="C452" s="164">
        <v>2.3946517946257906E-2</v>
      </c>
      <c r="D452" s="164">
        <v>0.25451258232461144</v>
      </c>
    </row>
    <row r="453" spans="1:4" x14ac:dyDescent="0.15">
      <c r="A453" s="164">
        <v>429</v>
      </c>
      <c r="B453" s="164">
        <v>5.9440860084377372</v>
      </c>
      <c r="C453" s="164">
        <v>2.538852077862952E-2</v>
      </c>
      <c r="D453" s="164">
        <v>0.26983872975907197</v>
      </c>
    </row>
    <row r="454" spans="1:4" x14ac:dyDescent="0.15">
      <c r="A454" s="164">
        <v>430</v>
      </c>
      <c r="B454" s="164">
        <v>5.9481546058446071</v>
      </c>
      <c r="C454" s="164">
        <v>2.845007835635105E-2</v>
      </c>
      <c r="D454" s="164">
        <v>0.30237811301262574</v>
      </c>
    </row>
    <row r="455" spans="1:4" x14ac:dyDescent="0.15">
      <c r="A455" s="164">
        <v>431</v>
      </c>
      <c r="B455" s="164">
        <v>5.9486053700614425</v>
      </c>
      <c r="C455" s="164">
        <v>2.7237796143582571E-2</v>
      </c>
      <c r="D455" s="164">
        <v>0.28949352256108934</v>
      </c>
    </row>
    <row r="456" spans="1:4" x14ac:dyDescent="0.15">
      <c r="A456" s="164">
        <v>432</v>
      </c>
      <c r="B456" s="164">
        <v>5.9492059856616573</v>
      </c>
      <c r="C456" s="164">
        <v>2.4603626207603924E-2</v>
      </c>
      <c r="D456" s="164">
        <v>0.26149657560653017</v>
      </c>
    </row>
    <row r="457" spans="1:4" x14ac:dyDescent="0.15">
      <c r="A457" s="164">
        <v>433</v>
      </c>
      <c r="B457" s="164">
        <v>5.9559313566654666</v>
      </c>
      <c r="C457" s="164">
        <v>2.699685942022878E-2</v>
      </c>
      <c r="D457" s="164">
        <v>0.28693275661694562</v>
      </c>
    </row>
    <row r="458" spans="1:4" x14ac:dyDescent="0.15">
      <c r="A458" s="164">
        <v>434</v>
      </c>
      <c r="B458" s="164">
        <v>5.9560801552503104</v>
      </c>
      <c r="C458" s="164">
        <v>2.6343647205522736E-2</v>
      </c>
      <c r="D458" s="164">
        <v>0.27999017198130366</v>
      </c>
    </row>
    <row r="459" spans="1:4" x14ac:dyDescent="0.15">
      <c r="A459" s="164">
        <v>435</v>
      </c>
      <c r="B459" s="164">
        <v>5.9550379708864263</v>
      </c>
      <c r="C459" s="164">
        <v>2.4859939850090385E-2</v>
      </c>
      <c r="D459" s="164">
        <v>0.26422077321975562</v>
      </c>
    </row>
    <row r="460" spans="1:4" x14ac:dyDescent="0.15">
      <c r="A460" s="164">
        <v>436</v>
      </c>
      <c r="B460" s="164">
        <v>5.9550379708864263</v>
      </c>
      <c r="C460" s="164">
        <v>2.4859939850090385E-2</v>
      </c>
      <c r="D460" s="164">
        <v>0.26422077321975562</v>
      </c>
    </row>
    <row r="461" spans="1:4" x14ac:dyDescent="0.15">
      <c r="A461" s="164">
        <v>437</v>
      </c>
      <c r="B461" s="164">
        <v>5.9480042934244519</v>
      </c>
      <c r="C461" s="164">
        <v>2.3512615873833909E-2</v>
      </c>
      <c r="D461" s="164">
        <v>0.24990090821080196</v>
      </c>
    </row>
    <row r="462" spans="1:4" x14ac:dyDescent="0.15">
      <c r="A462" s="164">
        <v>438</v>
      </c>
      <c r="B462" s="164">
        <v>5.9434814513334828</v>
      </c>
      <c r="C462" s="164">
        <v>2.2408844655068982E-2</v>
      </c>
      <c r="D462" s="164">
        <v>0.2381696133388749</v>
      </c>
    </row>
    <row r="463" spans="1:4" x14ac:dyDescent="0.15">
      <c r="A463" s="164">
        <v>439</v>
      </c>
      <c r="B463" s="164">
        <v>5.94196801338577</v>
      </c>
      <c r="C463" s="164">
        <v>2.1868366604738121E-2</v>
      </c>
      <c r="D463" s="164">
        <v>0.23242520972294228</v>
      </c>
    </row>
    <row r="464" spans="1:4" x14ac:dyDescent="0.15">
      <c r="A464" s="164">
        <v>440</v>
      </c>
      <c r="B464" s="164">
        <v>5.94196801338577</v>
      </c>
      <c r="C464" s="164">
        <v>2.1868366604738121E-2</v>
      </c>
      <c r="D464" s="164">
        <v>0.23242520972294228</v>
      </c>
    </row>
    <row r="465" spans="1:4" x14ac:dyDescent="0.15">
      <c r="A465" s="164">
        <v>441</v>
      </c>
      <c r="B465" s="164">
        <v>5.9436326343729311</v>
      </c>
      <c r="C465" s="164">
        <v>1.8660535434770864E-2</v>
      </c>
      <c r="D465" s="164">
        <v>0.19833117581947327</v>
      </c>
    </row>
    <row r="466" spans="1:4" x14ac:dyDescent="0.15">
      <c r="A466" s="164">
        <v>442</v>
      </c>
      <c r="B466" s="164">
        <v>5.9332851123636647</v>
      </c>
      <c r="C466" s="164">
        <v>1.8658676582034239E-2</v>
      </c>
      <c r="D466" s="164">
        <v>0.19831141923476975</v>
      </c>
    </row>
    <row r="467" spans="1:4" x14ac:dyDescent="0.15">
      <c r="A467" s="164">
        <v>443</v>
      </c>
      <c r="B467" s="164">
        <v>5.9386281176461138</v>
      </c>
      <c r="C467" s="164">
        <v>1.461521664167087E-2</v>
      </c>
      <c r="D467" s="164">
        <v>0.15533600906208456</v>
      </c>
    </row>
    <row r="468" spans="1:4" x14ac:dyDescent="0.15">
      <c r="A468" s="164">
        <v>444</v>
      </c>
      <c r="B468" s="164">
        <v>5.9483048894167769</v>
      </c>
      <c r="C468" s="164">
        <v>1.0894697103929651E-2</v>
      </c>
      <c r="D468" s="164">
        <v>0.11579293072122453</v>
      </c>
    </row>
    <row r="469" spans="1:4" x14ac:dyDescent="0.15">
      <c r="A469" s="164">
        <v>445</v>
      </c>
      <c r="B469" s="164">
        <v>5.9416649744692984</v>
      </c>
      <c r="C469" s="164">
        <v>7.674646338012181E-3</v>
      </c>
      <c r="D469" s="164">
        <v>8.1569022364725144E-2</v>
      </c>
    </row>
    <row r="470" spans="1:4" x14ac:dyDescent="0.15">
      <c r="A470" s="164">
        <v>446</v>
      </c>
      <c r="B470" s="164">
        <v>5.9399961608851797</v>
      </c>
      <c r="C470" s="164">
        <v>1.5063704329002725E-2</v>
      </c>
      <c r="D470" s="164">
        <v>0.1601027045666166</v>
      </c>
    </row>
    <row r="471" spans="1:4" x14ac:dyDescent="0.15">
      <c r="A471" s="164">
        <v>447</v>
      </c>
      <c r="B471" s="164">
        <v>5.9392364319516258</v>
      </c>
      <c r="C471" s="164">
        <v>1.5304761051758042E-2</v>
      </c>
      <c r="D471" s="164">
        <v>0.16266474590944788</v>
      </c>
    </row>
    <row r="472" spans="1:4" x14ac:dyDescent="0.15">
      <c r="A472" s="164">
        <v>448</v>
      </c>
      <c r="B472" s="164">
        <v>5.9443881120488884</v>
      </c>
      <c r="C472" s="164">
        <v>1.3778149657579064E-2</v>
      </c>
      <c r="D472" s="164">
        <v>0.146439346917801</v>
      </c>
    </row>
    <row r="473" spans="1:4" x14ac:dyDescent="0.15">
      <c r="A473" s="164">
        <v>449</v>
      </c>
      <c r="B473" s="164">
        <v>5.9505556887543154</v>
      </c>
      <c r="C473" s="164">
        <v>9.1601600390864846E-3</v>
      </c>
      <c r="D473" s="164">
        <v>9.735761964586323E-2</v>
      </c>
    </row>
    <row r="474" spans="1:4" x14ac:dyDescent="0.15">
      <c r="A474" s="164">
        <v>450</v>
      </c>
      <c r="B474" s="164">
        <v>5.9572695271142697</v>
      </c>
      <c r="C474" s="164">
        <v>3.4780473316518012E-3</v>
      </c>
      <c r="D474" s="164">
        <v>3.6965992709777434E-2</v>
      </c>
    </row>
    <row r="475" spans="1:4" x14ac:dyDescent="0.15">
      <c r="A475" s="164">
        <v>451</v>
      </c>
      <c r="B475" s="164">
        <v>5.953546725814916</v>
      </c>
      <c r="C475" s="164">
        <v>2.0315427286572429E-3</v>
      </c>
      <c r="D475" s="164">
        <v>2.1591998767158616E-2</v>
      </c>
    </row>
    <row r="476" spans="1:4" x14ac:dyDescent="0.15">
      <c r="A476" s="164">
        <v>452</v>
      </c>
      <c r="B476" s="164">
        <v>5.9562289255652621</v>
      </c>
      <c r="C476" s="164">
        <v>4.002919111621317E-3</v>
      </c>
      <c r="D476" s="164">
        <v>4.2544527025670832E-2</v>
      </c>
    </row>
    <row r="477" spans="1:4" x14ac:dyDescent="0.15">
      <c r="A477" s="164">
        <v>453</v>
      </c>
      <c r="B477" s="164">
        <v>5.9583087476389176</v>
      </c>
      <c r="C477" s="164">
        <v>-4.0098405977850859E-4</v>
      </c>
      <c r="D477" s="164">
        <v>-4.2618091178965199E-3</v>
      </c>
    </row>
    <row r="478" spans="1:4" x14ac:dyDescent="0.15">
      <c r="A478" s="164">
        <v>454</v>
      </c>
      <c r="B478" s="164">
        <v>5.9569723534672905</v>
      </c>
      <c r="C478" s="164">
        <v>-9.9251128927946297E-5</v>
      </c>
      <c r="D478" s="164">
        <v>-1.0548782574057709E-3</v>
      </c>
    </row>
    <row r="479" spans="1:4" x14ac:dyDescent="0.15">
      <c r="A479" s="164">
        <v>455</v>
      </c>
      <c r="B479" s="164">
        <v>5.9532481357062874</v>
      </c>
      <c r="C479" s="164">
        <v>2.330132837285781E-3</v>
      </c>
      <c r="D479" s="164">
        <v>2.476552653324918E-2</v>
      </c>
    </row>
    <row r="480" spans="1:4" x14ac:dyDescent="0.15">
      <c r="A480" s="164">
        <v>456</v>
      </c>
      <c r="B480" s="164">
        <v>5.9568237243408335</v>
      </c>
      <c r="C480" s="164">
        <v>3.6660184677179686E-3</v>
      </c>
      <c r="D480" s="164">
        <v>3.8963820508794336E-2</v>
      </c>
    </row>
    <row r="481" spans="1:4" x14ac:dyDescent="0.15">
      <c r="A481" s="164">
        <v>457</v>
      </c>
      <c r="B481" s="164">
        <v>5.9593465907999752</v>
      </c>
      <c r="C481" s="164">
        <v>4.7467595118746431E-3</v>
      </c>
      <c r="D481" s="164">
        <v>5.0450342039391055E-2</v>
      </c>
    </row>
    <row r="482" spans="1:4" x14ac:dyDescent="0.15">
      <c r="A482" s="164">
        <v>458</v>
      </c>
      <c r="B482" s="164">
        <v>5.9593465907999752</v>
      </c>
      <c r="C482" s="164">
        <v>2.1740799349343476E-3</v>
      </c>
      <c r="D482" s="164">
        <v>2.3106937704349306E-2</v>
      </c>
    </row>
    <row r="483" spans="1:4" x14ac:dyDescent="0.15">
      <c r="A483" s="164">
        <v>459</v>
      </c>
      <c r="B483" s="164">
        <v>5.9474027550423534</v>
      </c>
      <c r="C483" s="164">
        <v>4.2809220537840531E-3</v>
      </c>
      <c r="D483" s="164">
        <v>4.5499246658081284E-2</v>
      </c>
    </row>
    <row r="484" spans="1:4" x14ac:dyDescent="0.15">
      <c r="A484" s="164">
        <v>460</v>
      </c>
      <c r="B484" s="164">
        <v>5.9472522982159912</v>
      </c>
      <c r="C484" s="164">
        <v>-3.9281264359445345E-3</v>
      </c>
      <c r="D484" s="164">
        <v>-4.17496023911922E-2</v>
      </c>
    </row>
    <row r="485" spans="1:4" x14ac:dyDescent="0.15">
      <c r="A485" s="164">
        <v>461</v>
      </c>
      <c r="B485" s="164">
        <v>5.9409068637019899</v>
      </c>
      <c r="C485" s="164">
        <v>-2.052266866304997E-3</v>
      </c>
      <c r="D485" s="164">
        <v>-2.1812262681979885E-2</v>
      </c>
    </row>
    <row r="486" spans="1:4" x14ac:dyDescent="0.15">
      <c r="A486" s="164">
        <v>462</v>
      </c>
      <c r="B486" s="164">
        <v>5.9424223519830184</v>
      </c>
      <c r="C486" s="164">
        <v>-6.7339712096892157E-4</v>
      </c>
      <c r="D486" s="164">
        <v>-7.1571173968757156E-3</v>
      </c>
    </row>
    <row r="487" spans="1:4" x14ac:dyDescent="0.15">
      <c r="A487" s="164">
        <v>463</v>
      </c>
      <c r="B487" s="164">
        <v>5.9372576801638903</v>
      </c>
      <c r="C487" s="164">
        <v>-5.5431374616823348E-3</v>
      </c>
      <c r="D487" s="164">
        <v>-5.8914545852522447E-2</v>
      </c>
    </row>
    <row r="488" spans="1:4" x14ac:dyDescent="0.15">
      <c r="A488" s="164">
        <v>464</v>
      </c>
      <c r="B488" s="164">
        <v>5.9404516446888458</v>
      </c>
      <c r="C488" s="164">
        <v>1.0345326128948784E-3</v>
      </c>
      <c r="D488" s="164">
        <v>1.0995400976368214E-2</v>
      </c>
    </row>
    <row r="489" spans="1:4" x14ac:dyDescent="0.15">
      <c r="A489" s="164">
        <v>465</v>
      </c>
      <c r="B489" s="164">
        <v>5.9446900991526661</v>
      </c>
      <c r="C489" s="164">
        <v>-8.4140598634707686E-4</v>
      </c>
      <c r="D489" s="164">
        <v>-8.9427786891265338E-3</v>
      </c>
    </row>
    <row r="490" spans="1:4" x14ac:dyDescent="0.15">
      <c r="A490" s="164">
        <v>466</v>
      </c>
      <c r="B490" s="164">
        <v>5.9550379708864263</v>
      </c>
      <c r="C490" s="164">
        <v>1.835131451936256E-3</v>
      </c>
      <c r="D490" s="164">
        <v>1.9504465984809188E-2</v>
      </c>
    </row>
    <row r="491" spans="1:4" x14ac:dyDescent="0.15">
      <c r="A491" s="164">
        <v>467</v>
      </c>
      <c r="B491" s="164">
        <v>5.9676001855296477</v>
      </c>
      <c r="C491" s="164">
        <v>1.1073744557181797E-3</v>
      </c>
      <c r="D491" s="164">
        <v>1.1769591426931779E-2</v>
      </c>
    </row>
    <row r="492" spans="1:4" x14ac:dyDescent="0.15">
      <c r="A492" s="164">
        <v>468</v>
      </c>
      <c r="B492" s="164">
        <v>5.9775068429513389</v>
      </c>
      <c r="C492" s="164">
        <v>-4.206266471028286E-3</v>
      </c>
      <c r="D492" s="164">
        <v>-4.4705779098632284E-2</v>
      </c>
    </row>
    <row r="493" spans="1:4" x14ac:dyDescent="0.15">
      <c r="A493" s="164">
        <v>469</v>
      </c>
      <c r="B493" s="164">
        <v>5.9706729921558059</v>
      </c>
      <c r="C493" s="164">
        <v>3.337130497795826E-4</v>
      </c>
      <c r="D493" s="164">
        <v>3.5468275698970985E-3</v>
      </c>
    </row>
    <row r="494" spans="1:4" x14ac:dyDescent="0.15">
      <c r="A494" s="164">
        <v>470</v>
      </c>
      <c r="B494" s="164">
        <v>5.974606107830593</v>
      </c>
      <c r="C494" s="164">
        <v>-2.0695706081301779E-3</v>
      </c>
      <c r="D494" s="164">
        <v>-2.1996173345972411E-2</v>
      </c>
    </row>
    <row r="495" spans="1:4" x14ac:dyDescent="0.15">
      <c r="A495" s="164">
        <v>471</v>
      </c>
      <c r="B495" s="164">
        <v>5.9716945872783853</v>
      </c>
      <c r="C495" s="164">
        <v>-5.5478481546931135E-3</v>
      </c>
      <c r="D495" s="164">
        <v>-5.8964612866248725E-2</v>
      </c>
    </row>
    <row r="496" spans="1:4" x14ac:dyDescent="0.15">
      <c r="A496" s="164">
        <v>472</v>
      </c>
      <c r="B496" s="164">
        <v>5.9719862269653285</v>
      </c>
      <c r="C496" s="164">
        <v>-1.1496484156777065E-2</v>
      </c>
      <c r="D496" s="164">
        <v>-0.12218894943147911</v>
      </c>
    </row>
    <row r="497" spans="1:4" x14ac:dyDescent="0.15">
      <c r="A497" s="164">
        <v>473</v>
      </c>
      <c r="B497" s="164">
        <v>5.9690649307199095</v>
      </c>
      <c r="C497" s="164">
        <v>-8.3173562739879969E-3</v>
      </c>
      <c r="D497" s="164">
        <v>-8.8399984839436535E-2</v>
      </c>
    </row>
    <row r="498" spans="1:4" x14ac:dyDescent="0.15">
      <c r="A498" s="164">
        <v>474</v>
      </c>
      <c r="B498" s="164">
        <v>5.959642864942893</v>
      </c>
      <c r="C498" s="164">
        <v>-6.3995306551083431E-3</v>
      </c>
      <c r="D498" s="164">
        <v>-6.8016614204724546E-2</v>
      </c>
    </row>
    <row r="499" spans="1:4" x14ac:dyDescent="0.15">
      <c r="A499" s="164">
        <v>475</v>
      </c>
      <c r="B499" s="164">
        <v>5.9542927033414577</v>
      </c>
      <c r="C499" s="164">
        <v>-3.1294530070011817E-3</v>
      </c>
      <c r="D499" s="164">
        <v>-3.3261001364077523E-2</v>
      </c>
    </row>
    <row r="500" spans="1:4" x14ac:dyDescent="0.15">
      <c r="A500" s="164">
        <v>476</v>
      </c>
      <c r="B500" s="164">
        <v>5.9606789425636091</v>
      </c>
      <c r="C500" s="164">
        <v>4.1849227471937311E-3</v>
      </c>
      <c r="D500" s="164">
        <v>4.4478929989223259E-2</v>
      </c>
    </row>
    <row r="501" spans="1:4" x14ac:dyDescent="0.15">
      <c r="A501" s="164">
        <v>477</v>
      </c>
      <c r="B501" s="164">
        <v>5.9681864124336066</v>
      </c>
      <c r="C501" s="164">
        <v>1.5436425283690269E-3</v>
      </c>
      <c r="D501" s="164">
        <v>1.6406412279355534E-2</v>
      </c>
    </row>
    <row r="502" spans="1:4" x14ac:dyDescent="0.15">
      <c r="A502" s="164">
        <v>478</v>
      </c>
      <c r="B502" s="164">
        <v>5.978085702745128</v>
      </c>
      <c r="C502" s="164">
        <v>-4.5305761807137301E-3</v>
      </c>
      <c r="D502" s="164">
        <v>-4.8152664439967935E-2</v>
      </c>
    </row>
    <row r="503" spans="1:4" x14ac:dyDescent="0.15">
      <c r="A503" s="164">
        <v>479</v>
      </c>
      <c r="B503" s="164">
        <v>5.98039687225286</v>
      </c>
      <c r="C503" s="164">
        <v>-8.1151445616516327E-3</v>
      </c>
      <c r="D503" s="164">
        <v>-8.6250802849866651E-2</v>
      </c>
    </row>
    <row r="504" spans="1:4" x14ac:dyDescent="0.15">
      <c r="A504" s="164">
        <v>480</v>
      </c>
      <c r="B504" s="164">
        <v>5.9775068429513389</v>
      </c>
      <c r="C504" s="164">
        <v>-8.0323137349722629E-3</v>
      </c>
      <c r="D504" s="164">
        <v>-8.5370445728987485E-2</v>
      </c>
    </row>
    <row r="505" spans="1:4" x14ac:dyDescent="0.15">
      <c r="A505" s="164">
        <v>481</v>
      </c>
      <c r="B505" s="164">
        <v>5.9725691806869401</v>
      </c>
      <c r="C505" s="164">
        <v>-5.9097524979296878E-3</v>
      </c>
      <c r="D505" s="164">
        <v>-6.2811068086099459E-2</v>
      </c>
    </row>
    <row r="506" spans="1:4" x14ac:dyDescent="0.15">
      <c r="A506" s="164">
        <v>482</v>
      </c>
      <c r="B506" s="164">
        <v>5.9744607886225323</v>
      </c>
      <c r="C506" s="164">
        <v>-1.1652950764355019E-2</v>
      </c>
      <c r="D506" s="164">
        <v>-0.12385193527483257</v>
      </c>
    </row>
    <row r="507" spans="1:4" x14ac:dyDescent="0.15">
      <c r="A507" s="164">
        <v>483</v>
      </c>
      <c r="B507" s="164">
        <v>5.9753322996199945</v>
      </c>
      <c r="C507" s="164">
        <v>-9.4420036314426525E-3</v>
      </c>
      <c r="D507" s="164">
        <v>-0.10035315915032061</v>
      </c>
    </row>
    <row r="508" spans="1:4" x14ac:dyDescent="0.15">
      <c r="A508" s="164">
        <v>484</v>
      </c>
      <c r="B508" s="164">
        <v>5.9837072730400207</v>
      </c>
      <c r="C508" s="164">
        <v>-8.1180750903291354E-3</v>
      </c>
      <c r="D508" s="164">
        <v>-8.6281949608780051E-2</v>
      </c>
    </row>
    <row r="509" spans="1:4" x14ac:dyDescent="0.15">
      <c r="A509" s="164">
        <v>485</v>
      </c>
      <c r="B509" s="164">
        <v>5.9877185279533451</v>
      </c>
      <c r="C509" s="164">
        <v>-1.4417951473034485E-2</v>
      </c>
      <c r="D509" s="164">
        <v>-0.15323940079590481</v>
      </c>
    </row>
    <row r="510" spans="1:4" x14ac:dyDescent="0.15">
      <c r="A510" s="164">
        <v>486</v>
      </c>
      <c r="B510" s="164">
        <v>5.9915671602316349</v>
      </c>
      <c r="C510" s="164">
        <v>-1.7503127803820462E-2</v>
      </c>
      <c r="D510" s="164">
        <v>-0.18602981302357541</v>
      </c>
    </row>
    <row r="511" spans="1:4" x14ac:dyDescent="0.15">
      <c r="A511" s="164">
        <v>487</v>
      </c>
      <c r="B511" s="164">
        <v>5.9985037643857781</v>
      </c>
      <c r="C511" s="164">
        <v>-1.5323436865493534E-2</v>
      </c>
      <c r="D511" s="164">
        <v>-0.16286323946878292</v>
      </c>
    </row>
    <row r="512" spans="1:4" x14ac:dyDescent="0.15">
      <c r="A512" s="164">
        <v>488</v>
      </c>
      <c r="B512" s="164">
        <v>5.999208138410415</v>
      </c>
      <c r="C512" s="164">
        <v>-1.4264808292698383E-2</v>
      </c>
      <c r="D512" s="164">
        <v>-0.1516117375849019</v>
      </c>
    </row>
    <row r="513" spans="1:4" x14ac:dyDescent="0.15">
      <c r="A513" s="164">
        <v>489</v>
      </c>
      <c r="B513" s="164">
        <v>5.997375446394603</v>
      </c>
      <c r="C513" s="164">
        <v>-1.3187308257396779E-2</v>
      </c>
      <c r="D513" s="164">
        <v>-0.14015966271310093</v>
      </c>
    </row>
    <row r="514" spans="1:4" x14ac:dyDescent="0.15">
      <c r="A514" s="164">
        <v>490</v>
      </c>
      <c r="B514" s="164">
        <v>5.9633368643889382</v>
      </c>
      <c r="C514" s="164">
        <v>-1.6346807382785933E-2</v>
      </c>
      <c r="D514" s="164">
        <v>-0.17374000550280516</v>
      </c>
    </row>
    <row r="515" spans="1:4" x14ac:dyDescent="0.15">
      <c r="A515" s="164">
        <v>491</v>
      </c>
      <c r="B515" s="164">
        <v>5.9684793613896572</v>
      </c>
      <c r="C515" s="164">
        <v>-1.4716681465686499E-2</v>
      </c>
      <c r="D515" s="164">
        <v>-0.15641441530190975</v>
      </c>
    </row>
    <row r="516" spans="1:4" x14ac:dyDescent="0.15">
      <c r="A516" s="164">
        <v>492</v>
      </c>
      <c r="B516" s="164">
        <v>5.951753474915801</v>
      </c>
      <c r="C516" s="164">
        <v>-1.3162417414886995E-2</v>
      </c>
      <c r="D516" s="164">
        <v>-0.13989511349481301</v>
      </c>
    </row>
    <row r="517" spans="1:4" x14ac:dyDescent="0.15">
      <c r="A517" s="164">
        <v>493</v>
      </c>
      <c r="B517" s="164">
        <v>5.9557825297999818</v>
      </c>
      <c r="C517" s="164">
        <v>-1.9566456922478714E-2</v>
      </c>
      <c r="D517" s="164">
        <v>-0.20795964947636708</v>
      </c>
    </row>
    <row r="518" spans="1:4" x14ac:dyDescent="0.15">
      <c r="A518" s="164">
        <v>494</v>
      </c>
      <c r="B518" s="164">
        <v>5.9620090312015188</v>
      </c>
      <c r="C518" s="164">
        <v>-2.1837778481087255E-2</v>
      </c>
      <c r="D518" s="164">
        <v>-0.23210010766191122</v>
      </c>
    </row>
    <row r="519" spans="1:4" x14ac:dyDescent="0.15">
      <c r="A519" s="164">
        <v>495</v>
      </c>
      <c r="B519" s="164">
        <v>5.9562289255652621</v>
      </c>
      <c r="C519" s="164">
        <v>-2.6373860088971135E-2</v>
      </c>
      <c r="D519" s="164">
        <v>-0.28031128584859671</v>
      </c>
    </row>
    <row r="520" spans="1:4" x14ac:dyDescent="0.15">
      <c r="A520" s="164">
        <v>496</v>
      </c>
      <c r="B520" s="164">
        <v>5.9508553071051642</v>
      </c>
      <c r="C520" s="164">
        <v>-2.312960096418859E-2</v>
      </c>
      <c r="D520" s="164">
        <v>-0.24583008196619169</v>
      </c>
    </row>
    <row r="521" spans="1:4" x14ac:dyDescent="0.15">
      <c r="A521" s="164">
        <v>497</v>
      </c>
      <c r="B521" s="164">
        <v>5.9499561079054271</v>
      </c>
      <c r="C521" s="164">
        <v>-1.5326497549984275E-2</v>
      </c>
      <c r="D521" s="164">
        <v>-0.16289576957254029</v>
      </c>
    </row>
    <row r="522" spans="1:4" x14ac:dyDescent="0.15">
      <c r="A522" s="164">
        <v>498</v>
      </c>
      <c r="B522" s="164">
        <v>5.9507055122600603</v>
      </c>
      <c r="C522" s="164">
        <v>-1.9787465020112194E-2</v>
      </c>
      <c r="D522" s="164">
        <v>-0.21030860650509187</v>
      </c>
    </row>
    <row r="523" spans="1:4" x14ac:dyDescent="0.15">
      <c r="A523" s="164">
        <v>499</v>
      </c>
      <c r="B523" s="164">
        <v>5.9507055122600603</v>
      </c>
      <c r="C523" s="164">
        <v>-1.9787465020112194E-2</v>
      </c>
      <c r="D523" s="164">
        <v>-0.21030860650509187</v>
      </c>
    </row>
    <row r="524" spans="1:4" x14ac:dyDescent="0.15">
      <c r="A524" s="164">
        <v>500</v>
      </c>
      <c r="B524" s="164">
        <v>5.9525011619299164</v>
      </c>
      <c r="C524" s="164">
        <v>-2.5041944797846938E-2</v>
      </c>
      <c r="D524" s="164">
        <v>-0.26615519012969369</v>
      </c>
    </row>
    <row r="525" spans="1:4" x14ac:dyDescent="0.15">
      <c r="A525" s="164">
        <v>501</v>
      </c>
      <c r="B525" s="164">
        <v>5.9628945034599026</v>
      </c>
      <c r="C525" s="164">
        <v>-1.9045810293583543E-2</v>
      </c>
      <c r="D525" s="164">
        <v>-0.20242602165222567</v>
      </c>
    </row>
    <row r="526" spans="1:4" x14ac:dyDescent="0.15">
      <c r="A526" s="164">
        <v>502</v>
      </c>
      <c r="B526" s="164">
        <v>5.9664264134524352</v>
      </c>
      <c r="C526" s="164">
        <v>-2.3889539967877127E-2</v>
      </c>
      <c r="D526" s="164">
        <v>-0.25390699898068342</v>
      </c>
    </row>
    <row r="527" spans="1:4" x14ac:dyDescent="0.15">
      <c r="A527" s="164">
        <v>503</v>
      </c>
      <c r="B527" s="164">
        <v>5.9692112546576226</v>
      </c>
      <c r="C527" s="164">
        <v>-2.9040001937191029E-2</v>
      </c>
      <c r="D527" s="164">
        <v>-0.30864804228880377</v>
      </c>
    </row>
    <row r="528" spans="1:4" x14ac:dyDescent="0.15">
      <c r="A528" s="164">
        <v>504</v>
      </c>
      <c r="B528" s="164">
        <v>5.9674535602038024</v>
      </c>
      <c r="C528" s="164">
        <v>-3.4412933233537224E-2</v>
      </c>
      <c r="D528" s="164">
        <v>-0.3657535731202492</v>
      </c>
    </row>
    <row r="529" spans="1:4" x14ac:dyDescent="0.15">
      <c r="A529" s="164">
        <v>505</v>
      </c>
      <c r="B529" s="164">
        <v>5.9708190159418502</v>
      </c>
      <c r="C529" s="164">
        <v>-3.3018993419561049E-2</v>
      </c>
      <c r="D529" s="164">
        <v>-0.35093825748829088</v>
      </c>
    </row>
    <row r="530" spans="1:4" x14ac:dyDescent="0.15">
      <c r="A530" s="164">
        <v>506</v>
      </c>
      <c r="B530" s="164">
        <v>5.972860494883153</v>
      </c>
      <c r="C530" s="164">
        <v>-3.7437338658795838E-2</v>
      </c>
      <c r="D530" s="164">
        <v>-0.39789808935040205</v>
      </c>
    </row>
    <row r="531" spans="1:4" x14ac:dyDescent="0.15">
      <c r="A531" s="164">
        <v>507</v>
      </c>
      <c r="B531" s="164">
        <v>5.9677467834052775</v>
      </c>
      <c r="C531" s="164">
        <v>-3.3117173049834747E-2</v>
      </c>
      <c r="D531" s="164">
        <v>-0.35198174745575561</v>
      </c>
    </row>
    <row r="532" spans="1:4" x14ac:dyDescent="0.15">
      <c r="A532" s="164">
        <v>508</v>
      </c>
      <c r="B532" s="164">
        <v>5.9639262904991099</v>
      </c>
      <c r="C532" s="164">
        <v>-2.9826060780698604E-2</v>
      </c>
      <c r="D532" s="164">
        <v>-0.3170025707663553</v>
      </c>
    </row>
    <row r="533" spans="1:4" x14ac:dyDescent="0.15">
      <c r="A533" s="164">
        <v>509</v>
      </c>
      <c r="B533" s="164">
        <v>5.9703808628666915</v>
      </c>
      <c r="C533" s="164">
        <v>-2.6270012142179944E-2</v>
      </c>
      <c r="D533" s="164">
        <v>-0.27920755088528171</v>
      </c>
    </row>
    <row r="534" spans="1:4" x14ac:dyDescent="0.15">
      <c r="A534" s="164">
        <v>510</v>
      </c>
      <c r="B534" s="164">
        <v>5.9775068429513389</v>
      </c>
      <c r="C534" s="164">
        <v>-2.5823165855201502E-2</v>
      </c>
      <c r="D534" s="164">
        <v>-0.27445830079989214</v>
      </c>
    </row>
    <row r="535" spans="1:4" x14ac:dyDescent="0.15">
      <c r="A535" s="164">
        <v>511</v>
      </c>
      <c r="B535" s="164">
        <v>5.9815499040097162</v>
      </c>
      <c r="C535" s="164">
        <v>-2.9866226913578764E-2</v>
      </c>
      <c r="D535" s="164">
        <v>-0.31742947150508755</v>
      </c>
    </row>
    <row r="536" spans="1:4" x14ac:dyDescent="0.15">
      <c r="A536" s="164">
        <v>512</v>
      </c>
      <c r="B536" s="164">
        <v>5.9757676916525568</v>
      </c>
      <c r="C536" s="164">
        <v>-2.8516299220900265E-2</v>
      </c>
      <c r="D536" s="164">
        <v>-0.30308193322055799</v>
      </c>
    </row>
    <row r="537" spans="1:4" x14ac:dyDescent="0.15">
      <c r="A537" s="164">
        <v>513</v>
      </c>
      <c r="B537" s="164">
        <v>5.9759127685497564</v>
      </c>
      <c r="C537" s="164">
        <v>-2.6833937938212316E-2</v>
      </c>
      <c r="D537" s="164">
        <v>-0.28520116594488121</v>
      </c>
    </row>
    <row r="538" spans="1:4" x14ac:dyDescent="0.15">
      <c r="A538" s="164">
        <v>514</v>
      </c>
      <c r="B538" s="164">
        <v>5.9681864124336066</v>
      </c>
      <c r="C538" s="164">
        <v>-2.1457759167016199E-2</v>
      </c>
      <c r="D538" s="164">
        <v>-0.22806111973161938</v>
      </c>
    </row>
    <row r="539" spans="1:4" x14ac:dyDescent="0.15">
      <c r="A539" s="164">
        <v>515</v>
      </c>
      <c r="B539" s="164">
        <v>5.969942464487942</v>
      </c>
      <c r="C539" s="164">
        <v>-1.151777145816002E-2</v>
      </c>
      <c r="D539" s="164">
        <v>-0.12241519886189138</v>
      </c>
    </row>
    <row r="540" spans="1:4" x14ac:dyDescent="0.15">
      <c r="A540" s="164">
        <v>516</v>
      </c>
      <c r="B540" s="164">
        <v>5.9818378968597408</v>
      </c>
      <c r="C540" s="164">
        <v>1.5944785509773851E-3</v>
      </c>
      <c r="D540" s="164">
        <v>1.6946716611626417E-2</v>
      </c>
    </row>
    <row r="541" spans="1:4" x14ac:dyDescent="0.15">
      <c r="A541" s="164">
        <v>517</v>
      </c>
      <c r="B541" s="164">
        <v>5.9898589918384486</v>
      </c>
      <c r="C541" s="164">
        <v>-1.4597776927249839E-4</v>
      </c>
      <c r="D541" s="164">
        <v>-1.5515065323029884E-3</v>
      </c>
    </row>
    <row r="542" spans="1:4" x14ac:dyDescent="0.15">
      <c r="A542" s="164">
        <v>518</v>
      </c>
      <c r="B542" s="164">
        <v>5.9898589918384486</v>
      </c>
      <c r="C542" s="164">
        <v>-1.4597776927249839E-4</v>
      </c>
      <c r="D542" s="164">
        <v>-1.5515065323029884E-3</v>
      </c>
    </row>
    <row r="543" spans="1:4" x14ac:dyDescent="0.15">
      <c r="A543" s="164">
        <v>519</v>
      </c>
      <c r="B543" s="164">
        <v>6.003701190295037</v>
      </c>
      <c r="C543" s="164">
        <v>-3.0807232178098332E-4</v>
      </c>
      <c r="D543" s="164">
        <v>-3.2743082871248713E-3</v>
      </c>
    </row>
    <row r="544" spans="1:4" x14ac:dyDescent="0.15">
      <c r="A544" s="164">
        <v>520</v>
      </c>
      <c r="B544" s="164">
        <v>6.0126106843165319</v>
      </c>
      <c r="C544" s="164">
        <v>-5.2727880522596138E-3</v>
      </c>
      <c r="D544" s="164">
        <v>-5.6041170839231096E-2</v>
      </c>
    </row>
    <row r="545" spans="1:4" x14ac:dyDescent="0.15">
      <c r="A545" s="164">
        <v>521</v>
      </c>
      <c r="B545" s="164">
        <v>6.0317538337620862</v>
      </c>
      <c r="C545" s="164">
        <v>-3.2343787030928439E-3</v>
      </c>
      <c r="D545" s="164">
        <v>-3.437619105154812E-2</v>
      </c>
    </row>
    <row r="546" spans="1:4" x14ac:dyDescent="0.15">
      <c r="A546" s="164">
        <v>522</v>
      </c>
      <c r="B546" s="164">
        <v>6.0406186742924817</v>
      </c>
      <c r="C546" s="164">
        <v>-7.5324524936801751E-3</v>
      </c>
      <c r="D546" s="164">
        <v>-8.0057732807186019E-2</v>
      </c>
    </row>
    <row r="547" spans="1:4" x14ac:dyDescent="0.15">
      <c r="A547" s="164">
        <v>523</v>
      </c>
      <c r="B547" s="164">
        <v>6.0406186742924817</v>
      </c>
      <c r="C547" s="164">
        <v>-7.5324524936801751E-3</v>
      </c>
      <c r="D547" s="164">
        <v>-8.0057732807186019E-2</v>
      </c>
    </row>
    <row r="548" spans="1:4" x14ac:dyDescent="0.15">
      <c r="A548" s="164">
        <v>524</v>
      </c>
      <c r="B548" s="164">
        <v>6.0407522212443521</v>
      </c>
      <c r="C548" s="164">
        <v>-7.18649811773453E-3</v>
      </c>
      <c r="D548" s="164">
        <v>-7.6380799827366924E-2</v>
      </c>
    </row>
    <row r="549" spans="1:4" x14ac:dyDescent="0.15">
      <c r="A549" s="164">
        <v>525</v>
      </c>
      <c r="B549" s="164">
        <v>6.0489879643582443</v>
      </c>
      <c r="C549" s="164">
        <v>-1.0401310181527457E-2</v>
      </c>
      <c r="D549" s="164">
        <v>-0.11054902929106281</v>
      </c>
    </row>
    <row r="550" spans="1:4" x14ac:dyDescent="0.15">
      <c r="A550" s="164">
        <v>526</v>
      </c>
      <c r="B550" s="164">
        <v>6.0559601708858573</v>
      </c>
      <c r="C550" s="164">
        <v>-2.0718001431987432E-2</v>
      </c>
      <c r="D550" s="164">
        <v>-0.22019869681655005</v>
      </c>
    </row>
    <row r="551" spans="1:4" x14ac:dyDescent="0.15">
      <c r="A551" s="164">
        <v>527</v>
      </c>
      <c r="B551" s="164">
        <v>6.0615716038931007</v>
      </c>
      <c r="C551" s="164">
        <v>-2.7526609250000611E-2</v>
      </c>
      <c r="D551" s="164">
        <v>-0.29256313667737194</v>
      </c>
    </row>
    <row r="552" spans="1:4" x14ac:dyDescent="0.15">
      <c r="A552" s="164">
        <v>528</v>
      </c>
      <c r="B552" s="164">
        <v>6.072033987422798</v>
      </c>
      <c r="C552" s="164">
        <v>-3.6313349060278277E-2</v>
      </c>
      <c r="D552" s="164">
        <v>-0.38595190594842604</v>
      </c>
    </row>
    <row r="553" spans="1:4" x14ac:dyDescent="0.15">
      <c r="A553" s="164">
        <v>529</v>
      </c>
      <c r="B553" s="164">
        <v>6.084129178270838</v>
      </c>
      <c r="C553" s="164">
        <v>-4.9605141702408595E-2</v>
      </c>
      <c r="D553" s="164">
        <v>-0.52722206792621384</v>
      </c>
    </row>
    <row r="554" spans="1:4" x14ac:dyDescent="0.15">
      <c r="A554" s="164">
        <v>530</v>
      </c>
      <c r="B554" s="164">
        <v>6.0789320479724287</v>
      </c>
      <c r="C554" s="164">
        <v>-5.0412592913435361E-2</v>
      </c>
      <c r="D554" s="164">
        <v>-0.53580396251651574</v>
      </c>
    </row>
    <row r="555" spans="1:4" x14ac:dyDescent="0.15">
      <c r="A555" s="164">
        <v>531</v>
      </c>
      <c r="B555" s="164">
        <v>6.081344763488179</v>
      </c>
      <c r="C555" s="164">
        <v>-5.4754414404822427E-2</v>
      </c>
      <c r="D555" s="164">
        <v>-0.58195047125926602</v>
      </c>
    </row>
    <row r="556" spans="1:4" x14ac:dyDescent="0.15">
      <c r="A556" s="164">
        <v>532</v>
      </c>
      <c r="B556" s="164">
        <v>6.0915479572430415</v>
      </c>
      <c r="C556" s="164">
        <v>-5.0341318240245236E-2</v>
      </c>
      <c r="D556" s="164">
        <v>-0.53504642853313356</v>
      </c>
    </row>
    <row r="557" spans="1:4" x14ac:dyDescent="0.15">
      <c r="A557" s="164">
        <v>533</v>
      </c>
      <c r="B557" s="164">
        <v>6.0979046463604965</v>
      </c>
      <c r="C557" s="164">
        <v>-5.598465576402134E-2</v>
      </c>
      <c r="D557" s="164">
        <v>-0.59502593826098038</v>
      </c>
    </row>
    <row r="558" spans="1:4" x14ac:dyDescent="0.15">
      <c r="A558" s="164">
        <v>534</v>
      </c>
      <c r="B558" s="164">
        <v>6.0935477733030465</v>
      </c>
      <c r="C558" s="164">
        <v>-5.7587986308512917E-2</v>
      </c>
      <c r="D558" s="164">
        <v>-0.61206673718273952</v>
      </c>
    </row>
    <row r="559" spans="1:4" x14ac:dyDescent="0.15">
      <c r="A559" s="164">
        <v>535</v>
      </c>
      <c r="B559" s="164">
        <v>6.0929233792420625</v>
      </c>
      <c r="C559" s="164">
        <v>-5.5529900245680608E-2</v>
      </c>
      <c r="D559" s="164">
        <v>-0.59019262589552413</v>
      </c>
    </row>
    <row r="560" spans="1:4" x14ac:dyDescent="0.15">
      <c r="A560" s="164">
        <v>536</v>
      </c>
      <c r="B560" s="164">
        <v>6.0834972255689657</v>
      </c>
      <c r="C560" s="164">
        <v>-5.2091071368035813E-2</v>
      </c>
      <c r="D560" s="164">
        <v>-0.55364346163765377</v>
      </c>
    </row>
    <row r="561" spans="1:4" x14ac:dyDescent="0.15">
      <c r="A561" s="164">
        <v>537</v>
      </c>
      <c r="B561" s="164">
        <v>6.0649451577954041</v>
      </c>
      <c r="C561" s="164">
        <v>-4.2466557158252982E-2</v>
      </c>
      <c r="D561" s="164">
        <v>-0.45135051154573713</v>
      </c>
    </row>
    <row r="562" spans="1:4" x14ac:dyDescent="0.15">
      <c r="A562" s="164">
        <v>538</v>
      </c>
      <c r="B562" s="164">
        <v>6.085139242971211</v>
      </c>
      <c r="C562" s="164">
        <v>-4.9418604608691297E-2</v>
      </c>
      <c r="D562" s="164">
        <v>-0.52523948166762435</v>
      </c>
    </row>
    <row r="563" spans="1:4" x14ac:dyDescent="0.15">
      <c r="A563" s="164">
        <v>539</v>
      </c>
      <c r="B563" s="164">
        <v>6.0879102215920176</v>
      </c>
      <c r="C563" s="164">
        <v>-5.9872694253195746E-2</v>
      </c>
      <c r="D563" s="164">
        <v>-0.63634947090476901</v>
      </c>
    </row>
    <row r="564" spans="1:4" x14ac:dyDescent="0.15">
      <c r="A564" s="164">
        <v>540</v>
      </c>
      <c r="B564" s="164">
        <v>6.090170115080892</v>
      </c>
      <c r="C564" s="164">
        <v>-6.0928203638880518E-2</v>
      </c>
      <c r="D564" s="164">
        <v>-0.64756782089708909</v>
      </c>
    </row>
    <row r="565" spans="1:4" x14ac:dyDescent="0.15">
      <c r="A565" s="164">
        <v>541</v>
      </c>
      <c r="B565" s="164">
        <v>6.085643787157732</v>
      </c>
      <c r="C565" s="164">
        <v>-5.760625981891021E-2</v>
      </c>
      <c r="D565" s="164">
        <v>-0.61226095491117027</v>
      </c>
    </row>
    <row r="566" spans="1:4" x14ac:dyDescent="0.15">
      <c r="A566" s="164">
        <v>542</v>
      </c>
      <c r="B566" s="164">
        <v>6.0858959373934924</v>
      </c>
      <c r="C566" s="164">
        <v>-5.7858410054670628E-2</v>
      </c>
      <c r="D566" s="164">
        <v>-0.61494090227475651</v>
      </c>
    </row>
    <row r="567" spans="1:4" x14ac:dyDescent="0.15">
      <c r="A567" s="164">
        <v>543</v>
      </c>
      <c r="B567" s="164">
        <v>6.0796947615558361</v>
      </c>
      <c r="C567" s="164">
        <v>-6.2806162107695407E-2</v>
      </c>
      <c r="D567" s="164">
        <v>-0.66752746849466982</v>
      </c>
    </row>
    <row r="568" spans="1:4" x14ac:dyDescent="0.15">
      <c r="A568" s="164">
        <v>544</v>
      </c>
      <c r="B568" s="164">
        <v>6.0860219820698838</v>
      </c>
      <c r="C568" s="164">
        <v>-6.5969978109989391E-2</v>
      </c>
      <c r="D568" s="164">
        <v>-0.70115369267268668</v>
      </c>
    </row>
    <row r="569" spans="1:4" x14ac:dyDescent="0.15">
      <c r="A569" s="164">
        <v>545</v>
      </c>
      <c r="B569" s="164">
        <v>6.0846343734821611</v>
      </c>
      <c r="C569" s="164">
        <v>-7.1652982911929897E-2</v>
      </c>
      <c r="D569" s="164">
        <v>-0.76155480112407514</v>
      </c>
    </row>
    <row r="570" spans="1:4" x14ac:dyDescent="0.15">
      <c r="A570" s="164">
        <v>546</v>
      </c>
      <c r="B570" s="164">
        <v>6.0886642443275933</v>
      </c>
      <c r="C570" s="164">
        <v>-7.3727341034468985E-2</v>
      </c>
      <c r="D570" s="164">
        <v>-0.78360185797043214</v>
      </c>
    </row>
    <row r="571" spans="1:4" x14ac:dyDescent="0.15">
      <c r="A571" s="164">
        <v>547</v>
      </c>
      <c r="B571" s="164">
        <v>6.0981528798545348</v>
      </c>
      <c r="C571" s="164">
        <v>-7.277011454309168E-2</v>
      </c>
      <c r="D571" s="164">
        <v>-0.77342809547449332</v>
      </c>
    </row>
    <row r="572" spans="1:4" x14ac:dyDescent="0.15">
      <c r="A572" s="164">
        <v>548</v>
      </c>
      <c r="B572" s="164">
        <v>6.1054405892869035</v>
      </c>
      <c r="C572" s="164">
        <v>-8.0057823975460352E-2</v>
      </c>
      <c r="D572" s="164">
        <v>-0.85088460714881076</v>
      </c>
    </row>
    <row r="573" spans="1:4" x14ac:dyDescent="0.15">
      <c r="A573" s="164">
        <v>549</v>
      </c>
      <c r="B573" s="164">
        <v>6.1063007490992058</v>
      </c>
      <c r="C573" s="164">
        <v>-8.0917983787762715E-2</v>
      </c>
      <c r="D573" s="164">
        <v>-0.8600267085404304</v>
      </c>
    </row>
    <row r="574" spans="1:4" x14ac:dyDescent="0.15">
      <c r="A574" s="164">
        <v>550</v>
      </c>
      <c r="B574" s="164">
        <v>6.102977770617664</v>
      </c>
      <c r="C574" s="164">
        <v>-8.438455612142981E-2</v>
      </c>
      <c r="D574" s="164">
        <v>-0.89687074066387906</v>
      </c>
    </row>
    <row r="575" spans="1:4" x14ac:dyDescent="0.15">
      <c r="A575" s="164">
        <v>551</v>
      </c>
      <c r="B575" s="164">
        <v>6.1019904701869319</v>
      </c>
      <c r="C575" s="164">
        <v>-7.684939671956581E-2</v>
      </c>
      <c r="D575" s="164">
        <v>-0.81678423782033427</v>
      </c>
    </row>
    <row r="576" spans="1:4" x14ac:dyDescent="0.15">
      <c r="A576" s="164">
        <v>552</v>
      </c>
      <c r="B576" s="164">
        <v>6.1010019233611308</v>
      </c>
      <c r="C576" s="164">
        <v>-7.5860849893764737E-2</v>
      </c>
      <c r="D576" s="164">
        <v>-0.80627759105239583</v>
      </c>
    </row>
    <row r="577" spans="1:4" x14ac:dyDescent="0.15">
      <c r="A577" s="164">
        <v>553</v>
      </c>
      <c r="B577" s="164">
        <v>6.1152151278171987</v>
      </c>
      <c r="C577" s="164">
        <v>-8.1889126614298924E-2</v>
      </c>
      <c r="D577" s="164">
        <v>-0.87034837907067031</v>
      </c>
    </row>
    <row r="578" spans="1:4" x14ac:dyDescent="0.15">
      <c r="A578" s="164">
        <v>554</v>
      </c>
      <c r="B578" s="164">
        <v>6.1081407731707147</v>
      </c>
      <c r="C578" s="164">
        <v>-8.3241449976495296E-2</v>
      </c>
      <c r="D578" s="164">
        <v>-0.88472137943017715</v>
      </c>
    </row>
    <row r="579" spans="1:4" x14ac:dyDescent="0.15">
      <c r="A579" s="164">
        <v>555</v>
      </c>
      <c r="B579" s="164">
        <v>6.1048256104204635</v>
      </c>
      <c r="C579" s="164">
        <v>-8.2831858277658377E-2</v>
      </c>
      <c r="D579" s="164">
        <v>-0.88036808509303532</v>
      </c>
    </row>
    <row r="580" spans="1:4" x14ac:dyDescent="0.15">
      <c r="A580" s="164">
        <v>556</v>
      </c>
      <c r="B580" s="164">
        <v>6.1048256104204635</v>
      </c>
      <c r="C580" s="164">
        <v>-8.2831858277658377E-2</v>
      </c>
      <c r="D580" s="164">
        <v>-0.88036808509303532</v>
      </c>
    </row>
    <row r="581" spans="1:4" x14ac:dyDescent="0.15">
      <c r="A581" s="164">
        <v>557</v>
      </c>
      <c r="B581" s="164">
        <v>6.0924235052701627</v>
      </c>
      <c r="C581" s="164">
        <v>-8.2873490615796186E-2</v>
      </c>
      <c r="D581" s="164">
        <v>-0.88081056921166356</v>
      </c>
    </row>
    <row r="582" spans="1:4" x14ac:dyDescent="0.15">
      <c r="A582" s="164">
        <v>558</v>
      </c>
      <c r="B582" s="164">
        <v>6.0874071360942184</v>
      </c>
      <c r="C582" s="164">
        <v>-7.5649885718473975E-2</v>
      </c>
      <c r="D582" s="164">
        <v>-0.80403538460084689</v>
      </c>
    </row>
    <row r="583" spans="1:4" x14ac:dyDescent="0.15">
      <c r="A583" s="164">
        <v>559</v>
      </c>
      <c r="B583" s="164">
        <v>6.0996406305561361</v>
      </c>
      <c r="C583" s="164">
        <v>-7.401623180144945E-2</v>
      </c>
      <c r="D583" s="164">
        <v>-0.78667229749232626</v>
      </c>
    </row>
    <row r="584" spans="1:4" x14ac:dyDescent="0.15">
      <c r="A584" s="164">
        <v>560</v>
      </c>
      <c r="B584" s="164">
        <v>6.096537953739972</v>
      </c>
      <c r="C584" s="164">
        <v>-7.6971976521114982E-2</v>
      </c>
      <c r="D584" s="164">
        <v>-0.81808706196800929</v>
      </c>
    </row>
    <row r="585" spans="1:4" x14ac:dyDescent="0.15">
      <c r="A585" s="164">
        <v>561</v>
      </c>
      <c r="B585" s="164">
        <v>6.0905461307185567</v>
      </c>
      <c r="C585" s="164">
        <v>-6.903746226219809E-2</v>
      </c>
      <c r="D585" s="164">
        <v>-0.73375606578474317</v>
      </c>
    </row>
    <row r="586" spans="1:4" x14ac:dyDescent="0.15">
      <c r="A586" s="164">
        <v>562</v>
      </c>
      <c r="B586" s="164">
        <v>6.0861480064606592</v>
      </c>
      <c r="C586" s="164">
        <v>-6.9015712604099555E-2</v>
      </c>
      <c r="D586" s="164">
        <v>-0.73352490225358769</v>
      </c>
    </row>
    <row r="587" spans="1:4" x14ac:dyDescent="0.15">
      <c r="A587" s="164">
        <v>563</v>
      </c>
      <c r="B587" s="164">
        <v>6.0998883144267415</v>
      </c>
      <c r="C587" s="164">
        <v>-7.0887163790033902E-2</v>
      </c>
      <c r="D587" s="164">
        <v>-0.75341538800586128</v>
      </c>
    </row>
    <row r="588" spans="1:4" x14ac:dyDescent="0.15">
      <c r="A588" s="164">
        <v>564</v>
      </c>
      <c r="B588" s="164">
        <v>6.1017434504528989</v>
      </c>
      <c r="C588" s="164">
        <v>-7.6360685141455775E-2</v>
      </c>
      <c r="D588" s="164">
        <v>-0.81159002770444733</v>
      </c>
    </row>
    <row r="589" spans="1:4" x14ac:dyDescent="0.15">
      <c r="A589" s="164">
        <v>565</v>
      </c>
      <c r="B589" s="164">
        <v>6.1011255599841707</v>
      </c>
      <c r="C589" s="164">
        <v>-7.8404623225634573E-2</v>
      </c>
      <c r="D589" s="164">
        <v>-0.83331376896334119</v>
      </c>
    </row>
    <row r="590" spans="1:4" x14ac:dyDescent="0.15">
      <c r="A590" s="164">
        <v>566</v>
      </c>
      <c r="B590" s="164">
        <v>6.1035942018471605</v>
      </c>
      <c r="C590" s="164">
        <v>-8.1600449704355427E-2</v>
      </c>
      <c r="D590" s="164">
        <v>-0.86728021250164777</v>
      </c>
    </row>
    <row r="591" spans="1:4" x14ac:dyDescent="0.15">
      <c r="A591" s="164">
        <v>567</v>
      </c>
      <c r="B591" s="164">
        <v>6.1021139508385147</v>
      </c>
      <c r="C591" s="164">
        <v>-7.9150736671161681E-2</v>
      </c>
      <c r="D591" s="164">
        <v>-0.84124374275553893</v>
      </c>
    </row>
    <row r="592" spans="1:4" x14ac:dyDescent="0.15">
      <c r="A592" s="164">
        <v>568</v>
      </c>
      <c r="B592" s="164">
        <v>6.0971594733776406</v>
      </c>
      <c r="C592" s="164">
        <v>-8.2711089879283328E-2</v>
      </c>
      <c r="D592" s="164">
        <v>-0.87908451321830083</v>
      </c>
    </row>
    <row r="593" spans="1:4" x14ac:dyDescent="0.15">
      <c r="A593" s="164">
        <v>569</v>
      </c>
      <c r="B593" s="164">
        <v>6.0867778243586752</v>
      </c>
      <c r="C593" s="164">
        <v>-7.9193895370809564E-2</v>
      </c>
      <c r="D593" s="164">
        <v>-0.84170244961729668</v>
      </c>
    </row>
    <row r="594" spans="1:4" x14ac:dyDescent="0.15">
      <c r="A594" s="164">
        <v>570</v>
      </c>
      <c r="B594" s="164">
        <v>6.0791863683872629</v>
      </c>
      <c r="C594" s="164">
        <v>-7.6781881240946426E-2</v>
      </c>
      <c r="D594" s="164">
        <v>-0.81606665796806233</v>
      </c>
    </row>
    <row r="595" spans="1:4" x14ac:dyDescent="0.15">
      <c r="A595" s="164">
        <v>571</v>
      </c>
      <c r="B595" s="164">
        <v>6.0790592185046437</v>
      </c>
      <c r="C595" s="164">
        <v>-7.4678446130115539E-2</v>
      </c>
      <c r="D595" s="164">
        <v>-0.79371055997455497</v>
      </c>
    </row>
    <row r="596" spans="1:4" x14ac:dyDescent="0.15">
      <c r="A596" s="164">
        <v>572</v>
      </c>
      <c r="B596" s="164">
        <v>6.0886642443275933</v>
      </c>
      <c r="C596" s="164">
        <v>-8.0342580153188514E-2</v>
      </c>
      <c r="D596" s="164">
        <v>-0.85391110270399473</v>
      </c>
    </row>
    <row r="597" spans="1:4" x14ac:dyDescent="0.15">
      <c r="A597" s="164">
        <v>573</v>
      </c>
      <c r="B597" s="164">
        <v>6.0807105587475991</v>
      </c>
      <c r="C597" s="164">
        <v>-7.9295680786448663E-2</v>
      </c>
      <c r="D597" s="164">
        <v>-0.84278426322524713</v>
      </c>
    </row>
    <row r="598" spans="1:4" x14ac:dyDescent="0.15">
      <c r="A598" s="164">
        <v>574</v>
      </c>
      <c r="B598" s="164">
        <v>6.0791863683872629</v>
      </c>
      <c r="C598" s="164">
        <v>-7.8266662508525542E-2</v>
      </c>
      <c r="D598" s="164">
        <v>-0.83184747067105591</v>
      </c>
    </row>
    <row r="599" spans="1:4" x14ac:dyDescent="0.15">
      <c r="A599" s="164">
        <v>575</v>
      </c>
      <c r="B599" s="164">
        <v>6.0826116340935688</v>
      </c>
      <c r="C599" s="164">
        <v>-7.6751206701854535E-2</v>
      </c>
      <c r="D599" s="164">
        <v>-0.81574063745128345</v>
      </c>
    </row>
    <row r="600" spans="1:4" x14ac:dyDescent="0.15">
      <c r="A600" s="164">
        <v>576</v>
      </c>
      <c r="B600" s="164">
        <v>6.081725039926436</v>
      </c>
      <c r="C600" s="164">
        <v>-7.4633236932754699E-2</v>
      </c>
      <c r="D600" s="164">
        <v>-0.79323005965334115</v>
      </c>
    </row>
    <row r="601" spans="1:4" x14ac:dyDescent="0.15">
      <c r="A601" s="164">
        <v>577</v>
      </c>
      <c r="B601" s="164">
        <v>6.0884129840814492</v>
      </c>
      <c r="C601" s="164">
        <v>-7.3476080788324794E-2</v>
      </c>
      <c r="D601" s="164">
        <v>-0.78093136975059185</v>
      </c>
    </row>
    <row r="602" spans="1:4" x14ac:dyDescent="0.15">
      <c r="A602" s="164">
        <v>578</v>
      </c>
      <c r="B602" s="164">
        <v>6.0905461307185567</v>
      </c>
      <c r="C602" s="164">
        <v>-7.6586505783203584E-2</v>
      </c>
      <c r="D602" s="164">
        <v>-0.81399013425866207</v>
      </c>
    </row>
    <row r="603" spans="1:4" x14ac:dyDescent="0.15">
      <c r="A603" s="164">
        <v>579</v>
      </c>
      <c r="B603" s="164">
        <v>6.0917982137329911</v>
      </c>
      <c r="C603" s="164">
        <v>-7.612897792819151E-2</v>
      </c>
      <c r="D603" s="164">
        <v>-0.80912735645831968</v>
      </c>
    </row>
    <row r="604" spans="1:4" x14ac:dyDescent="0.15">
      <c r="A604" s="164">
        <v>580</v>
      </c>
      <c r="B604" s="164">
        <v>6.089668479861694</v>
      </c>
      <c r="C604" s="164">
        <v>-7.0345604625315694E-2</v>
      </c>
      <c r="D604" s="164">
        <v>-0.74765949390036646</v>
      </c>
    </row>
    <row r="605" spans="1:4" x14ac:dyDescent="0.15">
      <c r="A605" s="164">
        <v>581</v>
      </c>
      <c r="B605" s="164">
        <v>6.0866519012981177</v>
      </c>
      <c r="C605" s="164">
        <v>-7.0738673787825945E-2</v>
      </c>
      <c r="D605" s="164">
        <v>-0.75183718051882076</v>
      </c>
    </row>
    <row r="606" spans="1:4" x14ac:dyDescent="0.15">
      <c r="A606" s="164">
        <v>582</v>
      </c>
      <c r="B606" s="164">
        <v>6.0826116340935688</v>
      </c>
      <c r="C606" s="164">
        <v>-6.9385595204074058E-2</v>
      </c>
      <c r="D606" s="164">
        <v>-0.73745615338110959</v>
      </c>
    </row>
    <row r="607" spans="1:4" x14ac:dyDescent="0.15">
      <c r="A607" s="164">
        <v>583</v>
      </c>
      <c r="B607" s="164">
        <v>6.0836236569166831</v>
      </c>
      <c r="C607" s="164">
        <v>-7.3582724235765617E-2</v>
      </c>
      <c r="D607" s="164">
        <v>-0.78206481634425018</v>
      </c>
    </row>
    <row r="608" spans="1:4" x14ac:dyDescent="0.15">
      <c r="A608" s="164">
        <v>584</v>
      </c>
      <c r="B608" s="164">
        <v>6.0785504124111149</v>
      </c>
      <c r="C608" s="164">
        <v>-6.7773554270759817E-2</v>
      </c>
      <c r="D608" s="164">
        <v>-0.72032277717703819</v>
      </c>
    </row>
    <row r="609" spans="1:4" x14ac:dyDescent="0.15">
      <c r="A609" s="164">
        <v>585</v>
      </c>
      <c r="B609" s="164">
        <v>6.0646861690216225</v>
      </c>
      <c r="C609" s="164">
        <v>-6.4509681311618827E-2</v>
      </c>
      <c r="D609" s="164">
        <v>-0.68563311009998174</v>
      </c>
    </row>
    <row r="610" spans="1:4" x14ac:dyDescent="0.15">
      <c r="A610" s="164">
        <v>586</v>
      </c>
      <c r="B610" s="164">
        <v>6.0613114967489086</v>
      </c>
      <c r="C610" s="164">
        <v>-6.2374934802226001E-2</v>
      </c>
      <c r="D610" s="164">
        <v>-0.662944222808169</v>
      </c>
    </row>
    <row r="611" spans="1:4" x14ac:dyDescent="0.15">
      <c r="A611" s="164">
        <v>587</v>
      </c>
      <c r="B611" s="164">
        <v>6.0635196583443385</v>
      </c>
      <c r="C611" s="164">
        <v>-6.3095369864884177E-2</v>
      </c>
      <c r="D611" s="164">
        <v>-0.67060127710749684</v>
      </c>
    </row>
    <row r="612" spans="1:4" x14ac:dyDescent="0.15">
      <c r="A612" s="164">
        <v>588</v>
      </c>
      <c r="B612" s="164">
        <v>6.0613114967489086</v>
      </c>
      <c r="C612" s="164">
        <v>-5.9401691779387811E-2</v>
      </c>
      <c r="D612" s="164">
        <v>-0.63134347979745353</v>
      </c>
    </row>
    <row r="613" spans="1:4" x14ac:dyDescent="0.15">
      <c r="A613" s="164">
        <v>589</v>
      </c>
      <c r="B613" s="164">
        <v>6.0505720226537791</v>
      </c>
      <c r="C613" s="164">
        <v>-5.7858256145364884E-2</v>
      </c>
      <c r="D613" s="164">
        <v>-0.61493926646887709</v>
      </c>
    </row>
    <row r="614" spans="1:4" x14ac:dyDescent="0.15">
      <c r="A614" s="164">
        <v>590</v>
      </c>
      <c r="B614" s="164">
        <v>6.0455448053673324</v>
      </c>
      <c r="C614" s="164">
        <v>-5.0337271980516185E-2</v>
      </c>
      <c r="D614" s="164">
        <v>-0.53500342336575568</v>
      </c>
    </row>
    <row r="615" spans="1:4" x14ac:dyDescent="0.15">
      <c r="A615" s="164">
        <v>591</v>
      </c>
      <c r="B615" s="164">
        <v>6.0537305582319316</v>
      </c>
      <c r="C615" s="164">
        <v>-4.8609684676463871E-2</v>
      </c>
      <c r="D615" s="164">
        <v>-0.51664197695703973</v>
      </c>
    </row>
    <row r="616" spans="1:4" x14ac:dyDescent="0.15">
      <c r="A616" s="164">
        <v>592</v>
      </c>
      <c r="B616" s="164">
        <v>6.0343161366524063</v>
      </c>
      <c r="C616" s="164">
        <v>-4.7864131367968632E-2</v>
      </c>
      <c r="D616" s="164">
        <v>-0.50871795651149376</v>
      </c>
    </row>
    <row r="617" spans="1:4" x14ac:dyDescent="0.15">
      <c r="A617" s="164">
        <v>593</v>
      </c>
      <c r="B617" s="164">
        <v>6.0234703600767938</v>
      </c>
      <c r="C617" s="164">
        <v>-4.5851219790864484E-2</v>
      </c>
      <c r="D617" s="164">
        <v>-0.48732397661722937</v>
      </c>
    </row>
    <row r="618" spans="1:4" x14ac:dyDescent="0.15">
      <c r="A618" s="164">
        <v>594</v>
      </c>
      <c r="B618" s="164">
        <v>6.0411527254984447</v>
      </c>
      <c r="C618" s="164">
        <v>-4.8189302266727019E-2</v>
      </c>
      <c r="D618" s="164">
        <v>-0.5121739948935895</v>
      </c>
    </row>
    <row r="619" spans="1:4" x14ac:dyDescent="0.15">
      <c r="A619" s="164">
        <v>595</v>
      </c>
      <c r="B619" s="164">
        <v>6.0378089141554945</v>
      </c>
      <c r="C619" s="164">
        <v>-3.5899109185973721E-2</v>
      </c>
      <c r="D619" s="164">
        <v>-0.38154920905747575</v>
      </c>
    </row>
    <row r="620" spans="1:4" x14ac:dyDescent="0.15">
      <c r="A620" s="164">
        <v>596</v>
      </c>
      <c r="B620" s="164">
        <v>6.0430190416194804</v>
      </c>
      <c r="C620" s="164">
        <v>-3.6665882017747897E-2</v>
      </c>
      <c r="D620" s="164">
        <v>-0.38969875856230035</v>
      </c>
    </row>
    <row r="621" spans="1:4" x14ac:dyDescent="0.15">
      <c r="A621" s="164">
        <v>597</v>
      </c>
      <c r="B621" s="164">
        <v>6.0518896277945258</v>
      </c>
      <c r="C621" s="164">
        <v>-3.0138388081671685E-2</v>
      </c>
      <c r="D621" s="164">
        <v>-0.3203221025696652</v>
      </c>
    </row>
    <row r="622" spans="1:4" x14ac:dyDescent="0.15">
      <c r="A622" s="164">
        <v>598</v>
      </c>
      <c r="B622" s="164">
        <v>6.058705662229678</v>
      </c>
      <c r="C622" s="164">
        <v>-2.7539748270143605E-2</v>
      </c>
      <c r="D622" s="164">
        <v>-0.29270278311587766</v>
      </c>
    </row>
    <row r="623" spans="1:4" x14ac:dyDescent="0.15">
      <c r="A623" s="164">
        <v>599</v>
      </c>
      <c r="B623" s="164">
        <v>6.0479301424474388</v>
      </c>
      <c r="C623" s="164">
        <v>-1.7244882186175481E-2</v>
      </c>
      <c r="D623" s="164">
        <v>-0.18328508165309615</v>
      </c>
    </row>
    <row r="624" spans="1:4" x14ac:dyDescent="0.15">
      <c r="A624" s="164">
        <v>600</v>
      </c>
      <c r="B624" s="164">
        <v>6.0479301424474388</v>
      </c>
      <c r="C624" s="164">
        <v>-1.7244882186175481E-2</v>
      </c>
      <c r="D624" s="164">
        <v>-0.18328508165309615</v>
      </c>
    </row>
    <row r="625" spans="1:4" x14ac:dyDescent="0.15">
      <c r="A625" s="164">
        <v>601</v>
      </c>
      <c r="B625" s="164">
        <v>6.0283695578122849</v>
      </c>
      <c r="C625" s="164">
        <v>-1.1968525414271625E-2</v>
      </c>
      <c r="D625" s="164">
        <v>-0.12720598112177842</v>
      </c>
    </row>
    <row r="626" spans="1:4" x14ac:dyDescent="0.15">
      <c r="A626" s="164">
        <v>602</v>
      </c>
      <c r="B626" s="164">
        <v>6.0253792476154349</v>
      </c>
      <c r="C626" s="164">
        <v>-8.7344019771542492E-3</v>
      </c>
      <c r="D626" s="164">
        <v>-9.2832503132845162E-2</v>
      </c>
    </row>
    <row r="627" spans="1:4" x14ac:dyDescent="0.15">
      <c r="A627" s="164">
        <v>603</v>
      </c>
      <c r="B627" s="164">
        <v>6.0297250238775719</v>
      </c>
      <c r="C627" s="164">
        <v>-1.4055788072772302E-2</v>
      </c>
      <c r="D627" s="164">
        <v>-0.14939019222073516</v>
      </c>
    </row>
    <row r="628" spans="1:4" x14ac:dyDescent="0.15">
      <c r="A628" s="164">
        <v>604</v>
      </c>
      <c r="B628" s="164">
        <v>6.0267398953085953</v>
      </c>
      <c r="C628" s="164">
        <v>-6.6878913487009584E-3</v>
      </c>
      <c r="D628" s="164">
        <v>-7.1081419907661467E-2</v>
      </c>
    </row>
    <row r="629" spans="1:4" x14ac:dyDescent="0.15">
      <c r="A629" s="164">
        <v>605</v>
      </c>
      <c r="B629" s="164">
        <v>6.0223774742742826</v>
      </c>
      <c r="C629" s="164">
        <v>-8.6623182314804481E-3</v>
      </c>
      <c r="D629" s="164">
        <v>-9.2066370023378336E-2</v>
      </c>
    </row>
    <row r="630" spans="1:4" x14ac:dyDescent="0.15">
      <c r="A630" s="164">
        <v>606</v>
      </c>
      <c r="B630" s="164">
        <v>6.0142699875340435</v>
      </c>
      <c r="C630" s="164">
        <v>-2.022901243533326E-3</v>
      </c>
      <c r="D630" s="164">
        <v>-2.1500153819223232E-2</v>
      </c>
    </row>
    <row r="631" spans="1:4" x14ac:dyDescent="0.15">
      <c r="A631" s="164">
        <v>607</v>
      </c>
      <c r="B631" s="164">
        <v>6.0050999983668838</v>
      </c>
      <c r="C631" s="164">
        <v>8.859626568469281E-3</v>
      </c>
      <c r="D631" s="164">
        <v>9.4163437099013439E-2</v>
      </c>
    </row>
    <row r="632" spans="1:4" x14ac:dyDescent="0.15">
      <c r="A632" s="164">
        <v>608</v>
      </c>
      <c r="B632" s="164">
        <v>6.018402927549114</v>
      </c>
      <c r="C632" s="164">
        <v>2.6204218004126645E-3</v>
      </c>
      <c r="D632" s="164">
        <v>2.7850826608674238E-2</v>
      </c>
    </row>
    <row r="633" spans="1:4" x14ac:dyDescent="0.15">
      <c r="A633" s="164">
        <v>609</v>
      </c>
      <c r="B633" s="164">
        <v>6.0302665540169897</v>
      </c>
      <c r="C633" s="164">
        <v>-2.2290266781679335E-3</v>
      </c>
      <c r="D633" s="164">
        <v>-2.3690932318601466E-2</v>
      </c>
    </row>
    <row r="634" spans="1:4" x14ac:dyDescent="0.15">
      <c r="A634" s="164">
        <v>610</v>
      </c>
      <c r="B634" s="164">
        <v>6.0295895828065103</v>
      </c>
      <c r="C634" s="164">
        <v>-7.3533770317748548E-3</v>
      </c>
      <c r="D634" s="164">
        <v>-7.8154451572612305E-2</v>
      </c>
    </row>
    <row r="635" spans="1:4" x14ac:dyDescent="0.15">
      <c r="A635" s="164">
        <v>611</v>
      </c>
      <c r="B635" s="164">
        <v>6.0368700825190595</v>
      </c>
      <c r="C635" s="164">
        <v>-4.0236976323084761E-3</v>
      </c>
      <c r="D635" s="164">
        <v>-4.2765368943850447E-2</v>
      </c>
    </row>
    <row r="636" spans="1:4" x14ac:dyDescent="0.15">
      <c r="A636" s="164">
        <v>612</v>
      </c>
      <c r="B636" s="164">
        <v>6.0428858807399166</v>
      </c>
      <c r="C636" s="164">
        <v>-1.0279390300759417E-2</v>
      </c>
      <c r="D636" s="164">
        <v>-0.10925321902918581</v>
      </c>
    </row>
    <row r="637" spans="1:4" x14ac:dyDescent="0.15">
      <c r="A637" s="164">
        <v>613</v>
      </c>
      <c r="B637" s="164">
        <v>6.0446152084036298</v>
      </c>
      <c r="C637" s="164">
        <v>-1.2248669975222448E-2</v>
      </c>
      <c r="D637" s="164">
        <v>-0.13018346268263853</v>
      </c>
    </row>
    <row r="638" spans="1:4" x14ac:dyDescent="0.15">
      <c r="A638" s="164">
        <v>614</v>
      </c>
      <c r="B638" s="164">
        <v>6.0416864127233216</v>
      </c>
      <c r="C638" s="164">
        <v>-1.1482037299408887E-2</v>
      </c>
      <c r="D638" s="164">
        <v>-0.12203540280797825</v>
      </c>
    </row>
    <row r="639" spans="1:4" x14ac:dyDescent="0.15">
      <c r="A639" s="164">
        <v>615</v>
      </c>
      <c r="B639" s="164">
        <v>6.0398169139319373</v>
      </c>
      <c r="C639" s="164">
        <v>-9.1316536706740337E-3</v>
      </c>
      <c r="D639" s="164">
        <v>-9.7054643261002924E-2</v>
      </c>
    </row>
    <row r="640" spans="1:4" x14ac:dyDescent="0.15">
      <c r="A640" s="164">
        <v>616</v>
      </c>
      <c r="B640" s="164">
        <v>6.0416864127233216</v>
      </c>
      <c r="C640" s="164">
        <v>-5.2484999726081227E-3</v>
      </c>
      <c r="D640" s="164">
        <v>-5.5783028010880017E-2</v>
      </c>
    </row>
    <row r="641" spans="1:4" x14ac:dyDescent="0.15">
      <c r="A641" s="164">
        <v>617</v>
      </c>
      <c r="B641" s="164">
        <v>6.0374066955607137</v>
      </c>
      <c r="C641" s="164">
        <v>-6.2407816011793571E-3</v>
      </c>
      <c r="D641" s="164">
        <v>-6.6329369664715379E-2</v>
      </c>
    </row>
    <row r="642" spans="1:4" x14ac:dyDescent="0.15">
      <c r="A642" s="164">
        <v>618</v>
      </c>
      <c r="B642" s="164">
        <v>6.0352580334671879</v>
      </c>
      <c r="C642" s="164">
        <v>-3.6116967263737365E-3</v>
      </c>
      <c r="D642" s="164">
        <v>-3.8386468649249737E-2</v>
      </c>
    </row>
    <row r="643" spans="1:4" x14ac:dyDescent="0.15">
      <c r="A643" s="164">
        <v>619</v>
      </c>
      <c r="B643" s="164">
        <v>6.0272834930745356</v>
      </c>
      <c r="C643" s="164">
        <v>-3.5937986718170833E-3</v>
      </c>
      <c r="D643" s="164">
        <v>-3.8196241406440415E-2</v>
      </c>
    </row>
    <row r="644" spans="1:4" x14ac:dyDescent="0.15">
      <c r="A644" s="164">
        <v>620</v>
      </c>
      <c r="B644" s="164">
        <v>6.0245617226930239</v>
      </c>
      <c r="C644" s="164">
        <v>-8.4045629946700728E-3</v>
      </c>
      <c r="D644" s="164">
        <v>-8.9326850604499658E-2</v>
      </c>
    </row>
    <row r="645" spans="1:4" x14ac:dyDescent="0.15">
      <c r="A645" s="164">
        <v>621</v>
      </c>
      <c r="B645" s="164">
        <v>6.0274193335728183</v>
      </c>
      <c r="C645" s="164">
        <v>-4.4561194054653086E-3</v>
      </c>
      <c r="D645" s="164">
        <v>-4.7361309881339908E-2</v>
      </c>
    </row>
    <row r="646" spans="1:4" x14ac:dyDescent="0.15">
      <c r="A646" s="164">
        <v>622</v>
      </c>
      <c r="B646" s="164">
        <v>6.0294541183047645</v>
      </c>
      <c r="C646" s="164">
        <v>1.9520358961653272E-3</v>
      </c>
      <c r="D646" s="164">
        <v>2.0746970304340705E-2</v>
      </c>
    </row>
    <row r="647" spans="1:4" x14ac:dyDescent="0.15">
      <c r="A647" s="164">
        <v>623</v>
      </c>
      <c r="B647" s="164">
        <v>6.0324289373045401</v>
      </c>
      <c r="C647" s="164">
        <v>-3.4277866678324997E-3</v>
      </c>
      <c r="D647" s="164">
        <v>-3.6431803506707994E-2</v>
      </c>
    </row>
    <row r="648" spans="1:4" x14ac:dyDescent="0.15">
      <c r="A648" s="164">
        <v>624</v>
      </c>
      <c r="B648" s="164">
        <v>6.0309429404720962</v>
      </c>
      <c r="C648" s="164">
        <v>-8.4643398349451004E-3</v>
      </c>
      <c r="D648" s="164">
        <v>-8.9962181303340605E-2</v>
      </c>
    </row>
    <row r="649" spans="1:4" x14ac:dyDescent="0.15">
      <c r="A649" s="164">
        <v>625</v>
      </c>
      <c r="B649" s="164">
        <v>6.0325638881967985</v>
      </c>
      <c r="C649" s="164">
        <v>-6.6979143714842593E-3</v>
      </c>
      <c r="D649" s="164">
        <v>-7.1187948356474004E-2</v>
      </c>
    </row>
    <row r="650" spans="1:4" x14ac:dyDescent="0.15">
      <c r="A650" s="164">
        <v>626</v>
      </c>
      <c r="B650" s="164">
        <v>6.0325638881967985</v>
      </c>
      <c r="C650" s="164">
        <v>-6.6979143714842593E-3</v>
      </c>
      <c r="D650" s="164">
        <v>-7.1187948356474004E-2</v>
      </c>
    </row>
    <row r="651" spans="1:4" x14ac:dyDescent="0.15">
      <c r="A651" s="164">
        <v>627</v>
      </c>
      <c r="B651" s="164">
        <v>6.0261959199130546</v>
      </c>
      <c r="C651" s="164">
        <v>-6.6299426941975881E-3</v>
      </c>
      <c r="D651" s="164">
        <v>-7.0465519853507907E-2</v>
      </c>
    </row>
    <row r="652" spans="1:4" x14ac:dyDescent="0.15">
      <c r="A652" s="164">
        <v>628</v>
      </c>
      <c r="B652" s="164">
        <v>6.0285052100517564</v>
      </c>
      <c r="C652" s="164">
        <v>-7.2391717069848482E-3</v>
      </c>
      <c r="D652" s="164">
        <v>-7.6940634507736375E-2</v>
      </c>
    </row>
    <row r="653" spans="1:4" x14ac:dyDescent="0.15">
      <c r="A653" s="164">
        <v>629</v>
      </c>
      <c r="B653" s="164">
        <v>6.0326988158356931</v>
      </c>
      <c r="C653" s="164">
        <v>-3.3227740728580812E-4</v>
      </c>
      <c r="D653" s="164">
        <v>-3.5315690225289375E-3</v>
      </c>
    </row>
    <row r="654" spans="1:4" x14ac:dyDescent="0.15">
      <c r="A654" s="164">
        <v>630</v>
      </c>
      <c r="B654" s="164">
        <v>6.0392819505974558</v>
      </c>
      <c r="C654" s="164">
        <v>-1.0280799960748155E-2</v>
      </c>
      <c r="D654" s="164">
        <v>-0.10926820142473653</v>
      </c>
    </row>
    <row r="655" spans="1:4" x14ac:dyDescent="0.15">
      <c r="A655" s="164">
        <v>631</v>
      </c>
      <c r="B655" s="164">
        <v>6.0432852954644085</v>
      </c>
      <c r="C655" s="164">
        <v>-9.4799078669014492E-3</v>
      </c>
      <c r="D655" s="164">
        <v>-0.10075601959413583</v>
      </c>
    </row>
    <row r="656" spans="1:4" x14ac:dyDescent="0.15">
      <c r="A656" s="164">
        <v>632</v>
      </c>
      <c r="B656" s="164">
        <v>6.0443494064491468</v>
      </c>
      <c r="C656" s="164">
        <v>-1.9691891985401E-2</v>
      </c>
      <c r="D656" s="164">
        <v>-0.20929282041378888</v>
      </c>
    </row>
    <row r="657" spans="1:4" x14ac:dyDescent="0.15">
      <c r="A657" s="164">
        <v>633</v>
      </c>
      <c r="B657" s="164">
        <v>6.0454120733472863</v>
      </c>
      <c r="C657" s="164">
        <v>-1.8339098771936513E-2</v>
      </c>
      <c r="D657" s="164">
        <v>-0.19491482629862111</v>
      </c>
    </row>
    <row r="658" spans="1:4" x14ac:dyDescent="0.15">
      <c r="A658" s="164">
        <v>634</v>
      </c>
      <c r="B658" s="164">
        <v>6.0431521798584127</v>
      </c>
      <c r="C658" s="164">
        <v>-1.9220442612929212E-2</v>
      </c>
      <c r="D658" s="164">
        <v>-0.20428207949970692</v>
      </c>
    </row>
    <row r="659" spans="1:4" x14ac:dyDescent="0.15">
      <c r="A659" s="164">
        <v>635</v>
      </c>
      <c r="B659" s="164">
        <v>6.0394157256982153</v>
      </c>
      <c r="C659" s="164">
        <v>-1.5000078450547072E-2</v>
      </c>
      <c r="D659" s="164">
        <v>-0.15942646484505196</v>
      </c>
    </row>
    <row r="660" spans="1:4" x14ac:dyDescent="0.15">
      <c r="A660" s="164">
        <v>636</v>
      </c>
      <c r="B660" s="164">
        <v>6.0348545021259259</v>
      </c>
      <c r="C660" s="164">
        <v>-1.0680780608239182E-2</v>
      </c>
      <c r="D660" s="164">
        <v>-0.11351934590015784</v>
      </c>
    </row>
    <row r="661" spans="1:4" x14ac:dyDescent="0.15">
      <c r="A661" s="164">
        <v>637</v>
      </c>
      <c r="B661" s="164">
        <v>6.0237433433636403</v>
      </c>
      <c r="C661" s="164">
        <v>-7.5861836652864056E-3</v>
      </c>
      <c r="D661" s="164">
        <v>-8.0628807869853561E-2</v>
      </c>
    </row>
    <row r="662" spans="1:4" x14ac:dyDescent="0.15">
      <c r="A662" s="164">
        <v>638</v>
      </c>
      <c r="B662" s="164">
        <v>6.0181280758262536</v>
      </c>
      <c r="C662" s="164">
        <v>-8.8236105899408557E-3</v>
      </c>
      <c r="D662" s="164">
        <v>-9.3780645758711298E-2</v>
      </c>
    </row>
    <row r="663" spans="1:4" x14ac:dyDescent="0.15">
      <c r="A663" s="164">
        <v>639</v>
      </c>
      <c r="B663" s="164">
        <v>6.0152362931397416</v>
      </c>
      <c r="C663" s="164">
        <v>-1.5211370969394622E-3</v>
      </c>
      <c r="D663" s="164">
        <v>-1.6167216105518363E-2</v>
      </c>
    </row>
    <row r="664" spans="1:4" x14ac:dyDescent="0.15">
      <c r="A664" s="164">
        <v>640</v>
      </c>
      <c r="B664" s="164">
        <v>6.0178531275964664</v>
      </c>
      <c r="C664" s="164">
        <v>-2.4279430436413563E-3</v>
      </c>
      <c r="D664" s="164">
        <v>-2.580509012462931E-2</v>
      </c>
    </row>
    <row r="665" spans="1:4" x14ac:dyDescent="0.15">
      <c r="A665" s="164">
        <v>641</v>
      </c>
      <c r="B665" s="164">
        <v>6.0171653343591069</v>
      </c>
      <c r="C665" s="164">
        <v>-5.2048872082632869E-4</v>
      </c>
      <c r="D665" s="164">
        <v>-5.53194951790658E-3</v>
      </c>
    </row>
    <row r="666" spans="1:4" x14ac:dyDescent="0.15">
      <c r="A666" s="164">
        <v>642</v>
      </c>
      <c r="B666" s="164">
        <v>6.0102539695418331</v>
      </c>
      <c r="C666" s="164">
        <v>1.748228783696959E-3</v>
      </c>
      <c r="D666" s="164">
        <v>1.8580831803250077E-2</v>
      </c>
    </row>
    <row r="667" spans="1:4" x14ac:dyDescent="0.15">
      <c r="A667" s="164">
        <v>643</v>
      </c>
      <c r="B667" s="164">
        <v>5.995113921211412</v>
      </c>
      <c r="C667" s="164">
        <v>1.8355561271397036E-3</v>
      </c>
      <c r="D667" s="164">
        <v>1.9508979592295726E-2</v>
      </c>
    </row>
    <row r="668" spans="1:4" x14ac:dyDescent="0.15">
      <c r="A668" s="164">
        <v>644</v>
      </c>
      <c r="B668" s="164">
        <v>5.9892887733166988</v>
      </c>
      <c r="C668" s="164">
        <v>4.4232463317621651E-3</v>
      </c>
      <c r="D668" s="164">
        <v>4.7011922513376388E-2</v>
      </c>
    </row>
    <row r="669" spans="1:4" x14ac:dyDescent="0.15">
      <c r="A669" s="164">
        <v>645</v>
      </c>
      <c r="B669" s="164">
        <v>5.9965281396749006</v>
      </c>
      <c r="C669" s="164">
        <v>3.8961488045536896E-3</v>
      </c>
      <c r="D669" s="164">
        <v>4.1409732120275405E-2</v>
      </c>
    </row>
    <row r="670" spans="1:4" x14ac:dyDescent="0.15">
      <c r="A670" s="164">
        <v>646</v>
      </c>
      <c r="B670" s="164">
        <v>5.9901439454625507</v>
      </c>
      <c r="C670" s="164">
        <v>9.7846800575602799E-3</v>
      </c>
      <c r="D670" s="164">
        <v>0.10399525284881574</v>
      </c>
    </row>
    <row r="671" spans="1:4" x14ac:dyDescent="0.15">
      <c r="A671" s="164">
        <v>647</v>
      </c>
      <c r="B671" s="164">
        <v>5.9952554580487405</v>
      </c>
      <c r="C671" s="164">
        <v>6.1594199124099802E-3</v>
      </c>
      <c r="D671" s="164">
        <v>6.5464627093062236E-2</v>
      </c>
    </row>
    <row r="672" spans="1:4" x14ac:dyDescent="0.15">
      <c r="A672" s="164">
        <v>648</v>
      </c>
      <c r="B672" s="164">
        <v>5.9924198491184946</v>
      </c>
      <c r="C672" s="164">
        <v>8.4998567602427855E-3</v>
      </c>
      <c r="D672" s="164">
        <v>9.0339668518560415E-2</v>
      </c>
    </row>
    <row r="673" spans="1:4" x14ac:dyDescent="0.15">
      <c r="A673" s="164">
        <v>649</v>
      </c>
      <c r="B673" s="164">
        <v>5.9880042614177045</v>
      </c>
      <c r="C673" s="164">
        <v>1.1180408705415701E-2</v>
      </c>
      <c r="D673" s="164">
        <v>0.11882958087877606</v>
      </c>
    </row>
    <row r="674" spans="1:4" x14ac:dyDescent="0.15">
      <c r="A674" s="164">
        <v>650</v>
      </c>
      <c r="B674" s="164">
        <v>5.9874326901876627</v>
      </c>
      <c r="C674" s="164">
        <v>1.2495935332448305E-2</v>
      </c>
      <c r="D674" s="164">
        <v>0.13281149172336196</v>
      </c>
    </row>
    <row r="675" spans="1:4" x14ac:dyDescent="0.15">
      <c r="A675" s="164">
        <v>651</v>
      </c>
      <c r="B675" s="164">
        <v>6.0030008481050832</v>
      </c>
      <c r="C675" s="164">
        <v>1.0469779265513068E-2</v>
      </c>
      <c r="D675" s="164">
        <v>0.11127674441915314</v>
      </c>
    </row>
    <row r="676" spans="1:4" x14ac:dyDescent="0.15">
      <c r="A676" s="164">
        <v>652</v>
      </c>
      <c r="B676" s="164">
        <v>6.0096984160950537</v>
      </c>
      <c r="C676" s="164">
        <v>1.8138263167060131E-3</v>
      </c>
      <c r="D676" s="164">
        <v>1.9278027009573061E-2</v>
      </c>
    </row>
    <row r="677" spans="1:4" x14ac:dyDescent="0.15">
      <c r="A677" s="164">
        <v>653</v>
      </c>
      <c r="B677" s="164">
        <v>6.0170277031872281</v>
      </c>
      <c r="C677" s="164">
        <v>5.9355109801249029E-3</v>
      </c>
      <c r="D677" s="164">
        <v>6.3084838904678586E-2</v>
      </c>
    </row>
    <row r="678" spans="1:4" x14ac:dyDescent="0.15">
      <c r="A678" s="164">
        <v>654</v>
      </c>
      <c r="B678" s="164">
        <v>6.009281492196453</v>
      </c>
      <c r="C678" s="164">
        <v>1.1013436579405678E-2</v>
      </c>
      <c r="D678" s="164">
        <v>0.1170549384417247</v>
      </c>
    </row>
    <row r="679" spans="1:4" x14ac:dyDescent="0.15">
      <c r="A679" s="164">
        <v>655</v>
      </c>
      <c r="B679" s="164">
        <v>6.009281492196453</v>
      </c>
      <c r="C679" s="164">
        <v>1.1013436579405678E-2</v>
      </c>
      <c r="D679" s="164">
        <v>0.1170549384417247</v>
      </c>
    </row>
    <row r="680" spans="1:4" x14ac:dyDescent="0.15">
      <c r="A680" s="164">
        <v>656</v>
      </c>
      <c r="B680" s="164">
        <v>6.0090034195548983</v>
      </c>
      <c r="C680" s="164">
        <v>1.6379345756544872E-2</v>
      </c>
      <c r="D680" s="164">
        <v>0.17408583555411436</v>
      </c>
    </row>
    <row r="681" spans="1:4" x14ac:dyDescent="0.15">
      <c r="A681" s="164">
        <v>657</v>
      </c>
      <c r="B681" s="164">
        <v>6.0010365511235095</v>
      </c>
      <c r="C681" s="164">
        <v>1.2923073811843544E-2</v>
      </c>
      <c r="D681" s="164">
        <v>0.13735127983138951</v>
      </c>
    </row>
    <row r="682" spans="1:4" x14ac:dyDescent="0.15">
      <c r="A682" s="164">
        <v>658</v>
      </c>
      <c r="B682" s="164">
        <v>6.0011770215787053</v>
      </c>
      <c r="C682" s="164">
        <v>1.5467824059575364E-2</v>
      </c>
      <c r="D682" s="164">
        <v>0.16439784077085298</v>
      </c>
    </row>
    <row r="683" spans="1:4" x14ac:dyDescent="0.15">
      <c r="A683" s="164">
        <v>659</v>
      </c>
      <c r="B683" s="164">
        <v>6.0112252406600204</v>
      </c>
      <c r="C683" s="164">
        <v>1.5123708301463701E-2</v>
      </c>
      <c r="D683" s="164">
        <v>0.16074044931159587</v>
      </c>
    </row>
    <row r="684" spans="1:4" x14ac:dyDescent="0.15">
      <c r="A684" s="164">
        <v>660</v>
      </c>
      <c r="B684" s="164">
        <v>6.0155121615767646</v>
      </c>
      <c r="C684" s="164">
        <v>1.180203842491423E-2</v>
      </c>
      <c r="D684" s="164">
        <v>0.1254364948991929</v>
      </c>
    </row>
    <row r="685" spans="1:4" x14ac:dyDescent="0.15">
      <c r="A685" s="164">
        <v>661</v>
      </c>
      <c r="B685" s="164">
        <v>6.018815024331043</v>
      </c>
      <c r="C685" s="164">
        <v>8.9814520243294282E-3</v>
      </c>
      <c r="D685" s="164">
        <v>9.5458243777521962E-2</v>
      </c>
    </row>
    <row r="686" spans="1:4" x14ac:dyDescent="0.15">
      <c r="A686" s="164">
        <v>662</v>
      </c>
      <c r="B686" s="164">
        <v>6.0256515663628809</v>
      </c>
      <c r="C686" s="164">
        <v>8.8724702055484883E-3</v>
      </c>
      <c r="D686" s="164">
        <v>9.4299944095429591E-2</v>
      </c>
    </row>
    <row r="687" spans="1:4" x14ac:dyDescent="0.15">
      <c r="A687" s="164">
        <v>663</v>
      </c>
      <c r="B687" s="164">
        <v>6.0259237904401539</v>
      </c>
      <c r="C687" s="164">
        <v>7.4022107627458311E-3</v>
      </c>
      <c r="D687" s="164">
        <v>7.8673474797695042E-2</v>
      </c>
    </row>
    <row r="688" spans="1:4" x14ac:dyDescent="0.15">
      <c r="A688" s="164">
        <v>664</v>
      </c>
      <c r="B688" s="164">
        <v>6.0268758301323704</v>
      </c>
      <c r="C688" s="164">
        <v>7.4087141585401639E-3</v>
      </c>
      <c r="D688" s="164">
        <v>7.8742595329590714E-2</v>
      </c>
    </row>
    <row r="689" spans="1:4" x14ac:dyDescent="0.15">
      <c r="A689" s="164">
        <v>665</v>
      </c>
      <c r="B689" s="164">
        <v>6.019226904353018</v>
      </c>
      <c r="C689" s="164">
        <v>1.0496354872054248E-2</v>
      </c>
      <c r="D689" s="164">
        <v>0.11155919994203201</v>
      </c>
    </row>
    <row r="690" spans="1:4" x14ac:dyDescent="0.15">
      <c r="A690" s="164">
        <v>666</v>
      </c>
      <c r="B690" s="164">
        <v>6.010531598529103</v>
      </c>
      <c r="C690" s="164">
        <v>1.4609474938263034E-2</v>
      </c>
      <c r="D690" s="164">
        <v>0.15527498408281409</v>
      </c>
    </row>
    <row r="691" spans="1:4" x14ac:dyDescent="0.15">
      <c r="A691" s="164">
        <v>667</v>
      </c>
      <c r="B691" s="164">
        <v>6.0166146644697545</v>
      </c>
      <c r="C691" s="164">
        <v>8.5264089976115898E-3</v>
      </c>
      <c r="D691" s="164">
        <v>9.0621875665102422E-2</v>
      </c>
    </row>
    <row r="692" spans="1:4" x14ac:dyDescent="0.15">
      <c r="A692" s="164">
        <v>668</v>
      </c>
      <c r="B692" s="164">
        <v>6.0099762420871077</v>
      </c>
      <c r="C692" s="164">
        <v>8.3736338022566414E-3</v>
      </c>
      <c r="D692" s="164">
        <v>8.8998123536621829E-2</v>
      </c>
    </row>
    <row r="693" spans="1:4" x14ac:dyDescent="0.15">
      <c r="A693" s="164">
        <v>669</v>
      </c>
      <c r="B693" s="164">
        <v>6.011918268893937</v>
      </c>
      <c r="C693" s="164">
        <v>9.1050804555896647E-3</v>
      </c>
      <c r="D693" s="164">
        <v>9.6772213155424794E-2</v>
      </c>
    </row>
    <row r="694" spans="1:4" x14ac:dyDescent="0.15">
      <c r="A694" s="164">
        <v>670</v>
      </c>
      <c r="B694" s="164">
        <v>6.0124722502049028</v>
      </c>
      <c r="C694" s="164">
        <v>7.5797537549915361E-3</v>
      </c>
      <c r="D694" s="164">
        <v>8.0560468369432855E-2</v>
      </c>
    </row>
    <row r="695" spans="1:4" x14ac:dyDescent="0.15">
      <c r="A695" s="164">
        <v>671</v>
      </c>
      <c r="B695" s="164">
        <v>6.0112252406600204</v>
      </c>
      <c r="C695" s="164">
        <v>8.5837794571039794E-3</v>
      </c>
      <c r="D695" s="164">
        <v>9.1231630445623199E-2</v>
      </c>
    </row>
    <row r="696" spans="1:4" x14ac:dyDescent="0.15">
      <c r="A696" s="164">
        <v>672</v>
      </c>
      <c r="B696" s="164">
        <v>6.020735280277667</v>
      </c>
      <c r="C696" s="164">
        <v>1.3549264013243523E-2</v>
      </c>
      <c r="D696" s="164">
        <v>0.14400666436547299</v>
      </c>
    </row>
    <row r="697" spans="1:4" x14ac:dyDescent="0.15">
      <c r="A697" s="164">
        <v>673</v>
      </c>
      <c r="B697" s="164">
        <v>6.0286408387955595</v>
      </c>
      <c r="C697" s="164">
        <v>1.6838296618661097E-2</v>
      </c>
      <c r="D697" s="164">
        <v>0.17896373760816062</v>
      </c>
    </row>
    <row r="698" spans="1:4" x14ac:dyDescent="0.15">
      <c r="A698" s="164">
        <v>674</v>
      </c>
      <c r="B698" s="164">
        <v>6.0305371787130957</v>
      </c>
      <c r="C698" s="164">
        <v>1.8960399645496118E-2</v>
      </c>
      <c r="D698" s="164">
        <v>0.20151824522094933</v>
      </c>
    </row>
    <row r="699" spans="1:4" x14ac:dyDescent="0.15">
      <c r="A699" s="164">
        <v>675</v>
      </c>
      <c r="B699" s="164">
        <v>6.0332382940178242</v>
      </c>
      <c r="C699" s="164">
        <v>1.6966748112757557E-2</v>
      </c>
      <c r="D699" s="164">
        <v>0.18032896830847853</v>
      </c>
    </row>
    <row r="700" spans="1:4" x14ac:dyDescent="0.15">
      <c r="A700" s="164">
        <v>676</v>
      </c>
      <c r="B700" s="164">
        <v>6.0352580334671879</v>
      </c>
      <c r="C700" s="164">
        <v>1.6831135457229252E-2</v>
      </c>
      <c r="D700" s="164">
        <v>0.17888762609614234</v>
      </c>
    </row>
    <row r="701" spans="1:4" x14ac:dyDescent="0.15">
      <c r="A701" s="164">
        <v>677</v>
      </c>
      <c r="B701" s="164">
        <v>6.0339121195050538</v>
      </c>
      <c r="C701" s="164">
        <v>1.6528632703225021E-2</v>
      </c>
      <c r="D701" s="164">
        <v>0.17567251326618058</v>
      </c>
    </row>
    <row r="702" spans="1:4" x14ac:dyDescent="0.15">
      <c r="A702" s="164">
        <v>678</v>
      </c>
      <c r="B702" s="164">
        <v>6.0278267137348154</v>
      </c>
      <c r="C702" s="164">
        <v>1.7415539053637907E-2</v>
      </c>
      <c r="D702" s="164">
        <v>0.18509888690556622</v>
      </c>
    </row>
    <row r="703" spans="1:4" x14ac:dyDescent="0.15">
      <c r="A703" s="164">
        <v>679</v>
      </c>
      <c r="B703" s="164">
        <v>6.0240162315177841</v>
      </c>
      <c r="C703" s="164">
        <v>1.7428247895218796E-2</v>
      </c>
      <c r="D703" s="164">
        <v>0.18523396124482361</v>
      </c>
    </row>
    <row r="704" spans="1:4" x14ac:dyDescent="0.15">
      <c r="A704" s="164">
        <v>680</v>
      </c>
      <c r="B704" s="164">
        <v>6.0236068636159512</v>
      </c>
      <c r="C704" s="164">
        <v>1.3786615380430689E-2</v>
      </c>
      <c r="D704" s="164">
        <v>0.14652932379832478</v>
      </c>
    </row>
    <row r="705" spans="1:4" x14ac:dyDescent="0.15">
      <c r="A705" s="164">
        <v>681</v>
      </c>
      <c r="B705" s="164">
        <v>6.0227874852184904</v>
      </c>
      <c r="C705" s="164">
        <v>1.6037633249329275E-2</v>
      </c>
      <c r="D705" s="164">
        <v>0.17045398674756795</v>
      </c>
    </row>
    <row r="706" spans="1:4" x14ac:dyDescent="0.15">
      <c r="A706" s="164">
        <v>682</v>
      </c>
      <c r="B706" s="164">
        <v>6.020735280277667</v>
      </c>
      <c r="C706" s="164">
        <v>1.6896947675322238E-2</v>
      </c>
      <c r="D706" s="164">
        <v>0.17958710305613076</v>
      </c>
    </row>
    <row r="707" spans="1:4" x14ac:dyDescent="0.15">
      <c r="A707" s="164">
        <v>683</v>
      </c>
      <c r="B707" s="164">
        <v>6.0196385678429456</v>
      </c>
      <c r="C707" s="164">
        <v>1.5124903660184152E-2</v>
      </c>
      <c r="D707" s="164">
        <v>0.16075315403281795</v>
      </c>
    </row>
    <row r="708" spans="1:4" x14ac:dyDescent="0.15">
      <c r="A708" s="164">
        <v>684</v>
      </c>
      <c r="B708" s="164">
        <v>6.0197757409273622</v>
      </c>
      <c r="C708" s="164">
        <v>1.4987730575767522E-2</v>
      </c>
      <c r="D708" s="164">
        <v>0.15929522699646717</v>
      </c>
    </row>
    <row r="709" spans="1:4" x14ac:dyDescent="0.15">
      <c r="A709" s="164">
        <v>685</v>
      </c>
      <c r="B709" s="164">
        <v>6.0227874852184904</v>
      </c>
      <c r="C709" s="164">
        <v>1.722910247165732E-2</v>
      </c>
      <c r="D709" s="164">
        <v>0.18311736892344688</v>
      </c>
    </row>
    <row r="710" spans="1:4" x14ac:dyDescent="0.15">
      <c r="A710" s="164">
        <v>686</v>
      </c>
      <c r="B710" s="164">
        <v>6.021830458848342</v>
      </c>
      <c r="C710" s="164">
        <v>2.0089531748133105E-2</v>
      </c>
      <c r="D710" s="164">
        <v>0.21351908508721748</v>
      </c>
    </row>
    <row r="711" spans="1:4" x14ac:dyDescent="0.15">
      <c r="A711" s="164">
        <v>687</v>
      </c>
      <c r="B711" s="164">
        <v>6.0196385678429456</v>
      </c>
      <c r="C711" s="164">
        <v>2.3706601142025718E-2</v>
      </c>
      <c r="D711" s="164">
        <v>0.25196265646377269</v>
      </c>
    </row>
    <row r="712" spans="1:4" x14ac:dyDescent="0.15">
      <c r="A712" s="164">
        <v>688</v>
      </c>
      <c r="B712" s="164">
        <v>6.0152362931397416</v>
      </c>
      <c r="C712" s="164">
        <v>2.0484345222778089E-2</v>
      </c>
      <c r="D712" s="164">
        <v>0.21771531090985949</v>
      </c>
    </row>
    <row r="713" spans="1:4" x14ac:dyDescent="0.15">
      <c r="A713" s="164">
        <v>689</v>
      </c>
      <c r="B713" s="164">
        <v>6.0155121615767646</v>
      </c>
      <c r="C713" s="164">
        <v>2.0447625417769011E-2</v>
      </c>
      <c r="D713" s="164">
        <v>0.2173250390375025</v>
      </c>
    </row>
    <row r="714" spans="1:4" x14ac:dyDescent="0.15">
      <c r="A714" s="164">
        <v>690</v>
      </c>
      <c r="B714" s="164">
        <v>6.0098373414126165</v>
      </c>
      <c r="C714" s="164">
        <v>1.7959134942755917E-2</v>
      </c>
      <c r="D714" s="164">
        <v>0.1908764280825743</v>
      </c>
    </row>
    <row r="715" spans="1:4" x14ac:dyDescent="0.15">
      <c r="A715" s="164">
        <v>691</v>
      </c>
      <c r="B715" s="164">
        <v>5.9980808356418267</v>
      </c>
      <c r="C715" s="164">
        <v>1.9782185320686096E-2</v>
      </c>
      <c r="D715" s="164">
        <v>0.21025249187757694</v>
      </c>
    </row>
    <row r="716" spans="1:4" x14ac:dyDescent="0.15">
      <c r="A716" s="164">
        <v>692</v>
      </c>
      <c r="B716" s="164">
        <v>5.9965281396749006</v>
      </c>
      <c r="C716" s="164">
        <v>2.3523864284993756E-2</v>
      </c>
      <c r="D716" s="164">
        <v>0.25002046054729476</v>
      </c>
    </row>
    <row r="717" spans="1:4" x14ac:dyDescent="0.15">
      <c r="A717" s="164">
        <v>693</v>
      </c>
      <c r="B717" s="164">
        <v>6.0030008481050832</v>
      </c>
      <c r="C717" s="164">
        <v>2.1656666358662591E-2</v>
      </c>
      <c r="D717" s="164">
        <v>0.23017518003476967</v>
      </c>
    </row>
    <row r="718" spans="1:4" x14ac:dyDescent="0.15">
      <c r="A718" s="164">
        <v>694</v>
      </c>
      <c r="B718" s="164">
        <v>6.0091424682190988</v>
      </c>
      <c r="C718" s="164">
        <v>1.5515046244646946E-2</v>
      </c>
      <c r="D718" s="164">
        <v>0.16489973588113799</v>
      </c>
    </row>
    <row r="719" spans="1:4" x14ac:dyDescent="0.15">
      <c r="A719" s="164">
        <v>695</v>
      </c>
      <c r="B719" s="164">
        <v>6.0095594661256735</v>
      </c>
      <c r="C719" s="164">
        <v>1.8237010229698924E-2</v>
      </c>
      <c r="D719" s="164">
        <v>0.19382979094738734</v>
      </c>
    </row>
    <row r="720" spans="1:4" x14ac:dyDescent="0.15">
      <c r="A720" s="164">
        <v>696</v>
      </c>
      <c r="B720" s="164">
        <v>6.0090034195548983</v>
      </c>
      <c r="C720" s="164">
        <v>1.6862554270415941E-2</v>
      </c>
      <c r="D720" s="164">
        <v>0.17922155703740342</v>
      </c>
    </row>
    <row r="721" spans="1:4" x14ac:dyDescent="0.15">
      <c r="A721" s="164">
        <v>697</v>
      </c>
      <c r="B721" s="164">
        <v>6.0124722502049028</v>
      </c>
      <c r="C721" s="164">
        <v>1.8213010056360446E-2</v>
      </c>
      <c r="D721" s="164">
        <v>0.1935747080954118</v>
      </c>
    </row>
    <row r="722" spans="1:4" x14ac:dyDescent="0.15">
      <c r="A722" s="164">
        <v>698</v>
      </c>
      <c r="B722" s="164">
        <v>6.0201871160617983</v>
      </c>
      <c r="C722" s="164">
        <v>1.5055053392071471E-2</v>
      </c>
      <c r="D722" s="164">
        <v>0.16001075916132462</v>
      </c>
    </row>
    <row r="723" spans="1:4" x14ac:dyDescent="0.15">
      <c r="A723" s="164">
        <v>699</v>
      </c>
      <c r="B723" s="164">
        <v>6.0251068341319467</v>
      </c>
      <c r="C723" s="164">
        <v>1.0135335321923122E-2</v>
      </c>
      <c r="D723" s="164">
        <v>0.10772214863545986</v>
      </c>
    </row>
    <row r="724" spans="1:4" x14ac:dyDescent="0.15">
      <c r="A724" s="164">
        <v>700</v>
      </c>
      <c r="B724" s="164">
        <v>6.0231972815908907</v>
      </c>
      <c r="C724" s="164">
        <v>9.8889402079107569E-3</v>
      </c>
      <c r="D724" s="164">
        <v>0.10510336886630123</v>
      </c>
    </row>
    <row r="725" spans="1:4" x14ac:dyDescent="0.15">
      <c r="A725" s="164">
        <v>701</v>
      </c>
      <c r="B725" s="164">
        <v>6.0231972815908907</v>
      </c>
      <c r="C725" s="164">
        <v>9.8889402079107569E-3</v>
      </c>
      <c r="D725" s="164">
        <v>0.10510336886630123</v>
      </c>
    </row>
    <row r="726" spans="1:4" x14ac:dyDescent="0.15">
      <c r="A726" s="164">
        <v>702</v>
      </c>
      <c r="B726" s="164">
        <v>6.0200500150283771</v>
      </c>
      <c r="C726" s="164">
        <v>6.7816759168959351E-3</v>
      </c>
      <c r="D726" s="164">
        <v>7.2078197505434607E-2</v>
      </c>
    </row>
    <row r="727" spans="1:4" x14ac:dyDescent="0.15">
      <c r="A727" s="164">
        <v>703</v>
      </c>
      <c r="B727" s="164">
        <v>6.0251068341319467</v>
      </c>
      <c r="C727" s="164">
        <v>6.2993200689831497E-3</v>
      </c>
      <c r="D727" s="164">
        <v>6.6951538476043446E-2</v>
      </c>
    </row>
    <row r="728" spans="1:4" x14ac:dyDescent="0.15">
      <c r="A728" s="164">
        <v>704</v>
      </c>
      <c r="B728" s="164">
        <v>6.0337774007863745</v>
      </c>
      <c r="C728" s="164">
        <v>6.2391869037732306E-3</v>
      </c>
      <c r="D728" s="164">
        <v>6.6312420622029078E-2</v>
      </c>
    </row>
    <row r="729" spans="1:4" x14ac:dyDescent="0.15">
      <c r="A729" s="164">
        <v>705</v>
      </c>
      <c r="B729" s="164">
        <v>6.036198798679929</v>
      </c>
      <c r="C729" s="164">
        <v>2.8647272273314428E-3</v>
      </c>
      <c r="D729" s="164">
        <v>3.044739639892767E-2</v>
      </c>
    </row>
    <row r="730" spans="1:4" x14ac:dyDescent="0.15">
      <c r="A730" s="164">
        <v>706</v>
      </c>
      <c r="B730" s="164">
        <v>6.0510993307884462</v>
      </c>
      <c r="C730" s="164">
        <v>1.4603156793464578E-3</v>
      </c>
      <c r="D730" s="164">
        <v>1.5520783246804636E-2</v>
      </c>
    </row>
    <row r="731" spans="1:4" x14ac:dyDescent="0.15">
      <c r="A731" s="164">
        <v>707</v>
      </c>
      <c r="B731" s="164">
        <v>6.0426194910280806</v>
      </c>
      <c r="C731" s="164">
        <v>-3.0793206885357804E-3</v>
      </c>
      <c r="D731" s="164">
        <v>-3.2728176263610548E-2</v>
      </c>
    </row>
    <row r="732" spans="1:4" x14ac:dyDescent="0.15">
      <c r="A732" s="164">
        <v>708</v>
      </c>
      <c r="B732" s="164">
        <v>6.0399505976796606</v>
      </c>
      <c r="C732" s="164">
        <v>6.5990010487126938E-5</v>
      </c>
      <c r="D732" s="164">
        <v>7.013666042971165E-4</v>
      </c>
    </row>
    <row r="733" spans="1:4" x14ac:dyDescent="0.15">
      <c r="A733" s="164">
        <v>709</v>
      </c>
      <c r="B733" s="164">
        <v>6.0426194910280806</v>
      </c>
      <c r="C733" s="164">
        <v>-2.6029033379328936E-3</v>
      </c>
      <c r="D733" s="164">
        <v>-2.766463381295798E-2</v>
      </c>
    </row>
    <row r="734" spans="1:4" x14ac:dyDescent="0.15">
      <c r="A734" s="164">
        <v>710</v>
      </c>
      <c r="B734" s="164">
        <v>6.0443494064491468</v>
      </c>
      <c r="C734" s="164">
        <v>2.786338029296509E-3</v>
      </c>
      <c r="D734" s="164">
        <v>2.9614246574681757E-2</v>
      </c>
    </row>
    <row r="735" spans="1:4" x14ac:dyDescent="0.15">
      <c r="A735" s="164">
        <v>711</v>
      </c>
      <c r="B735" s="164">
        <v>6.0435514588083681</v>
      </c>
      <c r="C735" s="164">
        <v>1.6907939800852034E-3</v>
      </c>
      <c r="D735" s="164">
        <v>1.7970393149273702E-2</v>
      </c>
    </row>
    <row r="736" spans="1:4" x14ac:dyDescent="0.15">
      <c r="A736" s="164">
        <v>712</v>
      </c>
      <c r="B736" s="164">
        <v>6.036198798679929</v>
      </c>
      <c r="C736" s="164">
        <v>-2.8727974770292874E-3</v>
      </c>
      <c r="D736" s="164">
        <v>-3.0533170042311333E-2</v>
      </c>
    </row>
    <row r="737" spans="1:4" x14ac:dyDescent="0.15">
      <c r="A737" s="164">
        <v>713</v>
      </c>
      <c r="B737" s="164">
        <v>6.0360644728282598</v>
      </c>
      <c r="C737" s="164">
        <v>-2.0194781851596844E-3</v>
      </c>
      <c r="D737" s="164">
        <v>-2.1463772269802197E-2</v>
      </c>
    </row>
    <row r="738" spans="1:4" x14ac:dyDescent="0.15">
      <c r="A738" s="164">
        <v>714</v>
      </c>
      <c r="B738" s="164">
        <v>6.0400842586086165</v>
      </c>
      <c r="C738" s="164">
        <v>-3.6463458579030217E-3</v>
      </c>
      <c r="D738" s="164">
        <v>-3.8754732626526719E-2</v>
      </c>
    </row>
    <row r="739" spans="1:4" x14ac:dyDescent="0.15">
      <c r="A739" s="164">
        <v>715</v>
      </c>
      <c r="B739" s="164">
        <v>6.0283695578122849</v>
      </c>
      <c r="C739" s="164">
        <v>-1.7792087289283387E-3</v>
      </c>
      <c r="D739" s="164">
        <v>-1.8910098291129818E-2</v>
      </c>
    </row>
    <row r="740" spans="1:4" x14ac:dyDescent="0.15">
      <c r="A740" s="164">
        <v>716</v>
      </c>
      <c r="B740" s="164">
        <v>6.0257876902311756</v>
      </c>
      <c r="C740" s="164">
        <v>6.3388385956963944E-3</v>
      </c>
      <c r="D740" s="164">
        <v>6.7371556213320513E-2</v>
      </c>
    </row>
    <row r="741" spans="1:4" x14ac:dyDescent="0.15">
      <c r="A741" s="164">
        <v>717</v>
      </c>
      <c r="B741" s="164">
        <v>6.0289120258287081</v>
      </c>
      <c r="C741" s="164">
        <v>3.6944646104490886E-3</v>
      </c>
      <c r="D741" s="164">
        <v>3.9266156792504565E-2</v>
      </c>
    </row>
    <row r="742" spans="1:4" x14ac:dyDescent="0.15">
      <c r="A742" s="164">
        <v>718</v>
      </c>
      <c r="B742" s="164">
        <v>6.0364673812757337</v>
      </c>
      <c r="C742" s="164">
        <v>-1.4645321532684719E-3</v>
      </c>
      <c r="D742" s="164">
        <v>-1.5565597514524252E-2</v>
      </c>
    </row>
    <row r="743" spans="1:4" x14ac:dyDescent="0.15">
      <c r="A743" s="164">
        <v>719</v>
      </c>
      <c r="B743" s="164">
        <v>6.0298604415260524</v>
      </c>
      <c r="C743" s="164">
        <v>1.3054724334820023E-3</v>
      </c>
      <c r="D743" s="164">
        <v>1.387505110115689E-2</v>
      </c>
    </row>
    <row r="744" spans="1:4" x14ac:dyDescent="0.15">
      <c r="A744" s="164">
        <v>720</v>
      </c>
      <c r="B744" s="164">
        <v>6.020735280277667</v>
      </c>
      <c r="C744" s="164">
        <v>-3.6029864211073459E-3</v>
      </c>
      <c r="D744" s="164">
        <v>-3.829389225500486E-2</v>
      </c>
    </row>
    <row r="745" spans="1:4" x14ac:dyDescent="0.15">
      <c r="A745" s="164">
        <v>721</v>
      </c>
      <c r="B745" s="164">
        <v>6.011918268893937</v>
      </c>
      <c r="C745" s="164">
        <v>-1.8773362130195537E-3</v>
      </c>
      <c r="D745" s="164">
        <v>-1.99530340293913E-2</v>
      </c>
    </row>
    <row r="746" spans="1:4" x14ac:dyDescent="0.15">
      <c r="A746" s="164">
        <v>722</v>
      </c>
      <c r="B746" s="164">
        <v>6.019226904353018</v>
      </c>
      <c r="C746" s="164">
        <v>-1.016804884408451E-2</v>
      </c>
      <c r="D746" s="164">
        <v>-0.10806984022974149</v>
      </c>
    </row>
    <row r="747" spans="1:4" x14ac:dyDescent="0.15">
      <c r="A747" s="164">
        <v>723</v>
      </c>
      <c r="B747" s="164">
        <v>6.017440524152974</v>
      </c>
      <c r="C747" s="164">
        <v>-1.5530719183453279E-2</v>
      </c>
      <c r="D747" s="164">
        <v>-0.16506631375843805</v>
      </c>
    </row>
    <row r="748" spans="1:4" x14ac:dyDescent="0.15">
      <c r="A748" s="164">
        <v>724</v>
      </c>
      <c r="B748" s="164">
        <v>6.0237433433636403</v>
      </c>
      <c r="C748" s="164">
        <v>-1.3211733538432746E-2</v>
      </c>
      <c r="D748" s="164">
        <v>-0.140419263769272</v>
      </c>
    </row>
    <row r="749" spans="1:4" x14ac:dyDescent="0.15">
      <c r="A749" s="164">
        <v>725</v>
      </c>
      <c r="B749" s="164">
        <v>6.019226904353018</v>
      </c>
      <c r="C749" s="164">
        <v>-2.1283391147326469E-2</v>
      </c>
      <c r="D749" s="164">
        <v>-0.22620787096010031</v>
      </c>
    </row>
    <row r="750" spans="1:4" x14ac:dyDescent="0.15">
      <c r="A750" s="164">
        <v>726</v>
      </c>
      <c r="B750" s="164">
        <v>6.0237433433636403</v>
      </c>
      <c r="C750" s="164">
        <v>-1.3947839570934484E-2</v>
      </c>
      <c r="D750" s="164">
        <v>-0.14824287501902442</v>
      </c>
    </row>
    <row r="751" spans="1:4" x14ac:dyDescent="0.15">
      <c r="A751" s="164">
        <v>727</v>
      </c>
      <c r="B751" s="164">
        <v>6.0272834930745356</v>
      </c>
      <c r="C751" s="164">
        <v>-1.2835109576178283E-2</v>
      </c>
      <c r="D751" s="164">
        <v>-0.13641636291271178</v>
      </c>
    </row>
    <row r="752" spans="1:4" x14ac:dyDescent="0.15">
      <c r="A752" s="164">
        <v>728</v>
      </c>
      <c r="B752" s="164">
        <v>6.0270117413624931</v>
      </c>
      <c r="C752" s="164">
        <v>-1.256335786413576E-2</v>
      </c>
      <c r="D752" s="164">
        <v>-0.13352808370074873</v>
      </c>
    </row>
    <row r="753" spans="1:4" x14ac:dyDescent="0.15">
      <c r="A753" s="164">
        <v>729</v>
      </c>
      <c r="B753" s="164">
        <v>6.0302665540169897</v>
      </c>
      <c r="C753" s="164">
        <v>-1.5085480291691766E-2</v>
      </c>
      <c r="D753" s="164">
        <v>-0.16033414767283483</v>
      </c>
    </row>
    <row r="754" spans="1:4" x14ac:dyDescent="0.15">
      <c r="A754" s="164">
        <v>730</v>
      </c>
      <c r="B754" s="164">
        <v>6.0356613569633</v>
      </c>
      <c r="C754" s="164">
        <v>-1.5366428187441272E-2</v>
      </c>
      <c r="D754" s="164">
        <v>-0.16332016737750954</v>
      </c>
    </row>
    <row r="755" spans="1:4" x14ac:dyDescent="0.15">
      <c r="A755" s="164">
        <v>731</v>
      </c>
      <c r="B755" s="164">
        <v>6.0463407253583279</v>
      </c>
      <c r="C755" s="164">
        <v>-1.8303198019506084E-2</v>
      </c>
      <c r="D755" s="164">
        <v>-0.19453325962454468</v>
      </c>
    </row>
    <row r="756" spans="1:4" x14ac:dyDescent="0.15">
      <c r="A756" s="164">
        <v>732</v>
      </c>
      <c r="B756" s="164">
        <v>6.0491200916766026</v>
      </c>
      <c r="C756" s="164">
        <v>-1.9878180234591092E-2</v>
      </c>
      <c r="D756" s="164">
        <v>-0.21127276185932628</v>
      </c>
    </row>
    <row r="757" spans="1:4" x14ac:dyDescent="0.15">
      <c r="A757" s="164">
        <v>733</v>
      </c>
      <c r="B757" s="164">
        <v>6.0549117321680397</v>
      </c>
      <c r="C757" s="164">
        <v>-2.5188472942967444E-2</v>
      </c>
      <c r="D757" s="164">
        <v>-0.26771254626312196</v>
      </c>
    </row>
    <row r="758" spans="1:4" x14ac:dyDescent="0.15">
      <c r="A758" s="164">
        <v>734</v>
      </c>
      <c r="B758" s="164">
        <v>6.0549117321680397</v>
      </c>
      <c r="C758" s="164">
        <v>-2.6874204829217874E-2</v>
      </c>
      <c r="D758" s="164">
        <v>-0.2856291375787951</v>
      </c>
    </row>
    <row r="759" spans="1:4" x14ac:dyDescent="0.15">
      <c r="A759" s="164">
        <v>735</v>
      </c>
      <c r="B759" s="164">
        <v>6.0551739734800645</v>
      </c>
      <c r="C759" s="164">
        <v>-2.9066482928542747E-2</v>
      </c>
      <c r="D759" s="164">
        <v>-0.30892949220593019</v>
      </c>
    </row>
    <row r="760" spans="1:4" x14ac:dyDescent="0.15">
      <c r="A760" s="164">
        <v>736</v>
      </c>
      <c r="B760" s="164">
        <v>6.0572687483133683</v>
      </c>
      <c r="C760" s="164">
        <v>-2.1548109950848549E-2</v>
      </c>
      <c r="D760" s="164">
        <v>-0.22902140178013397</v>
      </c>
    </row>
    <row r="761" spans="1:4" x14ac:dyDescent="0.15">
      <c r="A761" s="164">
        <v>737</v>
      </c>
      <c r="B761" s="164">
        <v>6.0546494030029763</v>
      </c>
      <c r="C761" s="164">
        <v>-1.8211490252262763E-2</v>
      </c>
      <c r="D761" s="164">
        <v>-0.19355855504692279</v>
      </c>
    </row>
    <row r="762" spans="1:4" x14ac:dyDescent="0.15">
      <c r="A762" s="164">
        <v>738</v>
      </c>
      <c r="B762" s="164">
        <v>6.0604004407410876</v>
      </c>
      <c r="C762" s="164">
        <v>-1.9907662565751494E-2</v>
      </c>
      <c r="D762" s="164">
        <v>-0.21158611114265105</v>
      </c>
    </row>
    <row r="763" spans="1:4" x14ac:dyDescent="0.15">
      <c r="A763" s="164">
        <v>739</v>
      </c>
      <c r="B763" s="164">
        <v>6.0662388183414011</v>
      </c>
      <c r="C763" s="164">
        <v>-2.4081156917900692E-2</v>
      </c>
      <c r="D763" s="164">
        <v>-0.25594357585908861</v>
      </c>
    </row>
    <row r="764" spans="1:4" x14ac:dyDescent="0.15">
      <c r="A764" s="164">
        <v>740</v>
      </c>
      <c r="B764" s="164">
        <v>6.0653334804169949</v>
      </c>
      <c r="C764" s="164">
        <v>-2.841767040509513E-2</v>
      </c>
      <c r="D764" s="164">
        <v>-0.30203366914063962</v>
      </c>
    </row>
    <row r="765" spans="1:4" x14ac:dyDescent="0.15">
      <c r="A765" s="164">
        <v>741</v>
      </c>
      <c r="B765" s="164">
        <v>6.0684331481968163</v>
      </c>
      <c r="C765" s="164">
        <v>-2.1770440624072407E-2</v>
      </c>
      <c r="D765" s="164">
        <v>-0.23138441563873199</v>
      </c>
    </row>
    <row r="766" spans="1:4" x14ac:dyDescent="0.15">
      <c r="A766" s="164">
        <v>742</v>
      </c>
      <c r="B766" s="164">
        <v>6.0645566425056732</v>
      </c>
      <c r="C766" s="164">
        <v>-2.4540054815525458E-2</v>
      </c>
      <c r="D766" s="164">
        <v>-0.26082091498663662</v>
      </c>
    </row>
    <row r="767" spans="1:4" x14ac:dyDescent="0.15">
      <c r="A767" s="164">
        <v>743</v>
      </c>
      <c r="B767" s="164">
        <v>6.0658509445365301</v>
      </c>
      <c r="C767" s="164">
        <v>-3.2524943333630318E-2</v>
      </c>
      <c r="D767" s="164">
        <v>-0.34568730770719436</v>
      </c>
    </row>
    <row r="768" spans="1:4" x14ac:dyDescent="0.15">
      <c r="A768" s="164">
        <v>744</v>
      </c>
      <c r="B768" s="164">
        <v>6.0767669830237301</v>
      </c>
      <c r="C768" s="164">
        <v>-4.0568104575577024E-2</v>
      </c>
      <c r="D768" s="164">
        <v>-0.43117304481249158</v>
      </c>
    </row>
    <row r="769" spans="1:4" x14ac:dyDescent="0.15">
      <c r="A769" s="164">
        <v>745</v>
      </c>
      <c r="B769" s="164">
        <v>6.0803297892042876</v>
      </c>
      <c r="C769" s="164">
        <v>-4.6045244913377026E-2</v>
      </c>
      <c r="D769" s="164">
        <v>-0.48938614845688228</v>
      </c>
    </row>
    <row r="770" spans="1:4" x14ac:dyDescent="0.15">
      <c r="A770" s="164">
        <v>746</v>
      </c>
      <c r="B770" s="164">
        <v>6.0869037271727402</v>
      </c>
      <c r="C770" s="164">
        <v>-5.0226837243210198E-2</v>
      </c>
      <c r="D770" s="164">
        <v>-0.53382968152014931</v>
      </c>
    </row>
    <row r="771" spans="1:4" x14ac:dyDescent="0.15">
      <c r="A771" s="164">
        <v>747</v>
      </c>
      <c r="B771" s="164">
        <v>6.0940469303241818</v>
      </c>
      <c r="C771" s="164">
        <v>-5.7131120312281958E-2</v>
      </c>
      <c r="D771" s="164">
        <v>-0.60721099386598643</v>
      </c>
    </row>
    <row r="772" spans="1:4" x14ac:dyDescent="0.15">
      <c r="A772" s="164">
        <v>748</v>
      </c>
      <c r="B772" s="164">
        <v>6.102977770617664</v>
      </c>
      <c r="C772" s="164">
        <v>-5.7498635203443449E-2</v>
      </c>
      <c r="D772" s="164">
        <v>-0.61111708009539911</v>
      </c>
    </row>
    <row r="773" spans="1:4" x14ac:dyDescent="0.15">
      <c r="A773" s="164">
        <v>749</v>
      </c>
      <c r="B773" s="164">
        <v>6.1022374120213305</v>
      </c>
      <c r="C773" s="164">
        <v>-5.5338158025247886E-2</v>
      </c>
      <c r="D773" s="164">
        <v>-0.58815471759618354</v>
      </c>
    </row>
    <row r="774" spans="1:4" x14ac:dyDescent="0.15">
      <c r="A774" s="164">
        <v>750</v>
      </c>
      <c r="B774" s="164">
        <v>6.1056864456626716</v>
      </c>
      <c r="C774" s="164">
        <v>-5.9733713270619937E-2</v>
      </c>
      <c r="D774" s="164">
        <v>-0.6348723288480923</v>
      </c>
    </row>
    <row r="775" spans="1:4" x14ac:dyDescent="0.15">
      <c r="A775" s="164">
        <v>751</v>
      </c>
      <c r="B775" s="164">
        <v>6.1018669700604411</v>
      </c>
      <c r="C775" s="164">
        <v>-6.0184706791841514E-2</v>
      </c>
      <c r="D775" s="164">
        <v>-0.63966565729590152</v>
      </c>
    </row>
    <row r="776" spans="1:4" x14ac:dyDescent="0.15">
      <c r="A776" s="164">
        <v>752</v>
      </c>
      <c r="B776" s="164">
        <v>6.0931731966154974</v>
      </c>
      <c r="C776" s="164">
        <v>-5.4825063608665126E-2</v>
      </c>
      <c r="D776" s="164">
        <v>-0.58270135751962071</v>
      </c>
    </row>
    <row r="777" spans="1:4" x14ac:dyDescent="0.15">
      <c r="A777" s="164">
        <v>753</v>
      </c>
      <c r="B777" s="164">
        <v>6.1028544261186477</v>
      </c>
      <c r="C777" s="164">
        <v>-5.5955172122565067E-2</v>
      </c>
      <c r="D777" s="164">
        <v>-0.59471257505133923</v>
      </c>
    </row>
    <row r="778" spans="1:4" x14ac:dyDescent="0.15">
      <c r="A778" s="164">
        <v>754</v>
      </c>
      <c r="B778" s="164">
        <v>6.1074052823053817</v>
      </c>
      <c r="C778" s="164">
        <v>-5.8615668578130276E-2</v>
      </c>
      <c r="D778" s="164">
        <v>-0.62298933013911562</v>
      </c>
    </row>
    <row r="779" spans="1:4" x14ac:dyDescent="0.15">
      <c r="A779" s="164">
        <v>755</v>
      </c>
      <c r="B779" s="164">
        <v>6.1124174225251791</v>
      </c>
      <c r="C779" s="164">
        <v>-5.6570616487928937E-2</v>
      </c>
      <c r="D779" s="164">
        <v>-0.60125374880601312</v>
      </c>
    </row>
    <row r="780" spans="1:4" x14ac:dyDescent="0.15">
      <c r="A780" s="164">
        <v>756</v>
      </c>
      <c r="B780" s="164">
        <v>6.1075279120997576</v>
      </c>
      <c r="C780" s="164">
        <v>-5.5203476735012913E-2</v>
      </c>
      <c r="D780" s="164">
        <v>-0.5867232742838222</v>
      </c>
    </row>
    <row r="781" spans="1:4" x14ac:dyDescent="0.15">
      <c r="A781" s="164">
        <v>757</v>
      </c>
      <c r="B781" s="164">
        <v>6.116428410598493</v>
      </c>
      <c r="C781" s="164">
        <v>-5.8474122221678471E-2</v>
      </c>
      <c r="D781" s="164">
        <v>-0.62148492232583608</v>
      </c>
    </row>
    <row r="782" spans="1:4" x14ac:dyDescent="0.15">
      <c r="A782" s="164">
        <v>758</v>
      </c>
      <c r="B782" s="164">
        <v>6.1193326422090824</v>
      </c>
      <c r="C782" s="164">
        <v>-5.7642650211603197E-2</v>
      </c>
      <c r="D782" s="164">
        <v>-0.61264772566576953</v>
      </c>
    </row>
    <row r="783" spans="1:4" x14ac:dyDescent="0.15">
      <c r="A783" s="164">
        <v>759</v>
      </c>
      <c r="B783" s="164">
        <v>6.1193326422090824</v>
      </c>
      <c r="C783" s="164">
        <v>-5.7642650211603197E-2</v>
      </c>
      <c r="D783" s="164">
        <v>-0.61264772566576953</v>
      </c>
    </row>
    <row r="784" spans="1:4" x14ac:dyDescent="0.15">
      <c r="A784" s="164">
        <v>760</v>
      </c>
      <c r="B784" s="164">
        <v>6.1206601570610957</v>
      </c>
      <c r="C784" s="164">
        <v>-5.6642417271405066E-2</v>
      </c>
      <c r="D784" s="164">
        <v>-0.60201687448701824</v>
      </c>
    </row>
    <row r="785" spans="1:4" x14ac:dyDescent="0.15">
      <c r="A785" s="164">
        <v>761</v>
      </c>
      <c r="B785" s="164">
        <v>6.1246292515220819</v>
      </c>
      <c r="C785" s="164">
        <v>-5.7825347868284638E-2</v>
      </c>
      <c r="D785" s="164">
        <v>-0.61458950494620623</v>
      </c>
    </row>
    <row r="786" spans="1:4" x14ac:dyDescent="0.15">
      <c r="A786" s="164">
        <v>762</v>
      </c>
      <c r="B786" s="164">
        <v>6.1260675850972621</v>
      </c>
      <c r="C786" s="164">
        <v>-6.065579303719737E-2</v>
      </c>
      <c r="D786" s="164">
        <v>-0.64467253875867647</v>
      </c>
    </row>
    <row r="787" spans="1:4" x14ac:dyDescent="0.15">
      <c r="A787" s="164">
        <v>763</v>
      </c>
      <c r="B787" s="164">
        <v>6.1248691573298375</v>
      </c>
      <c r="C787" s="164">
        <v>-6.1549173121427714E-2</v>
      </c>
      <c r="D787" s="164">
        <v>-0.6541677176713323</v>
      </c>
    </row>
    <row r="788" spans="1:4" x14ac:dyDescent="0.15">
      <c r="A788" s="164">
        <v>764</v>
      </c>
      <c r="B788" s="164">
        <v>6.1289363505115766</v>
      </c>
      <c r="C788" s="164">
        <v>-6.5383727009340475E-2</v>
      </c>
      <c r="D788" s="164">
        <v>-0.6949227958946389</v>
      </c>
    </row>
    <row r="789" spans="1:4" x14ac:dyDescent="0.15">
      <c r="A789" s="164">
        <v>765</v>
      </c>
      <c r="B789" s="164">
        <v>6.1352345535477726</v>
      </c>
      <c r="C789" s="164">
        <v>-6.6808965303661871E-2</v>
      </c>
      <c r="D789" s="164">
        <v>-0.71007076352524578</v>
      </c>
    </row>
    <row r="790" spans="1:4" x14ac:dyDescent="0.15">
      <c r="A790" s="164">
        <v>766</v>
      </c>
      <c r="B790" s="164">
        <v>6.1410126951138517</v>
      </c>
      <c r="C790" s="164">
        <v>-6.4977246555599777E-2</v>
      </c>
      <c r="D790" s="164">
        <v>-0.69060256903835004</v>
      </c>
    </row>
    <row r="791" spans="1:4" x14ac:dyDescent="0.15">
      <c r="A791" s="164">
        <v>767</v>
      </c>
      <c r="B791" s="164">
        <v>6.1417173015354694</v>
      </c>
      <c r="C791" s="164">
        <v>-6.2012965578079005E-2</v>
      </c>
      <c r="D791" s="164">
        <v>-0.65909707800964579</v>
      </c>
    </row>
    <row r="792" spans="1:4" x14ac:dyDescent="0.15">
      <c r="A792" s="164">
        <v>768</v>
      </c>
      <c r="B792" s="164">
        <v>6.1379520528664662</v>
      </c>
      <c r="C792" s="164">
        <v>-6.1227661807660816E-2</v>
      </c>
      <c r="D792" s="164">
        <v>-0.65075057473234488</v>
      </c>
    </row>
    <row r="793" spans="1:4" x14ac:dyDescent="0.15">
      <c r="A793" s="164">
        <v>769</v>
      </c>
      <c r="B793" s="164">
        <v>6.1320323652366655</v>
      </c>
      <c r="C793" s="164">
        <v>-5.7606297414336538E-2</v>
      </c>
      <c r="D793" s="164">
        <v>-0.61226135448947472</v>
      </c>
    </row>
    <row r="794" spans="1:4" x14ac:dyDescent="0.15">
      <c r="A794" s="164">
        <v>770</v>
      </c>
      <c r="B794" s="164">
        <v>6.1282201438606814</v>
      </c>
      <c r="C794" s="164">
        <v>-5.5867093019361214E-2</v>
      </c>
      <c r="D794" s="164">
        <v>-0.59377643727733975</v>
      </c>
    </row>
    <row r="795" spans="1:4" x14ac:dyDescent="0.15">
      <c r="A795" s="164">
        <v>771</v>
      </c>
      <c r="B795" s="164">
        <v>6.1270250084785136</v>
      </c>
      <c r="C795" s="164">
        <v>-5.6749280946242209E-2</v>
      </c>
      <c r="D795" s="164">
        <v>-0.60315266174011861</v>
      </c>
    </row>
    <row r="796" spans="1:4" x14ac:dyDescent="0.15">
      <c r="A796" s="164">
        <v>772</v>
      </c>
      <c r="B796" s="164">
        <v>6.1222261422234334</v>
      </c>
      <c r="C796" s="164">
        <v>-5.2643815851499021E-2</v>
      </c>
      <c r="D796" s="164">
        <v>-0.55951823750977125</v>
      </c>
    </row>
    <row r="797" spans="1:4" x14ac:dyDescent="0.15">
      <c r="A797" s="164">
        <v>773</v>
      </c>
      <c r="B797" s="164">
        <v>6.1209012817898341</v>
      </c>
      <c r="C797" s="164">
        <v>-5.3633771266351715E-2</v>
      </c>
      <c r="D797" s="164">
        <v>-0.57003985529093859</v>
      </c>
    </row>
    <row r="798" spans="1:4" x14ac:dyDescent="0.15">
      <c r="A798" s="164">
        <v>774</v>
      </c>
      <c r="B798" s="164">
        <v>6.1314379276841002</v>
      </c>
      <c r="C798" s="164">
        <v>-5.5172778883653351E-2</v>
      </c>
      <c r="D798" s="164">
        <v>-0.58639700599551092</v>
      </c>
    </row>
    <row r="799" spans="1:4" x14ac:dyDescent="0.15">
      <c r="A799" s="164">
        <v>775</v>
      </c>
      <c r="B799" s="164">
        <v>6.1347609807783394</v>
      </c>
      <c r="C799" s="164">
        <v>-4.5262693398991694E-2</v>
      </c>
      <c r="D799" s="164">
        <v>-0.48106889718990342</v>
      </c>
    </row>
    <row r="800" spans="1:4" x14ac:dyDescent="0.15">
      <c r="A800" s="164">
        <v>776</v>
      </c>
      <c r="B800" s="164">
        <v>6.1361808407328908</v>
      </c>
      <c r="C800" s="164">
        <v>-4.7816468884949614E-2</v>
      </c>
      <c r="D800" s="164">
        <v>-0.50821138174933433</v>
      </c>
    </row>
    <row r="801" spans="1:4" x14ac:dyDescent="0.15">
      <c r="A801" s="164">
        <v>777</v>
      </c>
      <c r="B801" s="164">
        <v>6.1342871214293009</v>
      </c>
      <c r="C801" s="164">
        <v>-4.6830808667592372E-2</v>
      </c>
      <c r="D801" s="164">
        <v>-0.49773541493957807</v>
      </c>
    </row>
    <row r="802" spans="1:4" x14ac:dyDescent="0.15">
      <c r="A802" s="164">
        <v>778</v>
      </c>
      <c r="B802" s="164">
        <v>6.1367716900406268</v>
      </c>
      <c r="C802" s="164">
        <v>-5.2272276965455333E-2</v>
      </c>
      <c r="D802" s="164">
        <v>-0.55556938275213141</v>
      </c>
    </row>
    <row r="803" spans="1:4" x14ac:dyDescent="0.15">
      <c r="A803" s="164">
        <v>779</v>
      </c>
      <c r="B803" s="164">
        <v>6.1400722325472508</v>
      </c>
      <c r="C803" s="164">
        <v>-5.3979556360486569E-2</v>
      </c>
      <c r="D803" s="164">
        <v>-0.57371498908012375</v>
      </c>
    </row>
    <row r="804" spans="1:4" x14ac:dyDescent="0.15">
      <c r="A804" s="164">
        <v>780</v>
      </c>
      <c r="B804" s="164">
        <v>6.1400722325472508</v>
      </c>
      <c r="C804" s="164">
        <v>-5.3979556360486569E-2</v>
      </c>
      <c r="D804" s="164">
        <v>-0.57371498908012375</v>
      </c>
    </row>
    <row r="805" spans="1:4" x14ac:dyDescent="0.15">
      <c r="A805" s="164">
        <v>781</v>
      </c>
      <c r="B805" s="164">
        <v>6.1406601540031964</v>
      </c>
      <c r="C805" s="164">
        <v>-5.5932976435524751E-2</v>
      </c>
      <c r="D805" s="164">
        <v>-0.59447667095714996</v>
      </c>
    </row>
    <row r="806" spans="1:4" x14ac:dyDescent="0.15">
      <c r="A806" s="164">
        <v>782</v>
      </c>
      <c r="B806" s="164">
        <v>6.1439443816172448</v>
      </c>
      <c r="C806" s="164">
        <v>-6.1953807809891792E-2</v>
      </c>
      <c r="D806" s="164">
        <v>-0.65846832704135561</v>
      </c>
    </row>
    <row r="807" spans="1:4" x14ac:dyDescent="0.15">
      <c r="A807" s="164">
        <v>783</v>
      </c>
      <c r="B807" s="164">
        <v>6.1472148922502203</v>
      </c>
      <c r="C807" s="164">
        <v>-6.3171163849145451E-2</v>
      </c>
      <c r="D807" s="164">
        <v>-0.67140684402550554</v>
      </c>
    </row>
    <row r="808" spans="1:4" x14ac:dyDescent="0.15">
      <c r="A808" s="164">
        <v>784</v>
      </c>
      <c r="B808" s="164">
        <v>6.1531370202875912</v>
      </c>
      <c r="C808" s="164">
        <v>-7.6183087164194419E-2</v>
      </c>
      <c r="D808" s="164">
        <v>-0.80970244973132166</v>
      </c>
    </row>
    <row r="809" spans="1:4" x14ac:dyDescent="0.15">
      <c r="A809" s="164">
        <v>785</v>
      </c>
      <c r="B809" s="164">
        <v>6.1531370202875912</v>
      </c>
      <c r="C809" s="164">
        <v>-7.6183087164194419E-2</v>
      </c>
      <c r="D809" s="164">
        <v>-0.80970244973132166</v>
      </c>
    </row>
    <row r="810" spans="1:4" x14ac:dyDescent="0.15">
      <c r="A810" s="164">
        <v>786</v>
      </c>
      <c r="B810" s="164">
        <v>6.1472148922502203</v>
      </c>
      <c r="C810" s="164">
        <v>-7.117944369196838E-2</v>
      </c>
      <c r="D810" s="164">
        <v>-0.75652184852633764</v>
      </c>
    </row>
    <row r="811" spans="1:4" x14ac:dyDescent="0.15">
      <c r="A811" s="164">
        <v>787</v>
      </c>
      <c r="B811" s="164">
        <v>6.1501234928397297</v>
      </c>
      <c r="C811" s="164">
        <v>-7.6387953298953093E-2</v>
      </c>
      <c r="D811" s="164">
        <v>-0.81187984391887358</v>
      </c>
    </row>
    <row r="812" spans="1:4" x14ac:dyDescent="0.15">
      <c r="A812" s="164">
        <v>788</v>
      </c>
      <c r="B812" s="164">
        <v>6.1587850281356493</v>
      </c>
      <c r="C812" s="164">
        <v>-8.458908343020255E-2</v>
      </c>
      <c r="D812" s="164">
        <v>-0.89904453368165638</v>
      </c>
    </row>
    <row r="813" spans="1:4" x14ac:dyDescent="0.15">
      <c r="A813" s="164">
        <v>789</v>
      </c>
      <c r="B813" s="164">
        <v>6.1546394461274501</v>
      </c>
      <c r="C813" s="164">
        <v>-8.9227654067385309E-2</v>
      </c>
      <c r="D813" s="164">
        <v>-0.94834500374640696</v>
      </c>
    </row>
    <row r="814" spans="1:4" x14ac:dyDescent="0.15">
      <c r="A814" s="164">
        <v>790</v>
      </c>
      <c r="B814" s="164">
        <v>6.1534839898894829</v>
      </c>
      <c r="C814" s="164">
        <v>-9.2027070961465895E-2</v>
      </c>
      <c r="D814" s="164">
        <v>-0.97809825740585743</v>
      </c>
    </row>
    <row r="815" spans="1:4" x14ac:dyDescent="0.15">
      <c r="A815" s="164">
        <v>791</v>
      </c>
      <c r="B815" s="164">
        <v>6.1594738297197695</v>
      </c>
      <c r="C815" s="164">
        <v>-9.359778509797767E-2</v>
      </c>
      <c r="D815" s="164">
        <v>-0.99479239689931376</v>
      </c>
    </row>
    <row r="816" spans="1:4" x14ac:dyDescent="0.15">
      <c r="A816" s="164">
        <v>792</v>
      </c>
      <c r="B816" s="164">
        <v>6.1560237468127594</v>
      </c>
      <c r="C816" s="164">
        <v>-8.9915656709012026E-2</v>
      </c>
      <c r="D816" s="164">
        <v>-0.95565735409978825</v>
      </c>
    </row>
    <row r="817" spans="1:4" x14ac:dyDescent="0.15">
      <c r="A817" s="164">
        <v>793</v>
      </c>
      <c r="B817" s="164">
        <v>6.1643925895447582</v>
      </c>
      <c r="C817" s="164">
        <v>-9.3654861542268542E-2</v>
      </c>
      <c r="D817" s="164">
        <v>-0.99539902677589864</v>
      </c>
    </row>
    <row r="818" spans="1:4" x14ac:dyDescent="0.15">
      <c r="A818" s="164">
        <v>794</v>
      </c>
      <c r="B818" s="164">
        <v>6.1745887303525144</v>
      </c>
      <c r="C818" s="164">
        <v>-9.7175871108167833E-2</v>
      </c>
      <c r="D818" s="164">
        <v>-1.0328216382394049</v>
      </c>
    </row>
    <row r="819" spans="1:4" x14ac:dyDescent="0.15">
      <c r="A819" s="164">
        <v>795</v>
      </c>
      <c r="B819" s="164">
        <v>6.1761629318742814</v>
      </c>
      <c r="C819" s="164">
        <v>-9.6000930005012641E-2</v>
      </c>
      <c r="D819" s="164">
        <v>-1.0203339231187984</v>
      </c>
    </row>
    <row r="820" spans="1:4" x14ac:dyDescent="0.15">
      <c r="A820" s="164">
        <v>796</v>
      </c>
      <c r="B820" s="164">
        <v>6.1772854271215287</v>
      </c>
      <c r="C820" s="164">
        <v>-9.7810002690833286E-2</v>
      </c>
      <c r="D820" s="164">
        <v>-1.0395614267547952</v>
      </c>
    </row>
    <row r="821" spans="1:4" x14ac:dyDescent="0.15">
      <c r="A821" s="164">
        <v>797</v>
      </c>
      <c r="B821" s="164">
        <v>6.1758258692890964</v>
      </c>
      <c r="C821" s="164">
        <v>-0.10024997956246207</v>
      </c>
      <c r="D821" s="164">
        <v>-1.0654944169208085</v>
      </c>
    </row>
    <row r="822" spans="1:4" x14ac:dyDescent="0.15">
      <c r="A822" s="164">
        <v>798</v>
      </c>
      <c r="B822" s="164">
        <v>6.1764998494343253</v>
      </c>
      <c r="C822" s="164">
        <v>-0.10506952068846154</v>
      </c>
      <c r="D822" s="164">
        <v>-1.1167183092775457</v>
      </c>
    </row>
    <row r="823" spans="1:4" x14ac:dyDescent="0.15">
      <c r="A823" s="164">
        <v>799</v>
      </c>
      <c r="B823" s="164">
        <v>6.1801964064976653</v>
      </c>
      <c r="C823" s="164">
        <v>-0.10393125769721845</v>
      </c>
      <c r="D823" s="164">
        <v>-1.1046204228994101</v>
      </c>
    </row>
    <row r="824" spans="1:4" x14ac:dyDescent="0.15">
      <c r="A824" s="164">
        <v>800</v>
      </c>
      <c r="B824" s="164">
        <v>6.1812015372002476</v>
      </c>
      <c r="C824" s="164">
        <v>-0.10332996235152692</v>
      </c>
      <c r="D824" s="164">
        <v>-1.0982296302373964</v>
      </c>
    </row>
    <row r="825" spans="1:4" x14ac:dyDescent="0.15">
      <c r="A825" s="164">
        <v>801</v>
      </c>
      <c r="B825" s="164">
        <v>6.1870946122516317</v>
      </c>
      <c r="C825" s="164">
        <v>-0.10031988533932523</v>
      </c>
      <c r="D825" s="164">
        <v>-1.0662374017601401</v>
      </c>
    </row>
    <row r="826" spans="1:4" x14ac:dyDescent="0.15">
      <c r="A826" s="164">
        <v>802</v>
      </c>
      <c r="B826" s="164">
        <v>6.1873161264116359</v>
      </c>
      <c r="C826" s="164">
        <v>-0.10076869805696198</v>
      </c>
      <c r="D826" s="164">
        <v>-1.0710075518087698</v>
      </c>
    </row>
    <row r="827" spans="1:4" x14ac:dyDescent="0.15">
      <c r="A827" s="164">
        <v>803</v>
      </c>
      <c r="B827" s="164">
        <v>6.1770610567617155</v>
      </c>
      <c r="C827" s="164">
        <v>-9.4613861941862609E-2</v>
      </c>
      <c r="D827" s="164">
        <v>-1.0055916430342955</v>
      </c>
    </row>
    <row r="828" spans="1:4" x14ac:dyDescent="0.15">
      <c r="A828" s="164">
        <v>804</v>
      </c>
      <c r="B828" s="164">
        <v>6.1733496337760014</v>
      </c>
      <c r="C828" s="164">
        <v>-8.9761797792213827E-2</v>
      </c>
      <c r="D828" s="164">
        <v>-0.9540220837729767</v>
      </c>
    </row>
    <row r="829" spans="1:4" x14ac:dyDescent="0.15">
      <c r="A829" s="164">
        <v>805</v>
      </c>
      <c r="B829" s="164">
        <v>6.1752637756963802</v>
      </c>
      <c r="C829" s="164">
        <v>-9.1447967524212359E-2</v>
      </c>
      <c r="D829" s="164">
        <v>-0.97194332867762923</v>
      </c>
    </row>
    <row r="830" spans="1:4" x14ac:dyDescent="0.15">
      <c r="A830" s="164">
        <v>806</v>
      </c>
      <c r="B830" s="164">
        <v>6.1813131387896032</v>
      </c>
      <c r="C830" s="164">
        <v>-8.8872674341619273E-2</v>
      </c>
      <c r="D830" s="164">
        <v>-0.9445721459605545</v>
      </c>
    </row>
    <row r="831" spans="1:4" x14ac:dyDescent="0.15">
      <c r="A831" s="164">
        <v>807</v>
      </c>
      <c r="B831" s="164">
        <v>6.1850981599085468</v>
      </c>
      <c r="C831" s="164">
        <v>-9.2657695460562906E-2</v>
      </c>
      <c r="D831" s="164">
        <v>-0.98480077132051302</v>
      </c>
    </row>
    <row r="832" spans="1:4" x14ac:dyDescent="0.15">
      <c r="A832" s="164">
        <v>808</v>
      </c>
      <c r="B832" s="164">
        <v>6.1889754882328232</v>
      </c>
      <c r="C832" s="164">
        <v>-8.596956639193376E-2</v>
      </c>
      <c r="D832" s="164">
        <v>-0.91371682483621408</v>
      </c>
    </row>
    <row r="833" spans="1:4" x14ac:dyDescent="0.15">
      <c r="A833" s="164">
        <v>809</v>
      </c>
      <c r="B833" s="164">
        <v>6.1891964710338918</v>
      </c>
      <c r="C833" s="164">
        <v>-8.1060617122217238E-2</v>
      </c>
      <c r="D833" s="164">
        <v>-0.86154266916397748</v>
      </c>
    </row>
    <row r="834" spans="1:4" x14ac:dyDescent="0.15">
      <c r="A834" s="164">
        <v>810</v>
      </c>
      <c r="B834" s="164">
        <v>6.1804198804005495</v>
      </c>
      <c r="C834" s="164">
        <v>-7.3619734612663024E-2</v>
      </c>
      <c r="D834" s="164">
        <v>-0.78245817652371785</v>
      </c>
    </row>
    <row r="835" spans="1:4" x14ac:dyDescent="0.15">
      <c r="A835" s="164">
        <v>811</v>
      </c>
      <c r="B835" s="164">
        <v>6.1776218621644654</v>
      </c>
      <c r="C835" s="164">
        <v>-7.3275157999811213E-2</v>
      </c>
      <c r="D835" s="164">
        <v>-0.7787958869272763</v>
      </c>
    </row>
    <row r="836" spans="1:4" x14ac:dyDescent="0.15">
      <c r="A836" s="164">
        <v>812</v>
      </c>
      <c r="B836" s="164">
        <v>6.1706393251559781</v>
      </c>
      <c r="C836" s="164">
        <v>-7.1891112828321724E-2</v>
      </c>
      <c r="D836" s="164">
        <v>-0.76408573527014367</v>
      </c>
    </row>
    <row r="837" spans="1:4" x14ac:dyDescent="0.15">
      <c r="A837" s="164">
        <v>813</v>
      </c>
      <c r="B837" s="164">
        <v>6.1738004412440599</v>
      </c>
      <c r="C837" s="164">
        <v>-7.3033159245627921E-2</v>
      </c>
      <c r="D837" s="164">
        <v>-0.77622383332078715</v>
      </c>
    </row>
    <row r="838" spans="1:4" x14ac:dyDescent="0.15">
      <c r="A838" s="164">
        <v>814</v>
      </c>
      <c r="B838" s="164">
        <v>6.174701278329767</v>
      </c>
      <c r="C838" s="164">
        <v>-7.080130189199707E-2</v>
      </c>
      <c r="D838" s="164">
        <v>-0.75250281552072207</v>
      </c>
    </row>
    <row r="839" spans="1:4" x14ac:dyDescent="0.15">
      <c r="A839" s="164">
        <v>815</v>
      </c>
      <c r="B839" s="164">
        <v>6.1687138315472234</v>
      </c>
      <c r="C839" s="164">
        <v>-7.1763776593264161E-2</v>
      </c>
      <c r="D839" s="164">
        <v>-0.76273235796156269</v>
      </c>
    </row>
    <row r="840" spans="1:4" x14ac:dyDescent="0.15">
      <c r="A840" s="164">
        <v>816</v>
      </c>
      <c r="B840" s="164">
        <v>6.1687138315472234</v>
      </c>
      <c r="C840" s="164">
        <v>-7.1763776593264161E-2</v>
      </c>
      <c r="D840" s="164">
        <v>-0.76273235796156269</v>
      </c>
    </row>
    <row r="841" spans="1:4" x14ac:dyDescent="0.15">
      <c r="A841" s="164">
        <v>817</v>
      </c>
      <c r="B841" s="164">
        <v>6.139601577356288</v>
      </c>
      <c r="C841" s="164">
        <v>-6.6787484551983134E-2</v>
      </c>
      <c r="D841" s="164">
        <v>-0.70984245803246815</v>
      </c>
    </row>
    <row r="842" spans="1:4" x14ac:dyDescent="0.15">
      <c r="A842" s="164">
        <v>818</v>
      </c>
      <c r="B842" s="164">
        <v>6.1326263518769881</v>
      </c>
      <c r="C842" s="164">
        <v>-6.1196023131124377E-2</v>
      </c>
      <c r="D842" s="164">
        <v>-0.65041430700086533</v>
      </c>
    </row>
    <row r="843" spans="1:4" x14ac:dyDescent="0.15">
      <c r="A843" s="164">
        <v>819</v>
      </c>
      <c r="B843" s="164">
        <v>6.1361808407328908</v>
      </c>
      <c r="C843" s="164">
        <v>-6.7986760766235221E-2</v>
      </c>
      <c r="D843" s="164">
        <v>-0.72258881584928314</v>
      </c>
    </row>
    <row r="844" spans="1:4" x14ac:dyDescent="0.15">
      <c r="A844" s="164">
        <v>820</v>
      </c>
      <c r="B844" s="164">
        <v>6.1375981308037675</v>
      </c>
      <c r="C844" s="164">
        <v>-6.4092873359576252E-2</v>
      </c>
      <c r="D844" s="164">
        <v>-0.68120311871476802</v>
      </c>
    </row>
    <row r="845" spans="1:4" x14ac:dyDescent="0.15">
      <c r="A845" s="164">
        <v>821</v>
      </c>
      <c r="B845" s="164">
        <v>6.1242692549405868</v>
      </c>
      <c r="C845" s="164">
        <v>-4.8463559398854272E-2</v>
      </c>
      <c r="D845" s="164">
        <v>-0.51508890265075502</v>
      </c>
    </row>
    <row r="846" spans="1:4" x14ac:dyDescent="0.15">
      <c r="A846" s="164">
        <v>822</v>
      </c>
      <c r="B846" s="164">
        <v>6.1230680696300501</v>
      </c>
      <c r="C846" s="164">
        <v>-4.8181914382995572E-2</v>
      </c>
      <c r="D846" s="164">
        <v>-0.51209547369185882</v>
      </c>
    </row>
    <row r="847" spans="1:4" x14ac:dyDescent="0.15">
      <c r="A847" s="164">
        <v>823</v>
      </c>
      <c r="B847" s="164">
        <v>6.1361808407328908</v>
      </c>
      <c r="C847" s="164">
        <v>-4.7589582894185689E-2</v>
      </c>
      <c r="D847" s="164">
        <v>-0.50579995226584118</v>
      </c>
    </row>
    <row r="848" spans="1:4" x14ac:dyDescent="0.15">
      <c r="A848" s="164">
        <v>824</v>
      </c>
      <c r="B848" s="164">
        <v>6.1415999111521611</v>
      </c>
      <c r="C848" s="164">
        <v>-4.961152627787957E-2</v>
      </c>
      <c r="D848" s="164">
        <v>-0.52728992559110743</v>
      </c>
    </row>
    <row r="849" spans="1:4" x14ac:dyDescent="0.15">
      <c r="A849" s="164">
        <v>825</v>
      </c>
      <c r="B849" s="164">
        <v>6.1459316773553381</v>
      </c>
      <c r="C849" s="164">
        <v>-5.1684935604329851E-2</v>
      </c>
      <c r="D849" s="164">
        <v>-0.54932689827645176</v>
      </c>
    </row>
    <row r="850" spans="1:4" x14ac:dyDescent="0.15">
      <c r="A850" s="164">
        <v>826</v>
      </c>
      <c r="B850" s="164">
        <v>6.1445294040952509</v>
      </c>
      <c r="C850" s="164">
        <v>-5.3219522017553089E-2</v>
      </c>
      <c r="D850" s="164">
        <v>-0.56563705876434611</v>
      </c>
    </row>
    <row r="851" spans="1:4" x14ac:dyDescent="0.15">
      <c r="A851" s="164">
        <v>827</v>
      </c>
      <c r="B851" s="164">
        <v>6.1540619311293803</v>
      </c>
      <c r="C851" s="164">
        <v>-4.9491937916125828E-2</v>
      </c>
      <c r="D851" s="164">
        <v>-0.52601889558857329</v>
      </c>
    </row>
    <row r="852" spans="1:4" x14ac:dyDescent="0.15">
      <c r="A852" s="164">
        <v>828</v>
      </c>
      <c r="B852" s="164">
        <v>6.1611931875438</v>
      </c>
      <c r="C852" s="164">
        <v>-5.3724964679512155E-2</v>
      </c>
      <c r="D852" s="164">
        <v>-0.5710090931202777</v>
      </c>
    </row>
    <row r="853" spans="1:4" x14ac:dyDescent="0.15">
      <c r="A853" s="164">
        <v>829</v>
      </c>
      <c r="B853" s="164">
        <v>6.1575206494309551</v>
      </c>
      <c r="C853" s="164">
        <v>-5.4291138992152987E-2</v>
      </c>
      <c r="D853" s="164">
        <v>-0.57702660625849145</v>
      </c>
    </row>
    <row r="854" spans="1:4" x14ac:dyDescent="0.15">
      <c r="A854" s="164">
        <v>830</v>
      </c>
      <c r="B854" s="164">
        <v>6.1582105636168976</v>
      </c>
      <c r="C854" s="164">
        <v>-5.7667421482678449E-2</v>
      </c>
      <c r="D854" s="164">
        <v>-0.61291100403396381</v>
      </c>
    </row>
    <row r="855" spans="1:4" x14ac:dyDescent="0.15">
      <c r="A855" s="164">
        <v>831</v>
      </c>
      <c r="B855" s="164">
        <v>6.1649625382928184</v>
      </c>
      <c r="C855" s="164">
        <v>-4.5324677461853646E-2</v>
      </c>
      <c r="D855" s="164">
        <v>-0.48172768707899588</v>
      </c>
    </row>
    <row r="856" spans="1:4" x14ac:dyDescent="0.15">
      <c r="A856" s="164">
        <v>832</v>
      </c>
      <c r="B856" s="164">
        <v>6.1668972668922839</v>
      </c>
      <c r="C856" s="164">
        <v>-4.7919399485341962E-2</v>
      </c>
      <c r="D856" s="164">
        <v>-0.50930536681074789</v>
      </c>
    </row>
    <row r="857" spans="1:4" x14ac:dyDescent="0.15">
      <c r="A857" s="164">
        <v>833</v>
      </c>
      <c r="B857" s="164">
        <v>6.1713177822817915</v>
      </c>
      <c r="C857" s="164">
        <v>-4.8167294348434808E-2</v>
      </c>
      <c r="D857" s="164">
        <v>-0.51194008647614397</v>
      </c>
    </row>
    <row r="858" spans="1:4" x14ac:dyDescent="0.15">
      <c r="A858" s="164">
        <v>834</v>
      </c>
      <c r="B858" s="164">
        <v>6.1728985666262073</v>
      </c>
      <c r="C858" s="164">
        <v>-5.5462379956288999E-2</v>
      </c>
      <c r="D858" s="164">
        <v>-0.58947499491255906</v>
      </c>
    </row>
    <row r="859" spans="1:4" x14ac:dyDescent="0.15">
      <c r="A859" s="164">
        <v>835</v>
      </c>
      <c r="B859" s="164">
        <v>6.1712047469080273</v>
      </c>
      <c r="C859" s="164">
        <v>-6.2401707382812255E-2</v>
      </c>
      <c r="D859" s="164">
        <v>-0.66322877184514351</v>
      </c>
    </row>
    <row r="860" spans="1:4" x14ac:dyDescent="0.15">
      <c r="A860" s="164">
        <v>836</v>
      </c>
      <c r="B860" s="164">
        <v>6.174025747690842</v>
      </c>
      <c r="C860" s="164">
        <v>-6.1671883307406361E-2</v>
      </c>
      <c r="D860" s="164">
        <v>-0.65547192759367046</v>
      </c>
    </row>
    <row r="861" spans="1:4" x14ac:dyDescent="0.15">
      <c r="A861" s="164">
        <v>837</v>
      </c>
      <c r="B861" s="164">
        <v>6.1742509893292112</v>
      </c>
      <c r="C861" s="164">
        <v>-6.211868249625585E-2</v>
      </c>
      <c r="D861" s="164">
        <v>-0.66022067710246479</v>
      </c>
    </row>
    <row r="862" spans="1:4" x14ac:dyDescent="0.15">
      <c r="A862" s="164">
        <v>838</v>
      </c>
      <c r="B862" s="164">
        <v>6.1651904016875267</v>
      </c>
      <c r="C862" s="164">
        <v>-5.9727750526133327E-2</v>
      </c>
      <c r="D862" s="164">
        <v>-0.63480895456125719</v>
      </c>
    </row>
    <row r="863" spans="1:4" x14ac:dyDescent="0.15">
      <c r="A863" s="164">
        <v>839</v>
      </c>
      <c r="B863" s="164">
        <v>6.1651904016875267</v>
      </c>
      <c r="C863" s="164">
        <v>-5.1950797653623759E-2</v>
      </c>
      <c r="D863" s="164">
        <v>-0.55215257994172617</v>
      </c>
    </row>
    <row r="864" spans="1:4" x14ac:dyDescent="0.15">
      <c r="A864" s="164">
        <v>840</v>
      </c>
      <c r="B864" s="164">
        <v>6.1598180034343679</v>
      </c>
      <c r="C864" s="164">
        <v>-5.0348223135481263E-2</v>
      </c>
      <c r="D864" s="164">
        <v>-0.5351198163518196</v>
      </c>
    </row>
    <row r="865" spans="1:4" x14ac:dyDescent="0.15">
      <c r="A865" s="164">
        <v>841</v>
      </c>
      <c r="B865" s="164">
        <v>6.15278989687575</v>
      </c>
      <c r="C865" s="164">
        <v>-4.6212542667263712E-2</v>
      </c>
      <c r="D865" s="164">
        <v>-0.4911642517892485</v>
      </c>
    </row>
    <row r="866" spans="1:4" x14ac:dyDescent="0.15">
      <c r="A866" s="164">
        <v>842</v>
      </c>
      <c r="B866" s="164">
        <v>6.1509359686930587</v>
      </c>
      <c r="C866" s="164">
        <v>-4.4581455711121265E-2</v>
      </c>
      <c r="D866" s="164">
        <v>-0.47382844730462709</v>
      </c>
    </row>
    <row r="867" spans="1:4" x14ac:dyDescent="0.15">
      <c r="A867" s="164">
        <v>843</v>
      </c>
      <c r="B867" s="164">
        <v>6.1501234928397297</v>
      </c>
      <c r="C867" s="164">
        <v>-4.533026042474475E-2</v>
      </c>
      <c r="D867" s="164">
        <v>-0.4817870249044629</v>
      </c>
    </row>
    <row r="868" spans="1:4" x14ac:dyDescent="0.15">
      <c r="A868" s="164">
        <v>844</v>
      </c>
      <c r="B868" s="164">
        <v>6.1578656825056672</v>
      </c>
      <c r="C868" s="164">
        <v>-4.6841900340045761E-2</v>
      </c>
      <c r="D868" s="164">
        <v>-0.49785330139825845</v>
      </c>
    </row>
    <row r="869" spans="1:4" x14ac:dyDescent="0.15">
      <c r="A869" s="164">
        <v>845</v>
      </c>
      <c r="B869" s="164">
        <v>6.1584403999996429</v>
      </c>
      <c r="C869" s="164">
        <v>-5.4317034752722648E-2</v>
      </c>
      <c r="D869" s="164">
        <v>-0.57730183612316888</v>
      </c>
    </row>
    <row r="870" spans="1:4" x14ac:dyDescent="0.15">
      <c r="A870" s="164">
        <v>846</v>
      </c>
      <c r="B870" s="164">
        <v>6.1575206494309551</v>
      </c>
      <c r="C870" s="164">
        <v>-4.6940621432811191E-2</v>
      </c>
      <c r="D870" s="164">
        <v>-0.49890254623235192</v>
      </c>
    </row>
    <row r="871" spans="1:4" x14ac:dyDescent="0.15">
      <c r="A871" s="164">
        <v>847</v>
      </c>
      <c r="B871" s="164">
        <v>6.1638222256544459</v>
      </c>
      <c r="C871" s="164">
        <v>-5.0361309237212382E-2</v>
      </c>
      <c r="D871" s="164">
        <v>-0.53525890035357815</v>
      </c>
    </row>
    <row r="872" spans="1:4" x14ac:dyDescent="0.15">
      <c r="A872" s="164">
        <v>848</v>
      </c>
      <c r="B872" s="164">
        <v>6.1682600853080229</v>
      </c>
      <c r="C872" s="164">
        <v>-5.5463253032516313E-2</v>
      </c>
      <c r="D872" s="164">
        <v>-0.58948427429445838</v>
      </c>
    </row>
    <row r="873" spans="1:4" x14ac:dyDescent="0.15">
      <c r="A873" s="164">
        <v>849</v>
      </c>
      <c r="B873" s="164">
        <v>6.164278549997424</v>
      </c>
      <c r="C873" s="164">
        <v>-5.4364522689898109E-2</v>
      </c>
      <c r="D873" s="164">
        <v>-0.57780655574657802</v>
      </c>
    </row>
    <row r="874" spans="1:4" x14ac:dyDescent="0.15">
      <c r="A874" s="164">
        <v>850</v>
      </c>
      <c r="B874" s="164">
        <v>6.1448802079017861</v>
      </c>
      <c r="C874" s="164">
        <v>-5.5155291626284964E-2</v>
      </c>
      <c r="D874" s="164">
        <v>-0.58621114485943304</v>
      </c>
    </row>
    <row r="875" spans="1:4" x14ac:dyDescent="0.15">
      <c r="A875" s="164">
        <v>851</v>
      </c>
      <c r="B875" s="164">
        <v>6.1459316773553381</v>
      </c>
      <c r="C875" s="164">
        <v>-5.416940893199218E-2</v>
      </c>
      <c r="D875" s="164">
        <v>-0.57573281348128735</v>
      </c>
    </row>
    <row r="876" spans="1:4" x14ac:dyDescent="0.15">
      <c r="A876" s="164">
        <v>852</v>
      </c>
      <c r="B876" s="164">
        <v>6.1381879120701734</v>
      </c>
      <c r="C876" s="164">
        <v>-4.8916304959279344E-2</v>
      </c>
      <c r="D876" s="164">
        <v>-0.51990085242893957</v>
      </c>
    </row>
    <row r="877" spans="1:4" x14ac:dyDescent="0.15">
      <c r="A877" s="164">
        <v>853</v>
      </c>
      <c r="B877" s="164">
        <v>6.1437102501906571</v>
      </c>
      <c r="C877" s="164">
        <v>-5.0817910452561676E-2</v>
      </c>
      <c r="D877" s="164">
        <v>-0.54011182947972136</v>
      </c>
    </row>
    <row r="878" spans="1:4" x14ac:dyDescent="0.15">
      <c r="A878" s="164">
        <v>854</v>
      </c>
      <c r="B878" s="164">
        <v>6.1407776853430631</v>
      </c>
      <c r="C878" s="164">
        <v>-4.9920394357045872E-2</v>
      </c>
      <c r="D878" s="164">
        <v>-0.53057269148645303</v>
      </c>
    </row>
    <row r="879" spans="1:4" x14ac:dyDescent="0.15">
      <c r="A879" s="164">
        <v>855</v>
      </c>
      <c r="B879" s="164">
        <v>6.1407776853430631</v>
      </c>
      <c r="C879" s="164">
        <v>-4.9920394357045872E-2</v>
      </c>
      <c r="D879" s="164">
        <v>-0.53057269148645303</v>
      </c>
    </row>
    <row r="880" spans="1:4" x14ac:dyDescent="0.15">
      <c r="A880" s="164">
        <v>856</v>
      </c>
      <c r="B880" s="164">
        <v>6.1487287128057275</v>
      </c>
      <c r="C880" s="164">
        <v>-4.3266061644334108E-2</v>
      </c>
      <c r="D880" s="164">
        <v>-0.45984794536009332</v>
      </c>
    </row>
    <row r="881" spans="1:4" x14ac:dyDescent="0.15">
      <c r="A881" s="164">
        <v>857</v>
      </c>
      <c r="B881" s="164">
        <v>6.1495426363852417</v>
      </c>
      <c r="C881" s="164">
        <v>-4.2074413520953868E-2</v>
      </c>
      <c r="D881" s="164">
        <v>-0.44718266175667165</v>
      </c>
    </row>
    <row r="882" spans="1:4" x14ac:dyDescent="0.15">
      <c r="A882" s="164">
        <v>858</v>
      </c>
      <c r="B882" s="164">
        <v>6.1496588421508909</v>
      </c>
      <c r="C882" s="164">
        <v>-4.352722006478249E-2</v>
      </c>
      <c r="D882" s="164">
        <v>-0.46262363509224164</v>
      </c>
    </row>
    <row r="883" spans="1:4" x14ac:dyDescent="0.15">
      <c r="A883" s="164">
        <v>859</v>
      </c>
      <c r="B883" s="164">
        <v>6.1454645318975523</v>
      </c>
      <c r="C883" s="164">
        <v>-3.9778840699547402E-2</v>
      </c>
      <c r="D883" s="164">
        <v>-0.42278445204611731</v>
      </c>
    </row>
    <row r="884" spans="1:4" x14ac:dyDescent="0.15">
      <c r="A884" s="164">
        <v>860</v>
      </c>
      <c r="B884" s="164">
        <v>6.1412476343746567</v>
      </c>
      <c r="C884" s="164">
        <v>-3.444748858677027E-2</v>
      </c>
      <c r="D884" s="164">
        <v>-0.3661208403865891</v>
      </c>
    </row>
    <row r="885" spans="1:4" x14ac:dyDescent="0.15">
      <c r="A885" s="164">
        <v>861</v>
      </c>
      <c r="B885" s="164">
        <v>6.1368898064222348</v>
      </c>
      <c r="C885" s="164">
        <v>-3.3436757366205327E-2</v>
      </c>
      <c r="D885" s="164">
        <v>-0.35537840954301464</v>
      </c>
    </row>
    <row r="886" spans="1:4" x14ac:dyDescent="0.15">
      <c r="A886" s="164">
        <v>862</v>
      </c>
      <c r="B886" s="164">
        <v>6.1355895452654003</v>
      </c>
      <c r="C886" s="164">
        <v>-3.729056924359142E-2</v>
      </c>
      <c r="D886" s="164">
        <v>-0.39633816890794848</v>
      </c>
    </row>
    <row r="887" spans="1:4" x14ac:dyDescent="0.15">
      <c r="A887" s="164">
        <v>863</v>
      </c>
      <c r="B887" s="164">
        <v>6.1380699913485604</v>
      </c>
      <c r="C887" s="164">
        <v>-4.3146735872348074E-2</v>
      </c>
      <c r="D887" s="164">
        <v>-0.45857970626018735</v>
      </c>
    </row>
    <row r="888" spans="1:4" x14ac:dyDescent="0.15">
      <c r="A888" s="164">
        <v>864</v>
      </c>
      <c r="B888" s="164">
        <v>6.1374801212262113</v>
      </c>
      <c r="C888" s="164">
        <v>-5.2069961275701182E-2</v>
      </c>
      <c r="D888" s="164">
        <v>-0.5534190956515318</v>
      </c>
    </row>
    <row r="889" spans="1:4" x14ac:dyDescent="0.15">
      <c r="A889" s="164">
        <v>865</v>
      </c>
      <c r="B889" s="164">
        <v>6.1314379276841002</v>
      </c>
      <c r="C889" s="164">
        <v>-5.1504732588510294E-2</v>
      </c>
      <c r="D889" s="164">
        <v>-0.54741163297559059</v>
      </c>
    </row>
    <row r="890" spans="1:4" x14ac:dyDescent="0.15">
      <c r="A890" s="164">
        <v>866</v>
      </c>
      <c r="B890" s="164">
        <v>6.1163071668806097</v>
      </c>
      <c r="C890" s="164">
        <v>-4.4415370660012776E-2</v>
      </c>
      <c r="D890" s="164">
        <v>-0.4720632330326397</v>
      </c>
    </row>
    <row r="891" spans="1:4" x14ac:dyDescent="0.15">
      <c r="A891" s="164">
        <v>867</v>
      </c>
      <c r="B891" s="164">
        <v>6.1243892721912454</v>
      </c>
      <c r="C891" s="164">
        <v>-4.2170361814799051E-2</v>
      </c>
      <c r="D891" s="164">
        <v>-0.44820243624292405</v>
      </c>
    </row>
    <row r="892" spans="1:4" x14ac:dyDescent="0.15">
      <c r="A892" s="164">
        <v>868</v>
      </c>
      <c r="B892" s="164">
        <v>6.1310810484297393</v>
      </c>
      <c r="C892" s="164">
        <v>-4.8862138053292981E-2</v>
      </c>
      <c r="D892" s="164">
        <v>-0.51932514621770398</v>
      </c>
    </row>
    <row r="893" spans="1:4" x14ac:dyDescent="0.15">
      <c r="A893" s="164">
        <v>869</v>
      </c>
      <c r="B893" s="164">
        <v>6.1314379276841002</v>
      </c>
      <c r="C893" s="164">
        <v>-4.7394199283025351E-2</v>
      </c>
      <c r="D893" s="164">
        <v>-0.50372334189885892</v>
      </c>
    </row>
    <row r="894" spans="1:4" x14ac:dyDescent="0.15">
      <c r="A894" s="164">
        <v>870</v>
      </c>
      <c r="B894" s="164">
        <v>6.1349978029638406</v>
      </c>
      <c r="C894" s="164">
        <v>-4.799582914679501E-2</v>
      </c>
      <c r="D894" s="164">
        <v>-0.51011768994458584</v>
      </c>
    </row>
    <row r="895" spans="1:4" x14ac:dyDescent="0.15">
      <c r="A895" s="164">
        <v>871</v>
      </c>
      <c r="B895" s="164">
        <v>6.1412476343746567</v>
      </c>
      <c r="C895" s="164">
        <v>-4.9033184166531463E-2</v>
      </c>
      <c r="D895" s="164">
        <v>-0.52114308852040603</v>
      </c>
    </row>
    <row r="896" spans="1:4" x14ac:dyDescent="0.15">
      <c r="A896" s="164">
        <v>872</v>
      </c>
      <c r="B896" s="164">
        <v>6.1545239771970062</v>
      </c>
      <c r="C896" s="164">
        <v>-5.8699414764781466E-2</v>
      </c>
      <c r="D896" s="164">
        <v>-0.623879416049404</v>
      </c>
    </row>
    <row r="897" spans="1:4" x14ac:dyDescent="0.15">
      <c r="A897" s="164">
        <v>873</v>
      </c>
      <c r="B897" s="164">
        <v>6.160391290340705</v>
      </c>
      <c r="C897" s="164">
        <v>-6.3441235386745731E-2</v>
      </c>
      <c r="D897" s="164">
        <v>-0.67427726571275415</v>
      </c>
    </row>
    <row r="898" spans="1:4" x14ac:dyDescent="0.15">
      <c r="A898" s="164">
        <v>874</v>
      </c>
      <c r="B898" s="164">
        <v>6.1567149805346117</v>
      </c>
      <c r="C898" s="164">
        <v>-6.2693845101537526E-2</v>
      </c>
      <c r="D898" s="164">
        <v>-0.6663337211890964</v>
      </c>
    </row>
    <row r="899" spans="1:4" x14ac:dyDescent="0.15">
      <c r="A899" s="164">
        <v>875</v>
      </c>
      <c r="B899" s="164">
        <v>6.1583254902407765</v>
      </c>
      <c r="C899" s="164">
        <v>-6.6337105366494953E-2</v>
      </c>
      <c r="D899" s="164">
        <v>-0.70505565897545686</v>
      </c>
    </row>
    <row r="900" spans="1:4" x14ac:dyDescent="0.15">
      <c r="A900" s="164">
        <v>876</v>
      </c>
      <c r="B900" s="164">
        <v>6.1599326943976465</v>
      </c>
      <c r="C900" s="164">
        <v>-6.681449356316449E-2</v>
      </c>
      <c r="D900" s="164">
        <v>-0.71012951994256424</v>
      </c>
    </row>
    <row r="901" spans="1:4" x14ac:dyDescent="0.15">
      <c r="A901" s="164">
        <v>877</v>
      </c>
      <c r="B901" s="164">
        <v>6.1601620259413536</v>
      </c>
      <c r="C901" s="164">
        <v>-6.3662015999490507E-2</v>
      </c>
      <c r="D901" s="164">
        <v>-0.67662380494668328</v>
      </c>
    </row>
    <row r="902" spans="1:4" x14ac:dyDescent="0.15">
      <c r="A902" s="164">
        <v>878</v>
      </c>
      <c r="B902" s="164">
        <v>6.1585552928984457</v>
      </c>
      <c r="C902" s="164">
        <v>-6.0930549962073144E-2</v>
      </c>
      <c r="D902" s="164">
        <v>-0.64759275850079678</v>
      </c>
    </row>
    <row r="903" spans="1:4" x14ac:dyDescent="0.15">
      <c r="A903" s="164">
        <v>879</v>
      </c>
      <c r="B903" s="164">
        <v>6.151631706233621</v>
      </c>
      <c r="C903" s="164">
        <v>-6.6676816038300224E-2</v>
      </c>
      <c r="D903" s="164">
        <v>-0.70866623152376751</v>
      </c>
    </row>
    <row r="904" spans="1:4" x14ac:dyDescent="0.15">
      <c r="A904" s="164">
        <v>880</v>
      </c>
      <c r="B904" s="164">
        <v>6.1524426195175304</v>
      </c>
      <c r="C904" s="164">
        <v>-6.680490239229897E-2</v>
      </c>
      <c r="D904" s="164">
        <v>-0.71002758137805233</v>
      </c>
    </row>
    <row r="905" spans="1:4" x14ac:dyDescent="0.15">
      <c r="A905" s="164">
        <v>881</v>
      </c>
      <c r="B905" s="164">
        <v>6.1542929882424131</v>
      </c>
      <c r="C905" s="164">
        <v>-6.6836675480704599E-2</v>
      </c>
      <c r="D905" s="164">
        <v>-0.71036527768933622</v>
      </c>
    </row>
    <row r="906" spans="1:4" x14ac:dyDescent="0.15">
      <c r="A906" s="164">
        <v>882</v>
      </c>
      <c r="B906" s="164">
        <v>6.1575206494309551</v>
      </c>
      <c r="C906" s="164">
        <v>-7.0064336669246607E-2</v>
      </c>
      <c r="D906" s="164">
        <v>-0.74467007247446371</v>
      </c>
    </row>
    <row r="907" spans="1:4" x14ac:dyDescent="0.15">
      <c r="A907" s="164">
        <v>883</v>
      </c>
      <c r="B907" s="164">
        <v>6.1686004196344468</v>
      </c>
      <c r="C907" s="164">
        <v>-6.4923881919536797E-2</v>
      </c>
      <c r="D907" s="164">
        <v>-0.69003538965303468</v>
      </c>
    </row>
    <row r="908" spans="1:4" x14ac:dyDescent="0.15">
      <c r="A908" s="164">
        <v>884</v>
      </c>
      <c r="B908" s="164">
        <v>6.1764998494343253</v>
      </c>
      <c r="C908" s="164">
        <v>-6.6141772385932995E-2</v>
      </c>
      <c r="D908" s="164">
        <v>-0.70297958672948113</v>
      </c>
    </row>
    <row r="909" spans="1:4" x14ac:dyDescent="0.15">
      <c r="A909" s="164">
        <v>885</v>
      </c>
      <c r="B909" s="164">
        <v>6.1728985666262073</v>
      </c>
      <c r="C909" s="164">
        <v>-7.3028145674438605E-2</v>
      </c>
      <c r="D909" s="164">
        <v>-0.77617054720407808</v>
      </c>
    </row>
    <row r="910" spans="1:4" x14ac:dyDescent="0.15">
      <c r="A910" s="164">
        <v>886</v>
      </c>
      <c r="B910" s="164">
        <v>6.1733496337760014</v>
      </c>
      <c r="C910" s="164">
        <v>-6.8556401361016484E-2</v>
      </c>
      <c r="D910" s="164">
        <v>-0.72864316993533773</v>
      </c>
    </row>
    <row r="911" spans="1:4" x14ac:dyDescent="0.15">
      <c r="A911" s="164">
        <v>887</v>
      </c>
      <c r="B911" s="164">
        <v>6.1738004412440599</v>
      </c>
      <c r="C911" s="164">
        <v>-6.722308703557367E-2</v>
      </c>
      <c r="D911" s="164">
        <v>-0.71447220475449491</v>
      </c>
    </row>
    <row r="912" spans="1:4" x14ac:dyDescent="0.15">
      <c r="A912" s="164">
        <v>888</v>
      </c>
      <c r="B912" s="164">
        <v>6.183875595178721</v>
      </c>
      <c r="C912" s="164">
        <v>-6.7100857105292455E-2</v>
      </c>
      <c r="D912" s="164">
        <v>-0.71317309916999838</v>
      </c>
    </row>
    <row r="913" spans="1:4" x14ac:dyDescent="0.15">
      <c r="A913" s="164">
        <v>889</v>
      </c>
      <c r="B913" s="164">
        <v>6.1844315430546759</v>
      </c>
      <c r="C913" s="164">
        <v>-6.9864798812710127E-2</v>
      </c>
      <c r="D913" s="164">
        <v>-0.74254930922810813</v>
      </c>
    </row>
    <row r="914" spans="1:4" x14ac:dyDescent="0.15">
      <c r="A914" s="164">
        <v>890</v>
      </c>
      <c r="B914" s="164">
        <v>6.1799728687997764</v>
      </c>
      <c r="C914" s="164">
        <v>-7.050308850088971E-2</v>
      </c>
      <c r="D914" s="164">
        <v>-0.74933329164986739</v>
      </c>
    </row>
    <row r="915" spans="1:4" x14ac:dyDescent="0.15">
      <c r="A915" s="164">
        <v>891</v>
      </c>
      <c r="B915" s="164">
        <v>6.1799728687997764</v>
      </c>
      <c r="C915" s="164">
        <v>-7.050308850088971E-2</v>
      </c>
      <c r="D915" s="164">
        <v>-0.74933329164986739</v>
      </c>
    </row>
    <row r="916" spans="1:4" x14ac:dyDescent="0.15">
      <c r="A916" s="164">
        <v>892</v>
      </c>
      <c r="B916" s="164">
        <v>6.1840980216964478</v>
      </c>
      <c r="C916" s="164">
        <v>-6.6441449350706172E-2</v>
      </c>
      <c r="D916" s="164">
        <v>-0.70616466601068584</v>
      </c>
    </row>
    <row r="917" spans="1:4" x14ac:dyDescent="0.15">
      <c r="A917" s="164">
        <v>893</v>
      </c>
      <c r="B917" s="164">
        <v>6.1858751629991247</v>
      </c>
      <c r="C917" s="164">
        <v>-6.8218590653382982E-2</v>
      </c>
      <c r="D917" s="164">
        <v>-0.72505279091949659</v>
      </c>
    </row>
    <row r="918" spans="1:4" x14ac:dyDescent="0.15">
      <c r="A918" s="164">
        <v>894</v>
      </c>
      <c r="B918" s="164">
        <v>6.1863188188469076</v>
      </c>
      <c r="C918" s="164">
        <v>-7.1531055706926416E-2</v>
      </c>
      <c r="D918" s="164">
        <v>-0.76025891301747439</v>
      </c>
    </row>
    <row r="919" spans="1:4" x14ac:dyDescent="0.15">
      <c r="A919" s="164">
        <v>895</v>
      </c>
      <c r="B919" s="164">
        <v>6.1816478481558406</v>
      </c>
      <c r="C919" s="164">
        <v>-7.2400265391475038E-2</v>
      </c>
      <c r="D919" s="164">
        <v>-0.76949719984867526</v>
      </c>
    </row>
    <row r="920" spans="1:4" x14ac:dyDescent="0.15">
      <c r="A920" s="164">
        <v>896</v>
      </c>
      <c r="B920" s="164">
        <v>6.1733496337760014</v>
      </c>
      <c r="C920" s="164">
        <v>-6.9449657338231496E-2</v>
      </c>
      <c r="D920" s="164">
        <v>-0.73813702979204454</v>
      </c>
    </row>
    <row r="921" spans="1:4" x14ac:dyDescent="0.15">
      <c r="A921" s="164">
        <v>897</v>
      </c>
      <c r="B921" s="164">
        <v>6.1655320725025131</v>
      </c>
      <c r="C921" s="164">
        <v>-6.8132174985862548E-2</v>
      </c>
      <c r="D921" s="164">
        <v>-0.72413433276439898</v>
      </c>
    </row>
    <row r="922" spans="1:4" x14ac:dyDescent="0.15">
      <c r="A922" s="164">
        <v>898</v>
      </c>
      <c r="B922" s="164">
        <v>6.1672381939205518</v>
      </c>
      <c r="C922" s="164">
        <v>-6.7592113968041545E-2</v>
      </c>
      <c r="D922" s="164">
        <v>-0.71839436152653635</v>
      </c>
    </row>
    <row r="923" spans="1:4" x14ac:dyDescent="0.15">
      <c r="A923" s="164">
        <v>899</v>
      </c>
      <c r="B923" s="164">
        <v>6.1658735943006384</v>
      </c>
      <c r="C923" s="164">
        <v>-6.7125381972982012E-2</v>
      </c>
      <c r="D923" s="164">
        <v>-0.71343375867050896</v>
      </c>
    </row>
    <row r="924" spans="1:4" x14ac:dyDescent="0.15">
      <c r="A924" s="164">
        <v>900</v>
      </c>
      <c r="B924" s="164">
        <v>6.1716567905346027</v>
      </c>
      <c r="C924" s="164">
        <v>-6.8650868693713285E-2</v>
      </c>
      <c r="D924" s="164">
        <v>-0.72964720421054796</v>
      </c>
    </row>
    <row r="925" spans="1:4" x14ac:dyDescent="0.15">
      <c r="A925" s="164">
        <v>901</v>
      </c>
      <c r="B925" s="164">
        <v>6.1753762266982806</v>
      </c>
      <c r="C925" s="164">
        <v>-7.1252861451360339E-2</v>
      </c>
      <c r="D925" s="164">
        <v>-0.75730216003439355</v>
      </c>
    </row>
    <row r="926" spans="1:4" x14ac:dyDescent="0.15">
      <c r="A926" s="164">
        <v>902</v>
      </c>
      <c r="B926" s="164">
        <v>6.1763875596871776</v>
      </c>
      <c r="C926" s="164">
        <v>-7.5620277688745574E-2</v>
      </c>
      <c r="D926" s="164">
        <v>-0.8037206993459538</v>
      </c>
    </row>
    <row r="927" spans="1:4" x14ac:dyDescent="0.15">
      <c r="A927" s="164">
        <v>903</v>
      </c>
      <c r="B927" s="164">
        <v>6.1751513085435281</v>
      </c>
      <c r="C927" s="164">
        <v>-7.1698259487498639E-2</v>
      </c>
      <c r="D927" s="164">
        <v>-0.76203601756617656</v>
      </c>
    </row>
    <row r="928" spans="1:4" x14ac:dyDescent="0.15">
      <c r="A928" s="164">
        <v>904</v>
      </c>
      <c r="B928" s="164">
        <v>6.1748138101328482</v>
      </c>
      <c r="C928" s="164">
        <v>-6.890512863399767E-2</v>
      </c>
      <c r="D928" s="164">
        <v>-0.73234957430580405</v>
      </c>
    </row>
    <row r="929" spans="1:4" x14ac:dyDescent="0.15">
      <c r="A929" s="164">
        <v>905</v>
      </c>
      <c r="B929" s="164">
        <v>6.1675789725799044</v>
      </c>
      <c r="C929" s="164">
        <v>-7.2655717103692119E-2</v>
      </c>
      <c r="D929" s="164">
        <v>-0.77221223654342663</v>
      </c>
    </row>
    <row r="930" spans="1:4" x14ac:dyDescent="0.15">
      <c r="A930" s="164">
        <v>906</v>
      </c>
      <c r="B930" s="164">
        <v>6.1666698997157763</v>
      </c>
      <c r="C930" s="164">
        <v>-6.5902617717344292E-2</v>
      </c>
      <c r="D930" s="164">
        <v>-0.70043776113236922</v>
      </c>
    </row>
    <row r="931" spans="1:4" x14ac:dyDescent="0.15">
      <c r="A931" s="164">
        <v>907</v>
      </c>
      <c r="B931" s="164">
        <v>6.1643925895447582</v>
      </c>
      <c r="C931" s="164">
        <v>-6.4297877911327461E-2</v>
      </c>
      <c r="D931" s="164">
        <v>-0.68338198405007888</v>
      </c>
    </row>
    <row r="932" spans="1:4" x14ac:dyDescent="0.15">
      <c r="A932" s="164">
        <v>908</v>
      </c>
      <c r="B932" s="164">
        <v>6.162108637071289</v>
      </c>
      <c r="C932" s="164">
        <v>-6.831315886584477E-2</v>
      </c>
      <c r="D932" s="164">
        <v>-0.72605789738271975</v>
      </c>
    </row>
    <row r="933" spans="1:4" x14ac:dyDescent="0.15">
      <c r="A933" s="164">
        <v>909</v>
      </c>
      <c r="B933" s="164">
        <v>6.1666698997157763</v>
      </c>
      <c r="C933" s="164">
        <v>-6.5006560309718964E-2</v>
      </c>
      <c r="D933" s="164">
        <v>-0.69091412662159646</v>
      </c>
    </row>
    <row r="934" spans="1:4" x14ac:dyDescent="0.15">
      <c r="A934" s="164">
        <v>910</v>
      </c>
      <c r="B934" s="164">
        <v>6.1735750699515588</v>
      </c>
      <c r="C934" s="164">
        <v>-6.9675093513788866E-2</v>
      </c>
      <c r="D934" s="164">
        <v>-0.74053305009525761</v>
      </c>
    </row>
    <row r="935" spans="1:4" x14ac:dyDescent="0.15">
      <c r="A935" s="164">
        <v>911</v>
      </c>
      <c r="B935" s="164">
        <v>6.1825397076490507</v>
      </c>
      <c r="C935" s="164">
        <v>-6.9300103615147712E-2</v>
      </c>
      <c r="D935" s="164">
        <v>-0.73654751668021179</v>
      </c>
    </row>
    <row r="936" spans="1:4" x14ac:dyDescent="0.15">
      <c r="A936" s="164">
        <v>912</v>
      </c>
      <c r="B936" s="164">
        <v>6.1805315934402412</v>
      </c>
      <c r="C936" s="164">
        <v>-6.9951565442097241E-2</v>
      </c>
      <c r="D936" s="164">
        <v>-0.74347149753767694</v>
      </c>
    </row>
    <row r="937" spans="1:4" x14ac:dyDescent="0.15">
      <c r="A937" s="164">
        <v>913</v>
      </c>
      <c r="B937" s="164">
        <v>6.1837643582227289</v>
      </c>
      <c r="C937" s="164">
        <v>-7.3406281174336563E-2</v>
      </c>
      <c r="D937" s="164">
        <v>-0.78018951325014896</v>
      </c>
    </row>
    <row r="938" spans="1:4" x14ac:dyDescent="0.15">
      <c r="A938" s="164">
        <v>914</v>
      </c>
      <c r="B938" s="164">
        <v>6.1833192523131233</v>
      </c>
      <c r="C938" s="164">
        <v>-7.6296364570868747E-2</v>
      </c>
      <c r="D938" s="164">
        <v>-0.81090640453412099</v>
      </c>
    </row>
    <row r="939" spans="1:4" x14ac:dyDescent="0.15">
      <c r="A939" s="164">
        <v>915</v>
      </c>
      <c r="B939" s="164">
        <v>6.1843203850517368</v>
      </c>
      <c r="C939" s="164">
        <v>-8.4449964099968078E-2</v>
      </c>
      <c r="D939" s="164">
        <v>-0.89756592121412726</v>
      </c>
    </row>
    <row r="940" spans="1:4" x14ac:dyDescent="0.15">
      <c r="A940" s="164">
        <v>916</v>
      </c>
      <c r="B940" s="164">
        <v>6.1843203850517368</v>
      </c>
      <c r="C940" s="164">
        <v>-8.4449964099968078E-2</v>
      </c>
      <c r="D940" s="164">
        <v>-0.89756592121412726</v>
      </c>
    </row>
    <row r="941" spans="1:4" x14ac:dyDescent="0.15">
      <c r="A941" s="164">
        <v>917</v>
      </c>
      <c r="B941" s="164">
        <v>6.1818709082771015</v>
      </c>
      <c r="C941" s="164">
        <v>-9.1919414454465276E-2</v>
      </c>
      <c r="D941" s="164">
        <v>-0.97695404363489213</v>
      </c>
    </row>
    <row r="942" spans="1:4" x14ac:dyDescent="0.15">
      <c r="A942" s="164">
        <v>918</v>
      </c>
      <c r="B942" s="164">
        <v>6.1779581527216587</v>
      </c>
      <c r="C942" s="164">
        <v>-8.4839951887176746E-2</v>
      </c>
      <c r="D942" s="164">
        <v>-0.90171085781911908</v>
      </c>
    </row>
    <row r="943" spans="1:4" x14ac:dyDescent="0.15">
      <c r="A943" s="164">
        <v>919</v>
      </c>
      <c r="B943" s="164">
        <v>6.1824282807473487</v>
      </c>
      <c r="C943" s="164">
        <v>-7.6296658661240357E-2</v>
      </c>
      <c r="D943" s="164">
        <v>-0.81090953023699286</v>
      </c>
    </row>
    <row r="944" spans="1:4" x14ac:dyDescent="0.15">
      <c r="A944" s="164">
        <v>920</v>
      </c>
      <c r="B944" s="164">
        <v>6.1858751629991247</v>
      </c>
      <c r="C944" s="164">
        <v>-8.0858741207027407E-2</v>
      </c>
      <c r="D944" s="164">
        <v>-0.85939705615254014</v>
      </c>
    </row>
    <row r="945" spans="1:4" x14ac:dyDescent="0.15">
      <c r="A945" s="164">
        <v>921</v>
      </c>
      <c r="B945" s="164">
        <v>6.1878696378154627</v>
      </c>
      <c r="C945" s="164">
        <v>-8.1069492027576295E-2</v>
      </c>
      <c r="D945" s="164">
        <v>-0.86163699498979851</v>
      </c>
    </row>
    <row r="946" spans="1:4" x14ac:dyDescent="0.15">
      <c r="A946" s="164">
        <v>922</v>
      </c>
      <c r="B946" s="164">
        <v>6.1887544430512875</v>
      </c>
      <c r="C946" s="164">
        <v>-8.3961210636302575E-2</v>
      </c>
      <c r="D946" s="164">
        <v>-0.89237126592283289</v>
      </c>
    </row>
    <row r="947" spans="1:4" x14ac:dyDescent="0.15">
      <c r="A947" s="164">
        <v>923</v>
      </c>
      <c r="B947" s="164">
        <v>6.1931635343757492</v>
      </c>
      <c r="C947" s="164">
        <v>-8.3915951611383655E-2</v>
      </c>
      <c r="D947" s="164">
        <v>-0.89189023601562634</v>
      </c>
    </row>
    <row r="948" spans="1:4" x14ac:dyDescent="0.15">
      <c r="A948" s="164">
        <v>924</v>
      </c>
      <c r="B948" s="164">
        <v>6.1889754882328232</v>
      </c>
      <c r="C948" s="164">
        <v>-8.1507265368535364E-2</v>
      </c>
      <c r="D948" s="164">
        <v>-0.86628981439888419</v>
      </c>
    </row>
    <row r="949" spans="1:4" x14ac:dyDescent="0.15">
      <c r="A949" s="164">
        <v>925</v>
      </c>
      <c r="B949" s="164">
        <v>6.1790780793290194</v>
      </c>
      <c r="C949" s="164">
        <v>-7.9431999376509133E-2</v>
      </c>
      <c r="D949" s="164">
        <v>-0.84423310837480092</v>
      </c>
    </row>
    <row r="950" spans="1:4" x14ac:dyDescent="0.15">
      <c r="A950" s="164">
        <v>926</v>
      </c>
      <c r="B950" s="164">
        <v>6.174701278329767</v>
      </c>
      <c r="C950" s="164">
        <v>-7.4382326309702762E-2</v>
      </c>
      <c r="D950" s="164">
        <v>-0.79056328735897485</v>
      </c>
    </row>
    <row r="951" spans="1:4" x14ac:dyDescent="0.15">
      <c r="A951" s="164">
        <v>927</v>
      </c>
      <c r="B951" s="164">
        <v>6.1815362942628687</v>
      </c>
      <c r="C951" s="164">
        <v>-7.8306783824066528E-2</v>
      </c>
      <c r="D951" s="164">
        <v>-0.83227389507428295</v>
      </c>
    </row>
    <row r="952" spans="1:4" x14ac:dyDescent="0.15">
      <c r="A952" s="164">
        <v>928</v>
      </c>
      <c r="B952" s="164">
        <v>6.1794137452127291</v>
      </c>
      <c r="C952" s="164">
        <v>-7.6631461972794135E-2</v>
      </c>
      <c r="D952" s="164">
        <v>-0.81446794551831347</v>
      </c>
    </row>
    <row r="953" spans="1:4" x14ac:dyDescent="0.15">
      <c r="A953" s="164">
        <v>929</v>
      </c>
      <c r="B953" s="164">
        <v>6.1743635858568888</v>
      </c>
      <c r="C953" s="164">
        <v>-7.7413530902929573E-2</v>
      </c>
      <c r="D953" s="164">
        <v>-0.82278006769872092</v>
      </c>
    </row>
    <row r="954" spans="1:4" x14ac:dyDescent="0.15">
      <c r="A954" s="164">
        <v>930</v>
      </c>
      <c r="B954" s="164">
        <v>6.1796374425575991</v>
      </c>
      <c r="C954" s="164">
        <v>-7.6855159317664068E-2</v>
      </c>
      <c r="D954" s="164">
        <v>-0.81684548487621844</v>
      </c>
    </row>
    <row r="955" spans="1:4" x14ac:dyDescent="0.15">
      <c r="A955" s="164">
        <v>931</v>
      </c>
      <c r="B955" s="164">
        <v>6.1844315430546759</v>
      </c>
      <c r="C955" s="164">
        <v>-7.7408655312421359E-2</v>
      </c>
      <c r="D955" s="164">
        <v>-0.82272824809248901</v>
      </c>
    </row>
    <row r="956" spans="1:4" x14ac:dyDescent="0.15">
      <c r="A956" s="164">
        <v>932</v>
      </c>
      <c r="B956" s="164">
        <v>6.1805315934402412</v>
      </c>
      <c r="C956" s="164">
        <v>-7.5292032073414283E-2</v>
      </c>
      <c r="D956" s="164">
        <v>-0.80023198172186383</v>
      </c>
    </row>
    <row r="957" spans="1:4" x14ac:dyDescent="0.15">
      <c r="A957" s="164">
        <v>933</v>
      </c>
      <c r="B957" s="164">
        <v>6.1855422560783353</v>
      </c>
      <c r="C957" s="164">
        <v>-8.2759972838400309E-2</v>
      </c>
      <c r="D957" s="164">
        <v>-0.87960405965859967</v>
      </c>
    </row>
    <row r="958" spans="1:4" x14ac:dyDescent="0.15">
      <c r="A958" s="164">
        <v>934</v>
      </c>
      <c r="B958" s="164">
        <v>6.1874268599973945</v>
      </c>
      <c r="C958" s="164">
        <v>-7.7734931524762629E-2</v>
      </c>
      <c r="D958" s="164">
        <v>-0.82619603416228149</v>
      </c>
    </row>
    <row r="959" spans="1:4" x14ac:dyDescent="0.15">
      <c r="A959" s="164">
        <v>935</v>
      </c>
      <c r="B959" s="164">
        <v>6.1846538117335426</v>
      </c>
      <c r="C959" s="164">
        <v>-7.9637389941445313E-2</v>
      </c>
      <c r="D959" s="164">
        <v>-0.84641607640315208</v>
      </c>
    </row>
    <row r="960" spans="1:4" x14ac:dyDescent="0.15">
      <c r="A960" s="164">
        <v>936</v>
      </c>
      <c r="B960" s="164">
        <v>6.1878696378154627</v>
      </c>
      <c r="C960" s="164">
        <v>-7.8399857516576077E-2</v>
      </c>
      <c r="D960" s="164">
        <v>-0.83326311721840651</v>
      </c>
    </row>
    <row r="961" spans="1:4" x14ac:dyDescent="0.15">
      <c r="A961" s="164">
        <v>937</v>
      </c>
      <c r="B961" s="164">
        <v>6.1894173914896911</v>
      </c>
      <c r="C961" s="164">
        <v>-8.1949168625403246E-2</v>
      </c>
      <c r="D961" s="164">
        <v>-0.87098652810463095</v>
      </c>
    </row>
    <row r="962" spans="1:4" x14ac:dyDescent="0.15">
      <c r="A962" s="164">
        <v>938</v>
      </c>
      <c r="B962" s="164">
        <v>6.1945911602048991</v>
      </c>
      <c r="C962" s="164">
        <v>-8.8682478706048506E-2</v>
      </c>
      <c r="D962" s="164">
        <v>-0.94255067534571924</v>
      </c>
    </row>
    <row r="963" spans="1:4" x14ac:dyDescent="0.15">
      <c r="A963" s="164">
        <v>939</v>
      </c>
      <c r="B963" s="164">
        <v>6.1965635858079642</v>
      </c>
      <c r="C963" s="164">
        <v>-9.1547164015866933E-2</v>
      </c>
      <c r="D963" s="164">
        <v>-0.97299762622958252</v>
      </c>
    </row>
    <row r="964" spans="1:4" x14ac:dyDescent="0.15">
      <c r="A964" s="164">
        <v>940</v>
      </c>
      <c r="B964" s="164">
        <v>6.1992948496526461</v>
      </c>
      <c r="C964" s="164">
        <v>-9.3163227566537721E-2</v>
      </c>
      <c r="D964" s="164">
        <v>-0.99017375632102145</v>
      </c>
    </row>
    <row r="965" spans="1:4" x14ac:dyDescent="0.15">
      <c r="A965" s="164">
        <v>941</v>
      </c>
      <c r="B965" s="164">
        <v>6.1997309691573141</v>
      </c>
      <c r="C965" s="164">
        <v>-8.8929039460711401E-2</v>
      </c>
      <c r="D965" s="164">
        <v>-0.94517121560589357</v>
      </c>
    </row>
    <row r="966" spans="1:4" x14ac:dyDescent="0.15">
      <c r="A966" s="164">
        <v>942</v>
      </c>
      <c r="B966" s="164">
        <v>6.198203487036416</v>
      </c>
      <c r="C966" s="164">
        <v>-9.029012728518726E-2</v>
      </c>
      <c r="D966" s="164">
        <v>-0.95963736796071109</v>
      </c>
    </row>
    <row r="967" spans="1:4" x14ac:dyDescent="0.15">
      <c r="A967" s="164">
        <v>943</v>
      </c>
      <c r="B967" s="164">
        <v>6.2000578994593516</v>
      </c>
      <c r="C967" s="164">
        <v>-8.9921822633870718E-2</v>
      </c>
      <c r="D967" s="164">
        <v>-0.95572288786389237</v>
      </c>
    </row>
    <row r="968" spans="1:4" x14ac:dyDescent="0.15">
      <c r="A968" s="164">
        <v>944</v>
      </c>
      <c r="B968" s="164">
        <v>6.1983126917713243</v>
      </c>
      <c r="C968" s="164">
        <v>-9.1512545983437832E-2</v>
      </c>
      <c r="D968" s="164">
        <v>-0.97262969278521705</v>
      </c>
    </row>
    <row r="969" spans="1:4" x14ac:dyDescent="0.15">
      <c r="A969" s="164">
        <v>945</v>
      </c>
      <c r="B969" s="164">
        <v>6.1995129397669615</v>
      </c>
      <c r="C969" s="164">
        <v>-9.004315946807484E-2</v>
      </c>
      <c r="D969" s="164">
        <v>-0.95701250128801074</v>
      </c>
    </row>
    <row r="970" spans="1:4" x14ac:dyDescent="0.15">
      <c r="A970" s="164">
        <v>946</v>
      </c>
      <c r="B970" s="164">
        <v>6.2088338137412542</v>
      </c>
      <c r="C970" s="164">
        <v>-9.4488137257457083E-2</v>
      </c>
      <c r="D970" s="164">
        <v>-1.004255393891025</v>
      </c>
    </row>
    <row r="971" spans="1:4" x14ac:dyDescent="0.15">
      <c r="A971" s="164">
        <v>947</v>
      </c>
      <c r="B971" s="164">
        <v>6.2133458590304134</v>
      </c>
      <c r="C971" s="164">
        <v>-9.72330073573211E-2</v>
      </c>
      <c r="D971" s="164">
        <v>-1.0334289037445181</v>
      </c>
    </row>
    <row r="972" spans="1:4" x14ac:dyDescent="0.15">
      <c r="A972" s="164">
        <v>948</v>
      </c>
      <c r="B972" s="164">
        <v>6.2174059031804951</v>
      </c>
      <c r="C972" s="164">
        <v>-9.4913093666108672E-2</v>
      </c>
      <c r="D972" s="164">
        <v>-1.0087719901320336</v>
      </c>
    </row>
    <row r="973" spans="1:4" x14ac:dyDescent="0.15">
      <c r="A973" s="164">
        <v>949</v>
      </c>
      <c r="B973" s="164">
        <v>6.2127028707224445</v>
      </c>
      <c r="C973" s="164">
        <v>-8.933325273452386E-2</v>
      </c>
      <c r="D973" s="164">
        <v>-0.94946734602279925</v>
      </c>
    </row>
    <row r="974" spans="1:4" x14ac:dyDescent="0.15">
      <c r="A974" s="164">
        <v>950</v>
      </c>
      <c r="B974" s="164">
        <v>6.2132387309708177</v>
      </c>
      <c r="C974" s="164">
        <v>-9.0526647253162729E-2</v>
      </c>
      <c r="D974" s="164">
        <v>-0.9621511909706314</v>
      </c>
    </row>
    <row r="975" spans="1:4" x14ac:dyDescent="0.15">
      <c r="A975" s="164">
        <v>951</v>
      </c>
      <c r="B975" s="164">
        <v>6.2131315882532139</v>
      </c>
      <c r="C975" s="164">
        <v>-9.2394705441092739E-2</v>
      </c>
      <c r="D975" s="164">
        <v>-0.98200561466637371</v>
      </c>
    </row>
    <row r="976" spans="1:4" x14ac:dyDescent="0.15">
      <c r="A976" s="164">
        <v>952</v>
      </c>
      <c r="B976" s="164">
        <v>6.2177255382146868</v>
      </c>
      <c r="C976" s="164">
        <v>-8.7151435402504696E-2</v>
      </c>
      <c r="D976" s="164">
        <v>-0.92627817235759136</v>
      </c>
    </row>
    <row r="977" spans="1:4" x14ac:dyDescent="0.15">
      <c r="A977" s="164">
        <v>953</v>
      </c>
      <c r="B977" s="164">
        <v>6.2161260567222421</v>
      </c>
      <c r="C977" s="164">
        <v>-8.4682199560819349E-2</v>
      </c>
      <c r="D977" s="164">
        <v>-0.90003420687391522</v>
      </c>
    </row>
    <row r="978" spans="1:4" x14ac:dyDescent="0.15">
      <c r="A978" s="164">
        <v>954</v>
      </c>
      <c r="B978" s="164">
        <v>6.2136671553012368</v>
      </c>
      <c r="C978" s="164">
        <v>-8.0269112304588219E-2</v>
      </c>
      <c r="D978" s="164">
        <v>-0.85313025882902882</v>
      </c>
    </row>
    <row r="979" spans="1:4" x14ac:dyDescent="0.15">
      <c r="A979" s="164">
        <v>955</v>
      </c>
      <c r="B979" s="164">
        <v>6.2165529046752424</v>
      </c>
      <c r="C979" s="164">
        <v>-8.424004897988091E-2</v>
      </c>
      <c r="D979" s="164">
        <v>-0.89533486451510036</v>
      </c>
    </row>
    <row r="980" spans="1:4" x14ac:dyDescent="0.15">
      <c r="A980" s="164">
        <v>956</v>
      </c>
      <c r="B980" s="164">
        <v>6.2200655502940858</v>
      </c>
      <c r="C980" s="164">
        <v>-8.4717132857526245E-2</v>
      </c>
      <c r="D980" s="164">
        <v>-0.90040549106537626</v>
      </c>
    </row>
    <row r="981" spans="1:4" x14ac:dyDescent="0.15">
      <c r="A981" s="164">
        <v>957</v>
      </c>
      <c r="B981" s="164">
        <v>6.2258851690368635</v>
      </c>
      <c r="C981" s="164">
        <v>-8.7078784030953926E-2</v>
      </c>
      <c r="D981" s="164">
        <v>-0.92550600630721569</v>
      </c>
    </row>
    <row r="982" spans="1:4" x14ac:dyDescent="0.15">
      <c r="A982" s="164">
        <v>958</v>
      </c>
      <c r="B982" s="164">
        <v>6.2293562922119081</v>
      </c>
      <c r="C982" s="164">
        <v>-9.1413278725202218E-2</v>
      </c>
      <c r="D982" s="164">
        <v>-0.97157464309947439</v>
      </c>
    </row>
    <row r="983" spans="1:4" x14ac:dyDescent="0.15">
      <c r="A983" s="164">
        <v>959</v>
      </c>
      <c r="B983" s="164">
        <v>6.2319757251435695</v>
      </c>
      <c r="C983" s="164">
        <v>-9.7927134579794739E-2</v>
      </c>
      <c r="D983" s="164">
        <v>-1.0408063484423258</v>
      </c>
    </row>
    <row r="984" spans="1:4" x14ac:dyDescent="0.15">
      <c r="A984" s="164">
        <v>960</v>
      </c>
      <c r="B984" s="164">
        <v>6.2331255055082302</v>
      </c>
      <c r="C984" s="164">
        <v>-9.9076914944455474E-2</v>
      </c>
      <c r="D984" s="164">
        <v>-1.0530266457887993</v>
      </c>
    </row>
    <row r="985" spans="1:4" x14ac:dyDescent="0.15">
      <c r="A985" s="164">
        <v>961</v>
      </c>
      <c r="B985" s="164">
        <v>6.2331255055082302</v>
      </c>
      <c r="C985" s="164">
        <v>-9.9076914944455474E-2</v>
      </c>
      <c r="D985" s="164">
        <v>-1.0530266457887993</v>
      </c>
    </row>
    <row r="986" spans="1:4" x14ac:dyDescent="0.15">
      <c r="A986" s="164">
        <v>962</v>
      </c>
      <c r="B986" s="164">
        <v>6.2221867829345987</v>
      </c>
      <c r="C986" s="164">
        <v>-9.4226491238079468E-2</v>
      </c>
      <c r="D986" s="164">
        <v>-1.0014745217744108</v>
      </c>
    </row>
    <row r="987" spans="1:4" x14ac:dyDescent="0.15">
      <c r="A987" s="164">
        <v>963</v>
      </c>
      <c r="B987" s="164">
        <v>6.2130244308735882</v>
      </c>
      <c r="C987" s="164">
        <v>-8.9216696777892679E-2</v>
      </c>
      <c r="D987" s="164">
        <v>-0.94822854556028136</v>
      </c>
    </row>
    <row r="988" spans="1:4" x14ac:dyDescent="0.15">
      <c r="A988" s="164">
        <v>964</v>
      </c>
      <c r="B988" s="164">
        <v>6.2204902567725053</v>
      </c>
      <c r="C988" s="164">
        <v>-9.4713372056929757E-2</v>
      </c>
      <c r="D988" s="164">
        <v>-1.0066492738936128</v>
      </c>
    </row>
    <row r="989" spans="1:4" x14ac:dyDescent="0.15">
      <c r="A989" s="164">
        <v>965</v>
      </c>
      <c r="B989" s="164">
        <v>6.2274648600111533</v>
      </c>
      <c r="C989" s="164">
        <v>-9.2549530498209798E-2</v>
      </c>
      <c r="D989" s="164">
        <v>-0.98365115349518595</v>
      </c>
    </row>
    <row r="990" spans="1:4" x14ac:dyDescent="0.15">
      <c r="A990" s="164">
        <v>966</v>
      </c>
      <c r="B990" s="164">
        <v>6.2232452482895839</v>
      </c>
      <c r="C990" s="164">
        <v>-8.7680357207845283E-2</v>
      </c>
      <c r="D990" s="164">
        <v>-0.9318997518635197</v>
      </c>
    </row>
    <row r="991" spans="1:4" x14ac:dyDescent="0.15">
      <c r="A991" s="164">
        <v>967</v>
      </c>
      <c r="B991" s="164">
        <v>6.2150579177619258</v>
      </c>
      <c r="C991" s="164">
        <v>-8.4048843216047331E-2</v>
      </c>
      <c r="D991" s="164">
        <v>-0.89330265787788288</v>
      </c>
    </row>
    <row r="992" spans="1:4" x14ac:dyDescent="0.15">
      <c r="A992" s="164">
        <v>968</v>
      </c>
      <c r="B992" s="164">
        <v>6.2223985904961792</v>
      </c>
      <c r="C992" s="164">
        <v>-8.7699875302289065E-2</v>
      </c>
      <c r="D992" s="164">
        <v>-0.93210719749841697</v>
      </c>
    </row>
    <row r="993" spans="1:4" x14ac:dyDescent="0.15">
      <c r="A993" s="164">
        <v>969</v>
      </c>
      <c r="B993" s="164">
        <v>6.2227161944552645</v>
      </c>
      <c r="C993" s="164">
        <v>-9.2794904200266259E-2</v>
      </c>
      <c r="D993" s="164">
        <v>-0.98625907731463625</v>
      </c>
    </row>
    <row r="994" spans="1:4" x14ac:dyDescent="0.15">
      <c r="A994" s="164">
        <v>970</v>
      </c>
      <c r="B994" s="164">
        <v>6.2230336696472843</v>
      </c>
      <c r="C994" s="164">
        <v>-9.441928439206837E-2</v>
      </c>
      <c r="D994" s="164">
        <v>-1.00352359979011</v>
      </c>
    </row>
    <row r="995" spans="1:4" x14ac:dyDescent="0.15">
      <c r="A995" s="164">
        <v>971</v>
      </c>
      <c r="B995" s="164">
        <v>6.2231394661144304</v>
      </c>
      <c r="C995" s="164">
        <v>-0.10284204716348011</v>
      </c>
      <c r="D995" s="164">
        <v>-1.0930438844540686</v>
      </c>
    </row>
    <row r="996" spans="1:4" x14ac:dyDescent="0.15">
      <c r="A996" s="164">
        <v>972</v>
      </c>
      <c r="B996" s="164">
        <v>6.2160193083681277</v>
      </c>
      <c r="C996" s="164">
        <v>-0.10034795780595918</v>
      </c>
      <c r="D996" s="164">
        <v>-1.0665357664740105</v>
      </c>
    </row>
    <row r="997" spans="1:4" x14ac:dyDescent="0.15">
      <c r="A997" s="164">
        <v>973</v>
      </c>
      <c r="B997" s="164">
        <v>6.228726322306338</v>
      </c>
      <c r="C997" s="164">
        <v>-0.10579501245605005</v>
      </c>
      <c r="D997" s="164">
        <v>-1.1244291081351747</v>
      </c>
    </row>
    <row r="998" spans="1:4" x14ac:dyDescent="0.15">
      <c r="A998" s="164">
        <v>974</v>
      </c>
      <c r="B998" s="164">
        <v>6.2357323810445724</v>
      </c>
      <c r="C998" s="164">
        <v>-0.10951843338497635</v>
      </c>
      <c r="D998" s="164">
        <v>-1.1640030235507406</v>
      </c>
    </row>
    <row r="999" spans="1:4" x14ac:dyDescent="0.15">
      <c r="A999" s="164">
        <v>975</v>
      </c>
      <c r="B999" s="164">
        <v>6.2382268430968519</v>
      </c>
      <c r="C999" s="164">
        <v>-0.11223140303126389</v>
      </c>
      <c r="D999" s="164">
        <v>-1.1928374834081006</v>
      </c>
    </row>
    <row r="1000" spans="1:4" x14ac:dyDescent="0.15">
      <c r="A1000" s="164">
        <v>976</v>
      </c>
      <c r="B1000" s="164">
        <v>6.243707457766984</v>
      </c>
      <c r="C1000" s="164">
        <v>-0.10857556084658881</v>
      </c>
      <c r="D1000" s="164">
        <v>-1.1539818202556922</v>
      </c>
    </row>
    <row r="1001" spans="1:4" x14ac:dyDescent="0.15">
      <c r="A1001" s="164">
        <v>977</v>
      </c>
      <c r="B1001" s="164">
        <v>6.2475109367728567</v>
      </c>
      <c r="C1001" s="164">
        <v>-0.1130288828299495</v>
      </c>
      <c r="D1001" s="164">
        <v>-1.2013133980847437</v>
      </c>
    </row>
    <row r="1002" spans="1:4" x14ac:dyDescent="0.15">
      <c r="A1002" s="164">
        <v>978</v>
      </c>
      <c r="B1002" s="164">
        <v>6.2469980314356022</v>
      </c>
      <c r="C1002" s="164">
        <v>-0.11555417427417947</v>
      </c>
      <c r="D1002" s="164">
        <v>-1.2281531435556987</v>
      </c>
    </row>
    <row r="1003" spans="1:4" x14ac:dyDescent="0.15">
      <c r="A1003" s="164">
        <v>979</v>
      </c>
      <c r="B1003" s="164">
        <v>6.246587465139454</v>
      </c>
      <c r="C1003" s="164">
        <v>-0.11775514373866613</v>
      </c>
      <c r="D1003" s="164">
        <v>-1.2515458732745368</v>
      </c>
    </row>
    <row r="1004" spans="1:4" x14ac:dyDescent="0.15">
      <c r="A1004" s="164">
        <v>980</v>
      </c>
      <c r="B1004" s="164">
        <v>6.2471006393831239</v>
      </c>
      <c r="C1004" s="164">
        <v>-0.11326885098822004</v>
      </c>
      <c r="D1004" s="164">
        <v>-1.2038638697555806</v>
      </c>
    </row>
    <row r="1005" spans="1:4" x14ac:dyDescent="0.15">
      <c r="A1005" s="164">
        <v>981</v>
      </c>
      <c r="B1005" s="164">
        <v>6.2487405406115748</v>
      </c>
      <c r="C1005" s="164">
        <v>-0.11469195004780008</v>
      </c>
      <c r="D1005" s="164">
        <v>-1.2189891007962816</v>
      </c>
    </row>
    <row r="1006" spans="1:4" x14ac:dyDescent="0.15">
      <c r="A1006" s="164">
        <v>982</v>
      </c>
      <c r="B1006" s="164">
        <v>6.2460739543659924</v>
      </c>
      <c r="C1006" s="164">
        <v>-0.1122421659710886</v>
      </c>
      <c r="D1006" s="164">
        <v>-1.1929518759729962</v>
      </c>
    </row>
    <row r="1007" spans="1:4" x14ac:dyDescent="0.15">
      <c r="A1007" s="164">
        <v>983</v>
      </c>
      <c r="B1007" s="164">
        <v>6.2486381473390669</v>
      </c>
      <c r="C1007" s="164">
        <v>-0.11589107539719556</v>
      </c>
      <c r="D1007" s="164">
        <v>-1.2317338551647654</v>
      </c>
    </row>
    <row r="1008" spans="1:4" x14ac:dyDescent="0.15">
      <c r="A1008" s="164">
        <v>984</v>
      </c>
      <c r="B1008" s="164">
        <v>6.2462793990871992</v>
      </c>
      <c r="C1008" s="164">
        <v>-0.11701134783202249</v>
      </c>
      <c r="D1008" s="164">
        <v>-1.2436405311556034</v>
      </c>
    </row>
    <row r="1009" spans="1:4" x14ac:dyDescent="0.15">
      <c r="A1009" s="164">
        <v>985</v>
      </c>
      <c r="B1009" s="164">
        <v>6.2481259800434259</v>
      </c>
      <c r="C1009" s="164">
        <v>-0.11624752922022985</v>
      </c>
      <c r="D1009" s="164">
        <v>-1.2355223802097652</v>
      </c>
    </row>
    <row r="1010" spans="1:4" x14ac:dyDescent="0.15">
      <c r="A1010" s="164">
        <v>986</v>
      </c>
      <c r="B1010" s="164">
        <v>6.2516021297281901</v>
      </c>
      <c r="C1010" s="164">
        <v>-0.11863802034650828</v>
      </c>
      <c r="D1010" s="164">
        <v>-1.2609294172971037</v>
      </c>
    </row>
    <row r="1011" spans="1:4" x14ac:dyDescent="0.15">
      <c r="A1011" s="164">
        <v>987</v>
      </c>
      <c r="B1011" s="164">
        <v>6.2564835120835944</v>
      </c>
      <c r="C1011" s="164">
        <v>-0.12286857287093422</v>
      </c>
      <c r="D1011" s="164">
        <v>-1.3058933176883007</v>
      </c>
    </row>
    <row r="1012" spans="1:4" x14ac:dyDescent="0.15">
      <c r="A1012" s="164">
        <v>988</v>
      </c>
      <c r="B1012" s="164">
        <v>6.2630455843639465</v>
      </c>
      <c r="C1012" s="164">
        <v>-0.12878023862429355</v>
      </c>
      <c r="D1012" s="164">
        <v>-1.368724720571348</v>
      </c>
    </row>
    <row r="1013" spans="1:4" x14ac:dyDescent="0.15">
      <c r="A1013" s="164">
        <v>989</v>
      </c>
      <c r="B1013" s="164">
        <v>6.2695531223953047</v>
      </c>
      <c r="C1013" s="164">
        <v>-0.12365222198290393</v>
      </c>
      <c r="D1013" s="164">
        <v>-1.3142222346344477</v>
      </c>
    </row>
    <row r="1014" spans="1:4" x14ac:dyDescent="0.15">
      <c r="A1014" s="164">
        <v>990</v>
      </c>
      <c r="B1014" s="164">
        <v>6.2715446101177319</v>
      </c>
      <c r="C1014" s="164">
        <v>-0.11987631146941435</v>
      </c>
      <c r="D1014" s="164">
        <v>-1.2740904402094022</v>
      </c>
    </row>
    <row r="1015" spans="1:4" x14ac:dyDescent="0.15">
      <c r="A1015" s="164">
        <v>991</v>
      </c>
      <c r="B1015" s="164">
        <v>6.2670566191316999</v>
      </c>
      <c r="C1015" s="164">
        <v>-0.11773398740813779</v>
      </c>
      <c r="D1015" s="164">
        <v>-1.2513210158515342</v>
      </c>
    </row>
    <row r="1016" spans="1:4" x14ac:dyDescent="0.15">
      <c r="A1016" s="164">
        <v>992</v>
      </c>
      <c r="B1016" s="164">
        <v>6.2527234705504577</v>
      </c>
      <c r="C1016" s="164">
        <v>-0.10810874394880088</v>
      </c>
      <c r="D1016" s="164">
        <v>-1.1490203150215945</v>
      </c>
    </row>
    <row r="1017" spans="1:4" x14ac:dyDescent="0.15">
      <c r="A1017" s="164">
        <v>993</v>
      </c>
      <c r="B1017" s="164">
        <v>6.2522139692309082</v>
      </c>
      <c r="C1017" s="164">
        <v>-0.10802833510526266</v>
      </c>
      <c r="D1017" s="164">
        <v>-1.1481656996467589</v>
      </c>
    </row>
    <row r="1018" spans="1:4" x14ac:dyDescent="0.15">
      <c r="A1018" s="164">
        <v>994</v>
      </c>
      <c r="B1018" s="164">
        <v>6.2552660162948346</v>
      </c>
      <c r="C1018" s="164">
        <v>-0.11258365744423138</v>
      </c>
      <c r="D1018" s="164">
        <v>-1.1965813755464398</v>
      </c>
    </row>
    <row r="1019" spans="1:4" x14ac:dyDescent="0.15">
      <c r="A1019" s="164">
        <v>995</v>
      </c>
      <c r="B1019" s="164">
        <v>6.2566862441366071</v>
      </c>
      <c r="C1019" s="164">
        <v>-0.11852731787782123</v>
      </c>
      <c r="D1019" s="164">
        <v>-1.2597528299018723</v>
      </c>
    </row>
    <row r="1020" spans="1:4" x14ac:dyDescent="0.15">
      <c r="A1020" s="164">
        <v>996</v>
      </c>
      <c r="B1020" s="164">
        <v>6.2537414797297064</v>
      </c>
      <c r="C1020" s="164">
        <v>-0.11342598588936958</v>
      </c>
      <c r="D1020" s="164">
        <v>-1.2055339584738922</v>
      </c>
    </row>
    <row r="1021" spans="1:4" x14ac:dyDescent="0.15">
      <c r="A1021" s="164">
        <v>997</v>
      </c>
      <c r="B1021" s="164">
        <v>6.2493546192343858</v>
      </c>
      <c r="C1021" s="164">
        <v>-0.10882372420851016</v>
      </c>
      <c r="D1021" s="164">
        <v>-1.1566193936274327</v>
      </c>
    </row>
    <row r="1022" spans="1:4" x14ac:dyDescent="0.15">
      <c r="A1022" s="164">
        <v>998</v>
      </c>
      <c r="B1022" s="164">
        <v>6.2558750008106019</v>
      </c>
      <c r="C1022" s="164">
        <v>-0.11469818047429303</v>
      </c>
      <c r="D1022" s="164">
        <v>-1.2190553201079688</v>
      </c>
    </row>
    <row r="1023" spans="1:4" x14ac:dyDescent="0.15">
      <c r="A1023" s="164">
        <v>999</v>
      </c>
      <c r="B1023" s="164">
        <v>6.2574966478833414</v>
      </c>
      <c r="C1023" s="164">
        <v>-0.10966958315150066</v>
      </c>
      <c r="D1023" s="164">
        <v>-1.1656095000114184</v>
      </c>
    </row>
    <row r="1024" spans="1:4" x14ac:dyDescent="0.15">
      <c r="A1024" s="164">
        <v>1000</v>
      </c>
      <c r="B1024" s="164">
        <v>6.2633471256873792</v>
      </c>
      <c r="C1024" s="164">
        <v>-0.11530627153730055</v>
      </c>
      <c r="D1024" s="164">
        <v>-1.2255183402047485</v>
      </c>
    </row>
    <row r="1025" spans="1:4" x14ac:dyDescent="0.15">
      <c r="A1025" s="164">
        <v>1001</v>
      </c>
      <c r="B1025" s="164">
        <v>6.2678563664759679</v>
      </c>
      <c r="C1025" s="164">
        <v>-0.11704040114155578</v>
      </c>
      <c r="D1025" s="164">
        <v>-1.2439493206360193</v>
      </c>
    </row>
    <row r="1026" spans="1:4" x14ac:dyDescent="0.15">
      <c r="A1026" s="164">
        <v>1002</v>
      </c>
      <c r="B1026" s="164">
        <v>6.2697524992392566</v>
      </c>
      <c r="C1026" s="164">
        <v>-0.12042986751569451</v>
      </c>
      <c r="D1026" s="164">
        <v>-1.2799738416758013</v>
      </c>
    </row>
    <row r="1027" spans="1:4" x14ac:dyDescent="0.15">
      <c r="A1027" s="164">
        <v>1003</v>
      </c>
      <c r="B1027" s="164">
        <v>6.2569902438364675</v>
      </c>
      <c r="C1027" s="164">
        <v>-0.11926318975023342</v>
      </c>
      <c r="D1027" s="164">
        <v>-1.2675739524102887</v>
      </c>
    </row>
    <row r="1028" spans="1:4" x14ac:dyDescent="0.15">
      <c r="A1028" s="164">
        <v>1004</v>
      </c>
      <c r="B1028" s="164">
        <v>6.2409202398930743</v>
      </c>
      <c r="C1028" s="164">
        <v>-0.11536195830439322</v>
      </c>
      <c r="D1028" s="164">
        <v>-1.2261102000703821</v>
      </c>
    </row>
    <row r="1029" spans="1:4" x14ac:dyDescent="0.15">
      <c r="A1029" s="164">
        <v>1005</v>
      </c>
      <c r="B1029" s="164">
        <v>6.246792775195793</v>
      </c>
      <c r="C1029" s="164">
        <v>-0.11665383340005153</v>
      </c>
      <c r="D1029" s="164">
        <v>-1.2398407335606689</v>
      </c>
    </row>
    <row r="1030" spans="1:4" x14ac:dyDescent="0.15">
      <c r="A1030" s="164">
        <v>1006</v>
      </c>
      <c r="B1030" s="164">
        <v>6.2501726423439212</v>
      </c>
      <c r="C1030" s="164">
        <v>-0.11851146474265573</v>
      </c>
      <c r="D1030" s="164">
        <v>-1.2595843368300208</v>
      </c>
    </row>
    <row r="1031" spans="1:4" x14ac:dyDescent="0.15">
      <c r="A1031" s="164">
        <v>1007</v>
      </c>
      <c r="B1031" s="164">
        <v>6.2538432078948896</v>
      </c>
      <c r="C1031" s="164">
        <v>-0.12196475707169352</v>
      </c>
      <c r="D1031" s="164">
        <v>-1.2962872240789172</v>
      </c>
    </row>
    <row r="1032" spans="1:4" x14ac:dyDescent="0.15">
      <c r="A1032" s="164">
        <v>1008</v>
      </c>
      <c r="B1032" s="164">
        <v>6.2606290643531155</v>
      </c>
      <c r="C1032" s="164">
        <v>-0.12139127295570074</v>
      </c>
      <c r="D1032" s="164">
        <v>-1.2901920196065577</v>
      </c>
    </row>
    <row r="1033" spans="1:4" x14ac:dyDescent="0.15">
      <c r="A1033" s="164">
        <v>1009</v>
      </c>
      <c r="B1033" s="164">
        <v>6.2630455843639465</v>
      </c>
      <c r="C1033" s="164">
        <v>-0.12618283456660784</v>
      </c>
      <c r="D1033" s="164">
        <v>-1.3411185351733026</v>
      </c>
    </row>
    <row r="1034" spans="1:4" x14ac:dyDescent="0.15">
      <c r="A1034" s="164">
        <v>1010</v>
      </c>
      <c r="B1034" s="164">
        <v>6.2634476136631845</v>
      </c>
      <c r="C1034" s="164">
        <v>-0.12076525481258127</v>
      </c>
      <c r="D1034" s="164">
        <v>-1.2835384637724707</v>
      </c>
    </row>
    <row r="1035" spans="1:4" x14ac:dyDescent="0.15">
      <c r="A1035" s="164">
        <v>1011</v>
      </c>
      <c r="B1035" s="164">
        <v>6.2564835120835944</v>
      </c>
      <c r="C1035" s="164">
        <v>-0.11724572068617967</v>
      </c>
      <c r="D1035" s="164">
        <v>-1.2461315338338301</v>
      </c>
    </row>
    <row r="1036" spans="1:4" x14ac:dyDescent="0.15">
      <c r="A1036" s="164">
        <v>1012</v>
      </c>
      <c r="B1036" s="164">
        <v>6.2556720585908856</v>
      </c>
      <c r="C1036" s="164">
        <v>-0.10998540563511572</v>
      </c>
      <c r="D1036" s="164">
        <v>-1.1689661799279489</v>
      </c>
    </row>
    <row r="1037" spans="1:4" x14ac:dyDescent="0.15">
      <c r="A1037" s="164">
        <v>1013</v>
      </c>
      <c r="B1037" s="164">
        <v>6.2461766834642551</v>
      </c>
      <c r="C1037" s="164">
        <v>-0.10456947792655402</v>
      </c>
      <c r="D1037" s="164">
        <v>-1.1114036670865002</v>
      </c>
    </row>
    <row r="1038" spans="1:4" x14ac:dyDescent="0.15">
      <c r="A1038" s="164">
        <v>1014</v>
      </c>
      <c r="B1038" s="164">
        <v>6.2379154695555803</v>
      </c>
      <c r="C1038" s="164">
        <v>-9.8893358089983785E-2</v>
      </c>
      <c r="D1038" s="164">
        <v>-1.0510757346317026</v>
      </c>
    </row>
    <row r="1039" spans="1:4" x14ac:dyDescent="0.15">
      <c r="A1039" s="164">
        <v>1015</v>
      </c>
      <c r="B1039" s="164">
        <v>6.2350033302699917</v>
      </c>
      <c r="C1039" s="164">
        <v>-9.814058047265295E-2</v>
      </c>
      <c r="D1039" s="164">
        <v>-1.0430749315198256</v>
      </c>
    </row>
    <row r="1040" spans="1:4" x14ac:dyDescent="0.15">
      <c r="A1040" s="164">
        <v>1016</v>
      </c>
      <c r="B1040" s="164">
        <v>6.220914733026504</v>
      </c>
      <c r="C1040" s="164">
        <v>-9.1646681771327287E-2</v>
      </c>
      <c r="D1040" s="164">
        <v>-0.97405533829386715</v>
      </c>
    </row>
    <row r="1041" spans="1:4" x14ac:dyDescent="0.15">
      <c r="A1041" s="164">
        <v>1017</v>
      </c>
      <c r="B1041" s="164">
        <v>6.2300906171170505</v>
      </c>
      <c r="C1041" s="164">
        <v>-9.6692574120401886E-2</v>
      </c>
      <c r="D1041" s="164">
        <v>-1.0276849764223477</v>
      </c>
    </row>
    <row r="1042" spans="1:4" x14ac:dyDescent="0.15">
      <c r="A1042" s="164">
        <v>1018</v>
      </c>
      <c r="B1042" s="164">
        <v>6.2366687357636659</v>
      </c>
      <c r="C1042" s="164">
        <v>-0.10045470476948637</v>
      </c>
      <c r="D1042" s="164">
        <v>-1.067670313275495</v>
      </c>
    </row>
    <row r="1043" spans="1:4" x14ac:dyDescent="0.15">
      <c r="A1043" s="164">
        <v>1019</v>
      </c>
      <c r="B1043" s="164">
        <v>6.2366687357636659</v>
      </c>
      <c r="C1043" s="164">
        <v>-0.10045470476948637</v>
      </c>
      <c r="D1043" s="164">
        <v>-1.067670313275495</v>
      </c>
    </row>
    <row r="1044" spans="1:4" x14ac:dyDescent="0.15">
      <c r="A1044" s="164">
        <v>1020</v>
      </c>
      <c r="B1044" s="164">
        <v>6.2380192744938103</v>
      </c>
      <c r="C1044" s="164">
        <v>-0.10029222040757624</v>
      </c>
      <c r="D1044" s="164">
        <v>-1.0659433684800168</v>
      </c>
    </row>
    <row r="1045" spans="1:4" x14ac:dyDescent="0.15">
      <c r="A1045" s="164">
        <v>1021</v>
      </c>
      <c r="B1045" s="164">
        <v>6.2350033302699917</v>
      </c>
      <c r="C1045" s="164">
        <v>-9.9654912833432086E-2</v>
      </c>
      <c r="D1045" s="164">
        <v>-1.0591698243349146</v>
      </c>
    </row>
    <row r="1046" spans="1:4" x14ac:dyDescent="0.15">
      <c r="A1046" s="164">
        <v>1022</v>
      </c>
      <c r="B1046" s="164">
        <v>6.2380192744938103</v>
      </c>
      <c r="C1046" s="164">
        <v>-0.10310394498086684</v>
      </c>
      <c r="D1046" s="164">
        <v>-1.0958274327744495</v>
      </c>
    </row>
    <row r="1047" spans="1:4" x14ac:dyDescent="0.15">
      <c r="A1047" s="164">
        <v>1023</v>
      </c>
      <c r="B1047" s="164">
        <v>6.2477160048767884</v>
      </c>
      <c r="C1047" s="164">
        <v>-0.11258410795639318</v>
      </c>
      <c r="D1047" s="164">
        <v>-1.1965861637588191</v>
      </c>
    </row>
    <row r="1048" spans="1:4" x14ac:dyDescent="0.15">
      <c r="A1048" s="164">
        <v>1024</v>
      </c>
      <c r="B1048" s="164">
        <v>6.2506834731731731</v>
      </c>
      <c r="C1048" s="164">
        <v>-0.11274045968646718</v>
      </c>
      <c r="D1048" s="164">
        <v>-1.1982479286409351</v>
      </c>
    </row>
    <row r="1049" spans="1:4" x14ac:dyDescent="0.15">
      <c r="A1049" s="164">
        <v>1025</v>
      </c>
      <c r="B1049" s="164">
        <v>6.2562807275297256</v>
      </c>
      <c r="C1049" s="164">
        <v>-0.11467352199202452</v>
      </c>
      <c r="D1049" s="164">
        <v>-1.2187932405015538</v>
      </c>
    </row>
    <row r="1050" spans="1:4" x14ac:dyDescent="0.15">
      <c r="A1050" s="164">
        <v>1026</v>
      </c>
      <c r="B1050" s="164">
        <v>6.2550629161639097</v>
      </c>
      <c r="C1050" s="164">
        <v>-0.11001928112762727</v>
      </c>
      <c r="D1050" s="164">
        <v>-1.169326221379319</v>
      </c>
    </row>
    <row r="1051" spans="1:4" x14ac:dyDescent="0.15">
      <c r="A1051" s="164">
        <v>1027</v>
      </c>
      <c r="B1051" s="164">
        <v>6.2533344348600393</v>
      </c>
      <c r="C1051" s="164">
        <v>-0.10764778190426938</v>
      </c>
      <c r="D1051" s="164">
        <v>-1.144121037365835</v>
      </c>
    </row>
    <row r="1052" spans="1:4" x14ac:dyDescent="0.15">
      <c r="A1052" s="164">
        <v>1028</v>
      </c>
      <c r="B1052" s="164">
        <v>6.251806129351694</v>
      </c>
      <c r="C1052" s="164">
        <v>-0.10719140275003713</v>
      </c>
      <c r="D1052" s="164">
        <v>-1.1392704683886063</v>
      </c>
    </row>
    <row r="1053" spans="1:4" x14ac:dyDescent="0.15">
      <c r="A1053" s="164">
        <v>1029</v>
      </c>
      <c r="B1053" s="164">
        <v>6.2452516360437524</v>
      </c>
      <c r="C1053" s="164">
        <v>-0.10515158979662242</v>
      </c>
      <c r="D1053" s="164">
        <v>-1.1175905705680591</v>
      </c>
    </row>
    <row r="1054" spans="1:4" x14ac:dyDescent="0.15">
      <c r="A1054" s="164">
        <v>1030</v>
      </c>
      <c r="B1054" s="164">
        <v>6.2445313984458073</v>
      </c>
      <c r="C1054" s="164">
        <v>-0.10486238668810977</v>
      </c>
      <c r="D1054" s="164">
        <v>-1.114516811363107</v>
      </c>
    </row>
    <row r="1055" spans="1:4" x14ac:dyDescent="0.15">
      <c r="A1055" s="164">
        <v>1031</v>
      </c>
      <c r="B1055" s="164">
        <v>6.2435013370628747</v>
      </c>
      <c r="C1055" s="164">
        <v>-9.9959687074543169E-2</v>
      </c>
      <c r="D1055" s="164">
        <v>-1.0624090793825707</v>
      </c>
    </row>
    <row r="1056" spans="1:4" x14ac:dyDescent="0.15">
      <c r="A1056" s="164">
        <v>1032</v>
      </c>
      <c r="B1056" s="164">
        <v>6.2348991247271686</v>
      </c>
      <c r="C1056" s="164">
        <v>-9.7172070640934471E-2</v>
      </c>
      <c r="D1056" s="164">
        <v>-1.0327812454469423</v>
      </c>
    </row>
    <row r="1057" spans="1:4" x14ac:dyDescent="0.15">
      <c r="A1057" s="164">
        <v>1033</v>
      </c>
      <c r="B1057" s="164">
        <v>6.2364607536773464</v>
      </c>
      <c r="C1057" s="164">
        <v>-0.10132885675695125</v>
      </c>
      <c r="D1057" s="164">
        <v>-1.0769611287574445</v>
      </c>
    </row>
    <row r="1058" spans="1:4" x14ac:dyDescent="0.15">
      <c r="A1058" s="164">
        <v>1034</v>
      </c>
      <c r="B1058" s="164">
        <v>6.2391602215205229</v>
      </c>
      <c r="C1058" s="164">
        <v>-0.10078542909791999</v>
      </c>
      <c r="D1058" s="164">
        <v>-1.0711853755929526</v>
      </c>
    </row>
    <row r="1059" spans="1:4" x14ac:dyDescent="0.15">
      <c r="A1059" s="164">
        <v>1035</v>
      </c>
      <c r="B1059" s="164">
        <v>6.2429857978050736</v>
      </c>
      <c r="C1059" s="164">
        <v>-9.8156593990798235E-2</v>
      </c>
      <c r="D1059" s="164">
        <v>-1.0432451292021945</v>
      </c>
    </row>
    <row r="1060" spans="1:4" x14ac:dyDescent="0.15">
      <c r="A1060" s="164">
        <v>1036</v>
      </c>
      <c r="B1060" s="164">
        <v>6.2439135242288017</v>
      </c>
      <c r="C1060" s="164">
        <v>-0.10015716677856101</v>
      </c>
      <c r="D1060" s="164">
        <v>-1.0645079678113218</v>
      </c>
    </row>
    <row r="1061" spans="1:4" x14ac:dyDescent="0.15">
      <c r="A1061" s="164">
        <v>1037</v>
      </c>
      <c r="B1061" s="164">
        <v>6.2392638615908735</v>
      </c>
      <c r="C1061" s="164">
        <v>-9.6581502740270331E-2</v>
      </c>
      <c r="D1061" s="164">
        <v>-1.0265044680977935</v>
      </c>
    </row>
    <row r="1062" spans="1:4" x14ac:dyDescent="0.15">
      <c r="A1062" s="164">
        <v>1038</v>
      </c>
      <c r="B1062" s="164">
        <v>6.2396782847550272</v>
      </c>
      <c r="C1062" s="164">
        <v>-9.2706835048646852E-2</v>
      </c>
      <c r="D1062" s="164">
        <v>-0.98532304530981207</v>
      </c>
    </row>
    <row r="1063" spans="1:4" x14ac:dyDescent="0.15">
      <c r="A1063" s="164">
        <v>1039</v>
      </c>
      <c r="B1063" s="164">
        <v>6.2424699189074442</v>
      </c>
      <c r="C1063" s="164">
        <v>-9.5498469201063862E-2</v>
      </c>
      <c r="D1063" s="164">
        <v>-1.0149935810691983</v>
      </c>
    </row>
    <row r="1064" spans="1:4" x14ac:dyDescent="0.15">
      <c r="A1064" s="164">
        <v>1040</v>
      </c>
      <c r="B1064" s="164">
        <v>6.2424699189074442</v>
      </c>
      <c r="C1064" s="164">
        <v>-9.5498469201063862E-2</v>
      </c>
      <c r="D1064" s="164">
        <v>-1.0149935810691983</v>
      </c>
    </row>
    <row r="1065" spans="1:4" x14ac:dyDescent="0.15">
      <c r="A1065" s="164">
        <v>1041</v>
      </c>
      <c r="B1065" s="164">
        <v>6.2448401528233592</v>
      </c>
      <c r="C1065" s="164">
        <v>-9.10441937979245E-2</v>
      </c>
      <c r="D1065" s="164">
        <v>-0.9676518699368224</v>
      </c>
    </row>
    <row r="1066" spans="1:4" x14ac:dyDescent="0.15">
      <c r="A1066" s="164">
        <v>1042</v>
      </c>
      <c r="B1066" s="164">
        <v>6.2484333206179432</v>
      </c>
      <c r="C1066" s="164">
        <v>-9.3787563368434412E-2</v>
      </c>
      <c r="D1066" s="164">
        <v>-0.99680943160103708</v>
      </c>
    </row>
    <row r="1067" spans="1:4" x14ac:dyDescent="0.15">
      <c r="A1067" s="164">
        <v>1043</v>
      </c>
      <c r="B1067" s="164">
        <v>6.2524178095419352</v>
      </c>
      <c r="C1067" s="164">
        <v>-9.8621850516500409E-2</v>
      </c>
      <c r="D1067" s="164">
        <v>-1.0481900502159964</v>
      </c>
    </row>
    <row r="1068" spans="1:4" x14ac:dyDescent="0.15">
      <c r="A1068" s="164">
        <v>1044</v>
      </c>
      <c r="B1068" s="164">
        <v>6.2550629161639097</v>
      </c>
      <c r="C1068" s="164">
        <v>-0.10531339009021412</v>
      </c>
      <c r="D1068" s="164">
        <v>-1.1193102448286476</v>
      </c>
    </row>
    <row r="1069" spans="1:4" x14ac:dyDescent="0.15">
      <c r="A1069" s="164">
        <v>1045</v>
      </c>
      <c r="B1069" s="164">
        <v>6.2609315374980818</v>
      </c>
      <c r="C1069" s="164">
        <v>-0.11588790246179936</v>
      </c>
      <c r="D1069" s="164">
        <v>-1.2317001320162455</v>
      </c>
    </row>
    <row r="1070" spans="1:4" x14ac:dyDescent="0.15">
      <c r="A1070" s="164">
        <v>1046</v>
      </c>
      <c r="B1070" s="164">
        <v>6.254758167162052</v>
      </c>
      <c r="C1070" s="164">
        <v>-0.11186091629386041</v>
      </c>
      <c r="D1070" s="164">
        <v>-1.1888998112811886</v>
      </c>
    </row>
    <row r="1071" spans="1:4" x14ac:dyDescent="0.15">
      <c r="A1071" s="164">
        <v>1047</v>
      </c>
      <c r="B1071" s="164">
        <v>6.2583062137868186</v>
      </c>
      <c r="C1071" s="164">
        <v>-0.11240531337441784</v>
      </c>
      <c r="D1071" s="164">
        <v>-1.1946858678215844</v>
      </c>
    </row>
    <row r="1072" spans="1:4" x14ac:dyDescent="0.15">
      <c r="A1072" s="164">
        <v>1048</v>
      </c>
      <c r="B1072" s="164">
        <v>6.2621402630538405</v>
      </c>
      <c r="C1072" s="164">
        <v>-0.11474091432509859</v>
      </c>
      <c r="D1072" s="164">
        <v>-1.2195095115167407</v>
      </c>
    </row>
    <row r="1073" spans="1:4" x14ac:dyDescent="0.15">
      <c r="A1073" s="164">
        <v>1049</v>
      </c>
      <c r="B1073" s="164">
        <v>6.2645521311322376</v>
      </c>
      <c r="C1073" s="164">
        <v>-0.11800876362417512</v>
      </c>
      <c r="D1073" s="164">
        <v>-1.2542414406273616</v>
      </c>
    </row>
    <row r="1074" spans="1:4" x14ac:dyDescent="0.15">
      <c r="A1074" s="164">
        <v>1050</v>
      </c>
      <c r="B1074" s="164">
        <v>6.2670566191316999</v>
      </c>
      <c r="C1074" s="164">
        <v>-0.11453671302292978</v>
      </c>
      <c r="D1074" s="164">
        <v>-1.217339183419534</v>
      </c>
    </row>
    <row r="1075" spans="1:4" x14ac:dyDescent="0.15">
      <c r="A1075" s="164">
        <v>1051</v>
      </c>
      <c r="B1075" s="164">
        <v>6.2707486227044491</v>
      </c>
      <c r="C1075" s="164">
        <v>-0.10701285465601362</v>
      </c>
      <c r="D1075" s="164">
        <v>-1.1373727922178558</v>
      </c>
    </row>
    <row r="1076" spans="1:4" x14ac:dyDescent="0.15">
      <c r="A1076" s="164">
        <v>1052</v>
      </c>
      <c r="B1076" s="164">
        <v>6.2696528171628199</v>
      </c>
      <c r="C1076" s="164">
        <v>-0.10823454725474679</v>
      </c>
      <c r="D1076" s="164">
        <v>-1.150357399784111</v>
      </c>
    </row>
    <row r="1077" spans="1:4" x14ac:dyDescent="0.15">
      <c r="A1077" s="164">
        <v>1053</v>
      </c>
      <c r="B1077" s="164">
        <v>6.2709476954271146</v>
      </c>
      <c r="C1077" s="164">
        <v>-0.10952942551904155</v>
      </c>
      <c r="D1077" s="164">
        <v>-1.164119852078064</v>
      </c>
    </row>
    <row r="1078" spans="1:4" x14ac:dyDescent="0.15">
      <c r="A1078" s="164">
        <v>1054</v>
      </c>
      <c r="B1078" s="164">
        <v>6.2719423006038779</v>
      </c>
      <c r="C1078" s="164">
        <v>-0.11411621628067081</v>
      </c>
      <c r="D1078" s="164">
        <v>-1.2128699861871179</v>
      </c>
    </row>
    <row r="1079" spans="1:4" x14ac:dyDescent="0.15">
      <c r="A1079" s="164">
        <v>1055</v>
      </c>
      <c r="B1079" s="164">
        <v>6.2764024562945337</v>
      </c>
      <c r="C1079" s="164">
        <v>-0.1132982007394574</v>
      </c>
      <c r="D1079" s="164">
        <v>-1.2041758099297124</v>
      </c>
    </row>
    <row r="1080" spans="1:4" x14ac:dyDescent="0.15">
      <c r="A1080" s="164">
        <v>1056</v>
      </c>
      <c r="B1080" s="164">
        <v>6.2762047656723308</v>
      </c>
      <c r="C1080" s="164">
        <v>-0.11668663356809894</v>
      </c>
      <c r="D1080" s="164">
        <v>-1.2401893460599542</v>
      </c>
    </row>
    <row r="1081" spans="1:4" x14ac:dyDescent="0.15">
      <c r="A1081" s="164">
        <v>1057</v>
      </c>
      <c r="B1081" s="164">
        <v>6.2770939807011406</v>
      </c>
      <c r="C1081" s="164">
        <v>-0.1154648070698352</v>
      </c>
      <c r="D1081" s="164">
        <v>-1.2272033153592219</v>
      </c>
    </row>
    <row r="1082" spans="1:4" x14ac:dyDescent="0.15">
      <c r="A1082" s="164">
        <v>1058</v>
      </c>
      <c r="B1082" s="164">
        <v>6.2733326288962621</v>
      </c>
      <c r="C1082" s="164">
        <v>-0.11149259601272643</v>
      </c>
      <c r="D1082" s="164">
        <v>-1.1849851650648027</v>
      </c>
    </row>
    <row r="1083" spans="1:4" x14ac:dyDescent="0.15">
      <c r="A1083" s="164">
        <v>1059</v>
      </c>
      <c r="B1083" s="164">
        <v>6.2770939807011406</v>
      </c>
      <c r="C1083" s="164">
        <v>-0.1139897251460642</v>
      </c>
      <c r="D1083" s="164">
        <v>-1.2115255909233826</v>
      </c>
    </row>
    <row r="1084" spans="1:4" x14ac:dyDescent="0.15">
      <c r="A1084" s="164">
        <v>1060</v>
      </c>
      <c r="B1084" s="164">
        <v>6.2782780321622145</v>
      </c>
      <c r="C1084" s="164">
        <v>-0.11559500660494226</v>
      </c>
      <c r="D1084" s="164">
        <v>-1.2285871248956202</v>
      </c>
    </row>
    <row r="1085" spans="1:4" x14ac:dyDescent="0.15">
      <c r="A1085" s="164">
        <v>1061</v>
      </c>
      <c r="B1085" s="164">
        <v>6.2747204930025084</v>
      </c>
      <c r="C1085" s="164">
        <v>-0.11795339427016671</v>
      </c>
      <c r="D1085" s="164">
        <v>-1.2536529543471453</v>
      </c>
    </row>
    <row r="1086" spans="1:4" x14ac:dyDescent="0.15">
      <c r="A1086" s="164">
        <v>1062</v>
      </c>
      <c r="B1086" s="164">
        <v>6.2704499186953377</v>
      </c>
      <c r="C1086" s="164">
        <v>-0.11580416144582895</v>
      </c>
      <c r="D1086" s="164">
        <v>-1.2308101010618935</v>
      </c>
    </row>
    <row r="1087" spans="1:4" x14ac:dyDescent="0.15">
      <c r="A1087" s="164">
        <v>1063</v>
      </c>
      <c r="B1087" s="164">
        <v>6.272935644071338</v>
      </c>
      <c r="C1087" s="164">
        <v>-0.11341751196710614</v>
      </c>
      <c r="D1087" s="164">
        <v>-1.2054438944469417</v>
      </c>
    </row>
    <row r="1088" spans="1:4" x14ac:dyDescent="0.15">
      <c r="A1088" s="164">
        <v>1064</v>
      </c>
      <c r="B1088" s="164">
        <v>6.2768964646071721</v>
      </c>
      <c r="C1088" s="164">
        <v>-0.10937997371883057</v>
      </c>
      <c r="D1088" s="164">
        <v>-1.1625314222407859</v>
      </c>
    </row>
    <row r="1089" spans="1:4" x14ac:dyDescent="0.15">
      <c r="A1089" s="164">
        <v>1065</v>
      </c>
      <c r="B1089" s="164">
        <v>6.2805424718692526</v>
      </c>
      <c r="C1089" s="164">
        <v>-0.10946837547078925</v>
      </c>
      <c r="D1089" s="164">
        <v>-1.1634709892468749</v>
      </c>
    </row>
    <row r="1090" spans="1:4" x14ac:dyDescent="0.15">
      <c r="A1090" s="164">
        <v>1066</v>
      </c>
      <c r="B1090" s="164">
        <v>6.2843672711907006</v>
      </c>
      <c r="C1090" s="164">
        <v>-0.10725337719608952</v>
      </c>
      <c r="D1090" s="164">
        <v>-1.1399291560666365</v>
      </c>
    </row>
    <row r="1091" spans="1:4" x14ac:dyDescent="0.15">
      <c r="A1091" s="164">
        <v>1067</v>
      </c>
      <c r="B1091" s="164">
        <v>6.2812303514206391</v>
      </c>
      <c r="C1091" s="164">
        <v>-0.10827792826728011</v>
      </c>
      <c r="D1091" s="164">
        <v>-1.150818469470672</v>
      </c>
    </row>
    <row r="1092" spans="1:4" x14ac:dyDescent="0.15">
      <c r="A1092" s="164">
        <v>1068</v>
      </c>
      <c r="B1092" s="164">
        <v>6.2834862819167601</v>
      </c>
      <c r="C1092" s="164">
        <v>-0.10554216786615989</v>
      </c>
      <c r="D1092" s="164">
        <v>-1.121741780915235</v>
      </c>
    </row>
    <row r="1093" spans="1:4" x14ac:dyDescent="0.15">
      <c r="A1093" s="164">
        <v>1069</v>
      </c>
      <c r="B1093" s="164">
        <v>6.2817213242565808</v>
      </c>
      <c r="C1093" s="164">
        <v>-0.1064779493566661</v>
      </c>
      <c r="D1093" s="164">
        <v>-1.1316876178914008</v>
      </c>
    </row>
    <row r="1094" spans="1:4" x14ac:dyDescent="0.15">
      <c r="A1094" s="164">
        <v>1070</v>
      </c>
      <c r="B1094" s="164">
        <v>6.2613346533630407</v>
      </c>
      <c r="C1094" s="164">
        <v>-0.10902758113822841</v>
      </c>
      <c r="D1094" s="164">
        <v>-1.1587860616049568</v>
      </c>
    </row>
    <row r="1095" spans="1:4" x14ac:dyDescent="0.15">
      <c r="A1095" s="164">
        <v>1071</v>
      </c>
      <c r="B1095" s="164">
        <v>6.2633471256873792</v>
      </c>
      <c r="C1095" s="164">
        <v>-0.10700393539716302</v>
      </c>
      <c r="D1095" s="164">
        <v>-1.1372779949864762</v>
      </c>
    </row>
    <row r="1096" spans="1:4" x14ac:dyDescent="0.15">
      <c r="A1096" s="164">
        <v>1072</v>
      </c>
      <c r="B1096" s="164">
        <v>6.26685655460573</v>
      </c>
      <c r="C1096" s="164">
        <v>-0.11199846058931229</v>
      </c>
      <c r="D1096" s="164">
        <v>-1.1903616836877757</v>
      </c>
    </row>
    <row r="1097" spans="1:4" x14ac:dyDescent="0.15">
      <c r="A1097" s="164">
        <v>1073</v>
      </c>
      <c r="B1097" s="164">
        <v>6.2706490673613118</v>
      </c>
      <c r="C1097" s="164">
        <v>-0.11218812956212076</v>
      </c>
      <c r="D1097" s="164">
        <v>-1.1923775567330626</v>
      </c>
    </row>
    <row r="1098" spans="1:4" x14ac:dyDescent="0.15">
      <c r="A1098" s="164">
        <v>1074</v>
      </c>
      <c r="B1098" s="164">
        <v>6.2675565569322416</v>
      </c>
      <c r="C1098" s="164">
        <v>-0.11716703083670144</v>
      </c>
      <c r="D1098" s="164">
        <v>-1.2452951885731793</v>
      </c>
    </row>
    <row r="1099" spans="1:4" x14ac:dyDescent="0.15">
      <c r="A1099" s="164">
        <v>1075</v>
      </c>
      <c r="B1099" s="164">
        <v>6.265053669963442</v>
      </c>
      <c r="C1099" s="164">
        <v>-0.11210823193335706</v>
      </c>
      <c r="D1099" s="164">
        <v>-1.1915283747407621</v>
      </c>
    </row>
    <row r="1100" spans="1:4" x14ac:dyDescent="0.15">
      <c r="A1100" s="164">
        <v>1076</v>
      </c>
      <c r="B1100" s="164">
        <v>6.2695531223953047</v>
      </c>
      <c r="C1100" s="164">
        <v>-0.1163949862893352</v>
      </c>
      <c r="D1100" s="164">
        <v>-1.2370896092960251</v>
      </c>
    </row>
    <row r="1101" spans="1:4" x14ac:dyDescent="0.15">
      <c r="A1101" s="164">
        <v>1077</v>
      </c>
      <c r="B1101" s="164">
        <v>6.2742251095796542</v>
      </c>
      <c r="C1101" s="164">
        <v>-0.1161873626458565</v>
      </c>
      <c r="D1101" s="164">
        <v>-1.23488290727062</v>
      </c>
    </row>
    <row r="1102" spans="1:4" x14ac:dyDescent="0.15">
      <c r="A1102" s="164">
        <v>1078</v>
      </c>
      <c r="B1102" s="164">
        <v>6.2766988986794452</v>
      </c>
      <c r="C1102" s="164">
        <v>-0.11823796088025418</v>
      </c>
      <c r="D1102" s="164">
        <v>-1.2566774351062797</v>
      </c>
    </row>
    <row r="1103" spans="1:4" x14ac:dyDescent="0.15">
      <c r="A1103" s="164">
        <v>1079</v>
      </c>
      <c r="B1103" s="164">
        <v>6.2743242113389952</v>
      </c>
      <c r="C1103" s="164">
        <v>-0.12095342238799311</v>
      </c>
      <c r="D1103" s="164">
        <v>-1.2855383794025974</v>
      </c>
    </row>
    <row r="1104" spans="1:4" x14ac:dyDescent="0.15">
      <c r="A1104" s="164">
        <v>1080</v>
      </c>
      <c r="B1104" s="164">
        <v>6.272935644071338</v>
      </c>
      <c r="C1104" s="164">
        <v>-0.12532241447342418</v>
      </c>
      <c r="D1104" s="164">
        <v>-1.3319736674187665</v>
      </c>
    </row>
    <row r="1105" spans="1:4" x14ac:dyDescent="0.15">
      <c r="A1105" s="164">
        <v>1081</v>
      </c>
      <c r="B1105" s="164">
        <v>6.272935644071338</v>
      </c>
      <c r="C1105" s="164">
        <v>-0.12532241447342418</v>
      </c>
      <c r="D1105" s="164">
        <v>-1.3319736674187665</v>
      </c>
    </row>
    <row r="1106" spans="1:4" x14ac:dyDescent="0.15">
      <c r="A1106" s="164">
        <v>1082</v>
      </c>
      <c r="B1106" s="164">
        <v>6.2752155632285147</v>
      </c>
      <c r="C1106" s="164">
        <v>-0.11950857272648374</v>
      </c>
      <c r="D1106" s="164">
        <v>-1.2701819747993528</v>
      </c>
    </row>
    <row r="1107" spans="1:4" x14ac:dyDescent="0.15">
      <c r="A1107" s="164">
        <v>1083</v>
      </c>
      <c r="B1107" s="164">
        <v>6.2732334015565376</v>
      </c>
      <c r="C1107" s="164">
        <v>-0.11922492526327577</v>
      </c>
      <c r="D1107" s="164">
        <v>-1.2671672630783042</v>
      </c>
    </row>
    <row r="1108" spans="1:4" x14ac:dyDescent="0.15">
      <c r="A1108" s="164">
        <v>1084</v>
      </c>
      <c r="B1108" s="164">
        <v>6.2635480887451713</v>
      </c>
      <c r="C1108" s="164">
        <v>-0.12323259490483451</v>
      </c>
      <c r="D1108" s="164">
        <v>-1.3097622805195126</v>
      </c>
    </row>
    <row r="1109" spans="1:4" x14ac:dyDescent="0.15">
      <c r="A1109" s="164">
        <v>1085</v>
      </c>
      <c r="B1109" s="164">
        <v>6.2678563664759679</v>
      </c>
      <c r="C1109" s="164">
        <v>-0.12367073235032233</v>
      </c>
      <c r="D1109" s="164">
        <v>-1.3144189697682156</v>
      </c>
    </row>
    <row r="1110" spans="1:4" x14ac:dyDescent="0.15">
      <c r="A1110" s="164">
        <v>1086</v>
      </c>
      <c r="B1110" s="164">
        <v>6.2766000970200633</v>
      </c>
      <c r="C1110" s="164">
        <v>-0.13005672951200076</v>
      </c>
      <c r="D1110" s="164">
        <v>-1.3822917449242547</v>
      </c>
    </row>
    <row r="1111" spans="1:4" x14ac:dyDescent="0.15">
      <c r="A1111" s="164">
        <v>1087</v>
      </c>
      <c r="B1111" s="164">
        <v>6.2727370761609578</v>
      </c>
      <c r="C1111" s="164">
        <v>-0.13199082633722181</v>
      </c>
      <c r="D1111" s="164">
        <v>-1.4028480520482207</v>
      </c>
    </row>
    <row r="1112" spans="1:4" x14ac:dyDescent="0.15">
      <c r="A1112" s="164">
        <v>1088</v>
      </c>
      <c r="B1112" s="164">
        <v>6.2675565569322416</v>
      </c>
      <c r="C1112" s="164">
        <v>-0.12594935139454044</v>
      </c>
      <c r="D1112" s="164">
        <v>-1.3386369883703153</v>
      </c>
    </row>
    <row r="1113" spans="1:4" x14ac:dyDescent="0.15">
      <c r="A1113" s="164">
        <v>1089</v>
      </c>
      <c r="B1113" s="164">
        <v>6.2686552978554522</v>
      </c>
      <c r="C1113" s="164">
        <v>-0.13092824376921808</v>
      </c>
      <c r="D1113" s="164">
        <v>-1.3915545256189217</v>
      </c>
    </row>
    <row r="1114" spans="1:4" x14ac:dyDescent="0.15">
      <c r="A1114" s="164">
        <v>1090</v>
      </c>
      <c r="B1114" s="164">
        <v>6.2746214413863637</v>
      </c>
      <c r="C1114" s="164">
        <v>-0.13322940529543104</v>
      </c>
      <c r="D1114" s="164">
        <v>-1.4160121341821752</v>
      </c>
    </row>
    <row r="1115" spans="1:4" x14ac:dyDescent="0.15">
      <c r="A1115" s="164">
        <v>1091</v>
      </c>
      <c r="B1115" s="164">
        <v>6.2790664063042065</v>
      </c>
      <c r="C1115" s="164">
        <v>-0.13295130432731561</v>
      </c>
      <c r="D1115" s="164">
        <v>-1.4130563726931404</v>
      </c>
    </row>
    <row r="1116" spans="1:4" x14ac:dyDescent="0.15">
      <c r="A1116" s="164">
        <v>1092</v>
      </c>
      <c r="B1116" s="164">
        <v>6.2762047656723308</v>
      </c>
      <c r="C1116" s="164">
        <v>-0.13244840822209003</v>
      </c>
      <c r="D1116" s="164">
        <v>-1.4077114040981571</v>
      </c>
    </row>
    <row r="1117" spans="1:4" x14ac:dyDescent="0.15">
      <c r="A1117" s="164">
        <v>1093</v>
      </c>
      <c r="B1117" s="164">
        <v>6.2770939807011406</v>
      </c>
      <c r="C1117" s="164">
        <v>-0.13076472303224307</v>
      </c>
      <c r="D1117" s="164">
        <v>-1.3898165658401958</v>
      </c>
    </row>
    <row r="1118" spans="1:4" x14ac:dyDescent="0.15">
      <c r="A1118" s="164">
        <v>1094</v>
      </c>
      <c r="B1118" s="164">
        <v>6.2731341616412664</v>
      </c>
      <c r="C1118" s="164">
        <v>-0.13346514988356883</v>
      </c>
      <c r="D1118" s="164">
        <v>-1.4185177161641009</v>
      </c>
    </row>
    <row r="1119" spans="1:4" x14ac:dyDescent="0.15">
      <c r="A1119" s="164">
        <v>1095</v>
      </c>
      <c r="B1119" s="164">
        <v>6.2733326288962621</v>
      </c>
      <c r="C1119" s="164">
        <v>-0.12828899385997961</v>
      </c>
      <c r="D1119" s="164">
        <v>-1.3635035868015204</v>
      </c>
    </row>
    <row r="1120" spans="1:4" x14ac:dyDescent="0.15">
      <c r="A1120" s="164">
        <v>1096</v>
      </c>
      <c r="B1120" s="164">
        <v>6.2768964646071721</v>
      </c>
      <c r="C1120" s="164">
        <v>-0.12992501490079178</v>
      </c>
      <c r="D1120" s="164">
        <v>-1.3808918325902813</v>
      </c>
    </row>
    <row r="1121" spans="1:4" x14ac:dyDescent="0.15">
      <c r="A1121" s="164">
        <v>1097</v>
      </c>
      <c r="B1121" s="164">
        <v>6.2775875530782699</v>
      </c>
      <c r="C1121" s="164">
        <v>-0.13125829540937239</v>
      </c>
      <c r="D1121" s="164">
        <v>-1.3950624383528176</v>
      </c>
    </row>
    <row r="1122" spans="1:4" x14ac:dyDescent="0.15">
      <c r="A1122" s="164">
        <v>1098</v>
      </c>
      <c r="B1122" s="164">
        <v>6.2828984045990648</v>
      </c>
      <c r="C1122" s="164">
        <v>-0.13144312118214163</v>
      </c>
      <c r="D1122" s="164">
        <v>-1.3970268360499365</v>
      </c>
    </row>
    <row r="1123" spans="1:4" x14ac:dyDescent="0.15">
      <c r="A1123" s="164">
        <v>1099</v>
      </c>
      <c r="B1123" s="164">
        <v>6.2876865364416847</v>
      </c>
      <c r="C1123" s="164">
        <v>-0.13304077919217594</v>
      </c>
      <c r="D1123" s="164">
        <v>-1.4140073451459978</v>
      </c>
    </row>
    <row r="1124" spans="1:4" x14ac:dyDescent="0.15">
      <c r="A1124" s="164">
        <v>1100</v>
      </c>
      <c r="B1124" s="164">
        <v>6.2877839492116534</v>
      </c>
      <c r="C1124" s="164">
        <v>-0.1329258551952357</v>
      </c>
      <c r="D1124" s="164">
        <v>-1.4127858897637176</v>
      </c>
    </row>
    <row r="1125" spans="1:4" x14ac:dyDescent="0.15">
      <c r="A1125" s="164">
        <v>1101</v>
      </c>
      <c r="B1125" s="164">
        <v>6.2813285706180571</v>
      </c>
      <c r="C1125" s="164">
        <v>-0.13179246893958041</v>
      </c>
      <c r="D1125" s="164">
        <v>-1.4007398351621496</v>
      </c>
    </row>
    <row r="1126" spans="1:4" x14ac:dyDescent="0.15">
      <c r="A1126" s="164">
        <v>1102</v>
      </c>
      <c r="B1126" s="164">
        <v>6.280345823814379</v>
      </c>
      <c r="C1126" s="164">
        <v>-0.13016958555157654</v>
      </c>
      <c r="D1126" s="164">
        <v>-1.3834912212793482</v>
      </c>
    </row>
    <row r="1127" spans="1:4" x14ac:dyDescent="0.15">
      <c r="A1127" s="164">
        <v>1103</v>
      </c>
      <c r="B1127" s="164">
        <v>6.2815249720613711</v>
      </c>
      <c r="C1127" s="164">
        <v>-0.13198887038289442</v>
      </c>
      <c r="D1127" s="164">
        <v>-1.4028272634313583</v>
      </c>
    </row>
    <row r="1128" spans="1:4" x14ac:dyDescent="0.15">
      <c r="A1128" s="164">
        <v>1104</v>
      </c>
      <c r="B1128" s="164">
        <v>6.2707486227044491</v>
      </c>
      <c r="C1128" s="164">
        <v>-0.13021772767857343</v>
      </c>
      <c r="D1128" s="164">
        <v>-1.3840028938777642</v>
      </c>
    </row>
    <row r="1129" spans="1:4" x14ac:dyDescent="0.15">
      <c r="A1129" s="164">
        <v>1105</v>
      </c>
      <c r="B1129" s="164">
        <v>6.2675565569322416</v>
      </c>
      <c r="C1129" s="164">
        <v>-0.13524370123688012</v>
      </c>
      <c r="D1129" s="164">
        <v>-1.4374208276203919</v>
      </c>
    </row>
    <row r="1130" spans="1:4" x14ac:dyDescent="0.15">
      <c r="A1130" s="164">
        <v>1106</v>
      </c>
      <c r="B1130" s="164">
        <v>6.2565848846710086</v>
      </c>
      <c r="C1130" s="164">
        <v>-0.12535839518786762</v>
      </c>
      <c r="D1130" s="164">
        <v>-1.3323560839591351</v>
      </c>
    </row>
    <row r="1131" spans="1:4" x14ac:dyDescent="0.15">
      <c r="A1131" s="164">
        <v>1107</v>
      </c>
      <c r="B1131" s="164">
        <v>6.2389529002192354</v>
      </c>
      <c r="C1131" s="164">
        <v>-0.12438615597726965</v>
      </c>
      <c r="D1131" s="164">
        <v>-1.322022760647501</v>
      </c>
    </row>
    <row r="1132" spans="1:4" x14ac:dyDescent="0.15">
      <c r="A1132" s="164">
        <v>1108</v>
      </c>
      <c r="B1132" s="164">
        <v>6.228095845178566</v>
      </c>
      <c r="C1132" s="164">
        <v>-0.12889859826770156</v>
      </c>
      <c r="D1132" s="164">
        <v>-1.3699826912940392</v>
      </c>
    </row>
    <row r="1133" spans="1:4" x14ac:dyDescent="0.15">
      <c r="A1133" s="164">
        <v>1109</v>
      </c>
      <c r="B1133" s="164">
        <v>6.2265174278926816</v>
      </c>
      <c r="C1133" s="164">
        <v>-0.1268713479401713</v>
      </c>
      <c r="D1133" s="164">
        <v>-1.3484363137774378</v>
      </c>
    </row>
    <row r="1134" spans="1:4" x14ac:dyDescent="0.15">
      <c r="A1134" s="164">
        <v>1110</v>
      </c>
      <c r="B1134" s="164">
        <v>6.2265174278926816</v>
      </c>
      <c r="C1134" s="164">
        <v>-0.1268713479401713</v>
      </c>
      <c r="D1134" s="164">
        <v>-1.3484363137774378</v>
      </c>
    </row>
    <row r="1135" spans="1:4" x14ac:dyDescent="0.15">
      <c r="A1135" s="164">
        <v>1111</v>
      </c>
      <c r="B1135" s="164">
        <v>6.2094799855977998</v>
      </c>
      <c r="C1135" s="164">
        <v>-0.1252083889036113</v>
      </c>
      <c r="D1135" s="164">
        <v>-1.3307617608572679</v>
      </c>
    </row>
    <row r="1136" spans="1:4" x14ac:dyDescent="0.15">
      <c r="A1136" s="164">
        <v>1112</v>
      </c>
      <c r="B1136" s="164">
        <v>6.2343778889025652</v>
      </c>
      <c r="C1136" s="164">
        <v>-0.12913832753573828</v>
      </c>
      <c r="D1136" s="164">
        <v>-1.372530623949791</v>
      </c>
    </row>
    <row r="1137" spans="1:4" x14ac:dyDescent="0.15">
      <c r="A1137" s="164">
        <v>1113</v>
      </c>
      <c r="B1137" s="164">
        <v>6.2341692973855105</v>
      </c>
      <c r="C1137" s="164">
        <v>-0.12937606497052556</v>
      </c>
      <c r="D1137" s="164">
        <v>-1.3750573866540277</v>
      </c>
    </row>
    <row r="1138" spans="1:4" x14ac:dyDescent="0.15">
      <c r="A1138" s="164">
        <v>1114</v>
      </c>
      <c r="B1138" s="164">
        <v>6.2387455240129412</v>
      </c>
      <c r="C1138" s="164">
        <v>-0.12772174184731977</v>
      </c>
      <c r="D1138" s="164">
        <v>-1.357474619462933</v>
      </c>
    </row>
    <row r="1139" spans="1:4" x14ac:dyDescent="0.15">
      <c r="A1139" s="164">
        <v>1115</v>
      </c>
      <c r="B1139" s="164">
        <v>6.2320803204219448</v>
      </c>
      <c r="C1139" s="164">
        <v>-0.12929803718200983</v>
      </c>
      <c r="D1139" s="164">
        <v>-1.374228078025826</v>
      </c>
    </row>
    <row r="1140" spans="1:4" x14ac:dyDescent="0.15">
      <c r="A1140" s="164">
        <v>1116</v>
      </c>
      <c r="B1140" s="164">
        <v>6.2314525390812188</v>
      </c>
      <c r="C1140" s="164">
        <v>-0.12264949955600368</v>
      </c>
      <c r="D1140" s="164">
        <v>-1.3035649242564658</v>
      </c>
    </row>
    <row r="1141" spans="1:4" x14ac:dyDescent="0.15">
      <c r="A1141" s="164">
        <v>1117</v>
      </c>
      <c r="B1141" s="164">
        <v>6.2220808576655307</v>
      </c>
      <c r="C1141" s="164">
        <v>-0.11840431995062062</v>
      </c>
      <c r="D1141" s="164">
        <v>-1.2584455617578081</v>
      </c>
    </row>
    <row r="1142" spans="1:4" x14ac:dyDescent="0.15">
      <c r="A1142" s="164">
        <v>1118</v>
      </c>
      <c r="B1142" s="164">
        <v>6.2093723273106454</v>
      </c>
      <c r="C1142" s="164">
        <v>-0.10860504531221338</v>
      </c>
      <c r="D1142" s="164">
        <v>-1.1542951922249032</v>
      </c>
    </row>
    <row r="1143" spans="1:4" x14ac:dyDescent="0.15">
      <c r="A1143" s="164">
        <v>1119</v>
      </c>
      <c r="B1143" s="164">
        <v>6.2093723273106454</v>
      </c>
      <c r="C1143" s="164">
        <v>-0.10838095567542094</v>
      </c>
      <c r="D1143" s="164">
        <v>-1.1519134834411784</v>
      </c>
    </row>
    <row r="1144" spans="1:4" x14ac:dyDescent="0.15">
      <c r="A1144" s="164">
        <v>1120</v>
      </c>
      <c r="B1144" s="164">
        <v>6.2100180551238093</v>
      </c>
      <c r="C1144" s="164">
        <v>-0.10947491298959022</v>
      </c>
      <c r="D1144" s="164">
        <v>-1.1635404724508949</v>
      </c>
    </row>
    <row r="1145" spans="1:4" x14ac:dyDescent="0.15">
      <c r="A1145" s="164">
        <v>1121</v>
      </c>
      <c r="B1145" s="164">
        <v>6.2019079306661729</v>
      </c>
      <c r="C1145" s="164">
        <v>-0.10969348045804761</v>
      </c>
      <c r="D1145" s="164">
        <v>-1.165863489556517</v>
      </c>
    </row>
    <row r="1146" spans="1:4" x14ac:dyDescent="0.15">
      <c r="A1146" s="164">
        <v>1122</v>
      </c>
      <c r="B1146" s="164">
        <v>6.1936030811458593</v>
      </c>
      <c r="C1146" s="164">
        <v>-0.10116261669787541</v>
      </c>
      <c r="D1146" s="164">
        <v>-1.0751942670025898</v>
      </c>
    </row>
    <row r="1147" spans="1:4" x14ac:dyDescent="0.15">
      <c r="A1147" s="164">
        <v>1123</v>
      </c>
      <c r="B1147" s="164">
        <v>6.1855422560783353</v>
      </c>
      <c r="C1147" s="164">
        <v>-9.445864394164083E-2</v>
      </c>
      <c r="D1147" s="164">
        <v>-1.0039419278586543</v>
      </c>
    </row>
    <row r="1148" spans="1:4" x14ac:dyDescent="0.15">
      <c r="A1148" s="164">
        <v>1124</v>
      </c>
      <c r="B1148" s="164">
        <v>6.2000578994593516</v>
      </c>
      <c r="C1148" s="164">
        <v>-9.3703386477414163E-2</v>
      </c>
      <c r="D1148" s="164">
        <v>-0.9959147680030267</v>
      </c>
    </row>
    <row r="1149" spans="1:4" x14ac:dyDescent="0.15">
      <c r="A1149" s="164">
        <v>1125</v>
      </c>
      <c r="B1149" s="164">
        <v>6.2041872452643867</v>
      </c>
      <c r="C1149" s="164">
        <v>-0.10028726882661676</v>
      </c>
      <c r="D1149" s="164">
        <v>-1.0658907412187417</v>
      </c>
    </row>
    <row r="1150" spans="1:4" x14ac:dyDescent="0.15">
      <c r="A1150" s="164">
        <v>1126</v>
      </c>
      <c r="B1150" s="164">
        <v>6.2131315882532139</v>
      </c>
      <c r="C1150" s="164">
        <v>-9.7901933811301411E-2</v>
      </c>
      <c r="D1150" s="164">
        <v>-1.0405385052143377</v>
      </c>
    </row>
    <row r="1151" spans="1:4" x14ac:dyDescent="0.15">
      <c r="A1151" s="164">
        <v>1127</v>
      </c>
      <c r="B1151" s="164">
        <v>6.2167662414291547</v>
      </c>
      <c r="C1151" s="164">
        <v>-0.1035266373952517</v>
      </c>
      <c r="D1151" s="164">
        <v>-1.1003199664344812</v>
      </c>
    </row>
    <row r="1152" spans="1:4" x14ac:dyDescent="0.15">
      <c r="A1152" s="164">
        <v>1128</v>
      </c>
      <c r="B1152" s="164">
        <v>6.2167662414291547</v>
      </c>
      <c r="C1152" s="164">
        <v>-0.1035266373952517</v>
      </c>
      <c r="D1152" s="164">
        <v>-1.1003199664344812</v>
      </c>
    </row>
    <row r="1153" spans="1:4" x14ac:dyDescent="0.15">
      <c r="A1153" s="164">
        <v>1129</v>
      </c>
      <c r="B1153" s="164">
        <v>6.213988319794244</v>
      </c>
      <c r="C1153" s="164">
        <v>-0.10674273970055204</v>
      </c>
      <c r="D1153" s="164">
        <v>-1.1345019090692781</v>
      </c>
    </row>
    <row r="1154" spans="1:4" x14ac:dyDescent="0.15">
      <c r="A1154" s="164">
        <v>1130</v>
      </c>
      <c r="B1154" s="164">
        <v>6.2163395097835039</v>
      </c>
      <c r="C1154" s="164">
        <v>-0.10509392435646525</v>
      </c>
      <c r="D1154" s="164">
        <v>-1.1169776806222964</v>
      </c>
    </row>
    <row r="1155" spans="1:4" x14ac:dyDescent="0.15">
      <c r="A1155" s="164">
        <v>1131</v>
      </c>
      <c r="B1155" s="164">
        <v>6.2235625091016988</v>
      </c>
      <c r="C1155" s="164">
        <v>-0.10767038361866454</v>
      </c>
      <c r="D1155" s="164">
        <v>-1.1443612568711754</v>
      </c>
    </row>
    <row r="1156" spans="1:4" x14ac:dyDescent="0.15">
      <c r="A1156" s="164">
        <v>1132</v>
      </c>
      <c r="B1156" s="164">
        <v>6.2221867829345987</v>
      </c>
      <c r="C1156" s="164">
        <v>-0.10629465745156441</v>
      </c>
      <c r="D1156" s="164">
        <v>-1.1297395227156712</v>
      </c>
    </row>
    <row r="1157" spans="1:4" x14ac:dyDescent="0.15">
      <c r="A1157" s="164">
        <v>1133</v>
      </c>
      <c r="B1157" s="164">
        <v>6.2232452482895839</v>
      </c>
      <c r="C1157" s="164">
        <v>-0.11022700562902532</v>
      </c>
      <c r="D1157" s="164">
        <v>-1.1715339953605535</v>
      </c>
    </row>
    <row r="1158" spans="1:4" x14ac:dyDescent="0.15">
      <c r="A1158" s="164">
        <v>1134</v>
      </c>
      <c r="B1158" s="164">
        <v>6.2234567697793608</v>
      </c>
      <c r="C1158" s="164">
        <v>-0.11132446294640541</v>
      </c>
      <c r="D1158" s="164">
        <v>-1.1831981837183057</v>
      </c>
    </row>
    <row r="1159" spans="1:4" x14ac:dyDescent="0.15">
      <c r="A1159" s="164">
        <v>1135</v>
      </c>
      <c r="B1159" s="164">
        <v>6.2152716621471455</v>
      </c>
      <c r="C1159" s="164">
        <v>-0.11092495798249136</v>
      </c>
      <c r="D1159" s="164">
        <v>-1.1789520949865133</v>
      </c>
    </row>
    <row r="1160" spans="1:4" x14ac:dyDescent="0.15">
      <c r="A1160" s="164">
        <v>1136</v>
      </c>
      <c r="B1160" s="164">
        <v>6.2046206492053741</v>
      </c>
      <c r="C1160" s="164">
        <v>-0.11263226433109264</v>
      </c>
      <c r="D1160" s="164">
        <v>-1.1970979877871666</v>
      </c>
    </row>
    <row r="1161" spans="1:4" x14ac:dyDescent="0.15">
      <c r="A1161" s="164">
        <v>1137</v>
      </c>
      <c r="B1161" s="164">
        <v>6.2067840779896972</v>
      </c>
      <c r="C1161" s="164">
        <v>-0.10646512596963298</v>
      </c>
      <c r="D1161" s="164">
        <v>-1.1315513261200765</v>
      </c>
    </row>
    <row r="1162" spans="1:4" x14ac:dyDescent="0.15">
      <c r="A1162" s="164">
        <v>1138</v>
      </c>
      <c r="B1162" s="164">
        <v>6.198203487036416</v>
      </c>
      <c r="C1162" s="164">
        <v>-0.10825199321377976</v>
      </c>
      <c r="D1162" s="164">
        <v>-1.1505428219859766</v>
      </c>
    </row>
    <row r="1163" spans="1:4" x14ac:dyDescent="0.15">
      <c r="A1163" s="164">
        <v>1139</v>
      </c>
      <c r="B1163" s="164">
        <v>6.2010378721873387</v>
      </c>
      <c r="C1163" s="164">
        <v>-0.10588921380247474</v>
      </c>
      <c r="D1163" s="164">
        <v>-1.1254303154084331</v>
      </c>
    </row>
    <row r="1164" spans="1:4" x14ac:dyDescent="0.15">
      <c r="A1164" s="164">
        <v>1140</v>
      </c>
      <c r="B1164" s="164">
        <v>6.1980942670696599</v>
      </c>
      <c r="C1164" s="164">
        <v>-0.10204450477160343</v>
      </c>
      <c r="D1164" s="164">
        <v>-1.0845673045134931</v>
      </c>
    </row>
    <row r="1165" spans="1:4" x14ac:dyDescent="0.15">
      <c r="A1165" s="164">
        <v>1141</v>
      </c>
      <c r="B1165" s="164">
        <v>6.1926137537238111</v>
      </c>
      <c r="C1165" s="164">
        <v>-9.5888695958335823E-2</v>
      </c>
      <c r="D1165" s="164">
        <v>-1.0191410575377331</v>
      </c>
    </row>
    <row r="1166" spans="1:4" x14ac:dyDescent="0.15">
      <c r="A1166" s="164">
        <v>1142</v>
      </c>
      <c r="B1166" s="164">
        <v>6.1921736511125962</v>
      </c>
      <c r="C1166" s="164">
        <v>-8.4482835036482129E-2</v>
      </c>
      <c r="D1166" s="164">
        <v>-0.89791528586724279</v>
      </c>
    </row>
    <row r="1167" spans="1:4" x14ac:dyDescent="0.15">
      <c r="A1167" s="164">
        <v>1143</v>
      </c>
      <c r="B1167" s="164">
        <v>6.2034282106757388</v>
      </c>
      <c r="C1167" s="164">
        <v>-8.6212458262196812E-2</v>
      </c>
      <c r="D1167" s="164">
        <v>-0.91629837081567722</v>
      </c>
    </row>
    <row r="1168" spans="1:4" x14ac:dyDescent="0.15">
      <c r="A1168" s="164">
        <v>1144</v>
      </c>
      <c r="B1168" s="164">
        <v>6.2093723273106454</v>
      </c>
      <c r="C1168" s="164">
        <v>-8.6002709322724691E-2</v>
      </c>
      <c r="D1168" s="164">
        <v>-0.91406908034661172</v>
      </c>
    </row>
    <row r="1169" spans="1:4" x14ac:dyDescent="0.15">
      <c r="A1169" s="164">
        <v>1145</v>
      </c>
      <c r="B1169" s="164">
        <v>6.2087260665721278</v>
      </c>
      <c r="C1169" s="164">
        <v>-8.8648451996169442E-2</v>
      </c>
      <c r="D1169" s="164">
        <v>-0.94218902669939963</v>
      </c>
    </row>
    <row r="1170" spans="1:4" x14ac:dyDescent="0.15">
      <c r="A1170" s="164">
        <v>1146</v>
      </c>
      <c r="B1170" s="164">
        <v>6.2067840779896972</v>
      </c>
      <c r="C1170" s="164">
        <v>-9.0450548835845801E-2</v>
      </c>
      <c r="D1170" s="164">
        <v>-0.96134238842382214</v>
      </c>
    </row>
    <row r="1171" spans="1:4" x14ac:dyDescent="0.15">
      <c r="A1171" s="164">
        <v>1147</v>
      </c>
      <c r="B1171" s="164">
        <v>6.2137742247688807</v>
      </c>
      <c r="C1171" s="164">
        <v>-9.3916462892499553E-2</v>
      </c>
      <c r="D1171" s="164">
        <v>-0.99817942413205385</v>
      </c>
    </row>
    <row r="1172" spans="1:4" x14ac:dyDescent="0.15">
      <c r="A1172" s="164">
        <v>1148</v>
      </c>
      <c r="B1172" s="164">
        <v>6.2144163343172751</v>
      </c>
      <c r="C1172" s="164">
        <v>-9.1265846383918436E-2</v>
      </c>
      <c r="D1172" s="164">
        <v>-0.97000767682978495</v>
      </c>
    </row>
    <row r="1173" spans="1:4" x14ac:dyDescent="0.15">
      <c r="A1173" s="164">
        <v>1149</v>
      </c>
      <c r="B1173" s="164">
        <v>6.213988319794244</v>
      </c>
      <c r="C1173" s="164">
        <v>-8.9304928900038938E-2</v>
      </c>
      <c r="D1173" s="164">
        <v>-0.94916630967704441</v>
      </c>
    </row>
    <row r="1174" spans="1:4" x14ac:dyDescent="0.15">
      <c r="A1174" s="164">
        <v>1150</v>
      </c>
      <c r="B1174" s="164">
        <v>6.215592169369188</v>
      </c>
      <c r="C1174" s="164">
        <v>-9.0252538705178686E-2</v>
      </c>
      <c r="D1174" s="164">
        <v>-0.95923786242151887</v>
      </c>
    </row>
    <row r="1175" spans="1:4" x14ac:dyDescent="0.15">
      <c r="A1175" s="164">
        <v>1151</v>
      </c>
      <c r="B1175" s="164">
        <v>6.215592169369188</v>
      </c>
      <c r="C1175" s="164">
        <v>-9.0252538705178686E-2</v>
      </c>
      <c r="D1175" s="164">
        <v>-0.95923786242151887</v>
      </c>
    </row>
    <row r="1176" spans="1:4" x14ac:dyDescent="0.15">
      <c r="A1176" s="164">
        <v>1152</v>
      </c>
      <c r="B1176" s="164">
        <v>6.2177255382146868</v>
      </c>
      <c r="C1176" s="164">
        <v>-9.4136838179663229E-2</v>
      </c>
      <c r="D1176" s="164">
        <v>-1.0005216554135468</v>
      </c>
    </row>
    <row r="1177" spans="1:4" x14ac:dyDescent="0.15">
      <c r="A1177" s="164">
        <v>1153</v>
      </c>
      <c r="B1177" s="164">
        <v>6.2181515154047871</v>
      </c>
      <c r="C1177" s="164">
        <v>-9.2156075339199006E-2</v>
      </c>
      <c r="D1177" s="164">
        <v>-0.97946936436101972</v>
      </c>
    </row>
    <row r="1178" spans="1:4" x14ac:dyDescent="0.15">
      <c r="A1178" s="164">
        <v>1154</v>
      </c>
      <c r="B1178" s="164">
        <v>6.2223985904961792</v>
      </c>
      <c r="C1178" s="164">
        <v>-9.6403150430591111E-2</v>
      </c>
      <c r="D1178" s="164">
        <v>-1.0246088727965523</v>
      </c>
    </row>
    <row r="1179" spans="1:4" x14ac:dyDescent="0.15">
      <c r="A1179" s="164">
        <v>1155</v>
      </c>
      <c r="B1179" s="164">
        <v>6.2253578964087728</v>
      </c>
      <c r="C1179" s="164">
        <v>-9.391403924735009E-2</v>
      </c>
      <c r="D1179" s="164">
        <v>-0.99815366472156197</v>
      </c>
    </row>
    <row r="1180" spans="1:4" x14ac:dyDescent="0.15">
      <c r="A1180" s="164">
        <v>1156</v>
      </c>
      <c r="B1180" s="164">
        <v>6.2265174278926816</v>
      </c>
      <c r="C1180" s="164">
        <v>-9.7903042637465632E-2</v>
      </c>
      <c r="D1180" s="164">
        <v>-1.0405502902350676</v>
      </c>
    </row>
    <row r="1181" spans="1:4" x14ac:dyDescent="0.15">
      <c r="A1181" s="164">
        <v>1157</v>
      </c>
      <c r="B1181" s="164">
        <v>6.2220808576655307</v>
      </c>
      <c r="C1181" s="164">
        <v>-9.4775087646135958E-2</v>
      </c>
      <c r="D1181" s="164">
        <v>-1.0073052103439062</v>
      </c>
    </row>
    <row r="1182" spans="1:4" x14ac:dyDescent="0.15">
      <c r="A1182" s="164">
        <v>1158</v>
      </c>
      <c r="B1182" s="164">
        <v>6.2119520497824166</v>
      </c>
      <c r="C1182" s="164">
        <v>-8.7268658888211448E-2</v>
      </c>
      <c r="D1182" s="164">
        <v>-0.92752406756971673</v>
      </c>
    </row>
    <row r="1183" spans="1:4" x14ac:dyDescent="0.15">
      <c r="A1183" s="164">
        <v>1159</v>
      </c>
      <c r="B1183" s="164">
        <v>6.210985649529003</v>
      </c>
      <c r="C1183" s="164">
        <v>-8.45532420105366E-2</v>
      </c>
      <c r="D1183" s="164">
        <v>-0.89866359761847447</v>
      </c>
    </row>
    <row r="1184" spans="1:4" x14ac:dyDescent="0.15">
      <c r="A1184" s="164">
        <v>1160</v>
      </c>
      <c r="B1184" s="164">
        <v>6.2167662414291547</v>
      </c>
      <c r="C1184" s="164">
        <v>-8.8587871005350927E-2</v>
      </c>
      <c r="D1184" s="164">
        <v>-0.94154514918670207</v>
      </c>
    </row>
    <row r="1185" spans="1:4" x14ac:dyDescent="0.15">
      <c r="A1185" s="164">
        <v>1161</v>
      </c>
      <c r="B1185" s="164">
        <v>6.2140953453599668</v>
      </c>
      <c r="C1185" s="164">
        <v>-8.4827294104790063E-2</v>
      </c>
      <c r="D1185" s="164">
        <v>-0.90157632615614547</v>
      </c>
    </row>
    <row r="1186" spans="1:4" x14ac:dyDescent="0.15">
      <c r="A1186" s="164">
        <v>1162</v>
      </c>
      <c r="B1186" s="164">
        <v>6.218577260991129</v>
      </c>
      <c r="C1186" s="164">
        <v>-8.236322999694945E-2</v>
      </c>
      <c r="D1186" s="164">
        <v>-0.87538732780125506</v>
      </c>
    </row>
    <row r="1187" spans="1:4" x14ac:dyDescent="0.15">
      <c r="A1187" s="164">
        <v>1163</v>
      </c>
      <c r="B1187" s="164">
        <v>6.2184708462936227</v>
      </c>
      <c r="C1187" s="164">
        <v>-8.5940858907037843E-2</v>
      </c>
      <c r="D1187" s="164">
        <v>-0.91341171090986784</v>
      </c>
    </row>
    <row r="1188" spans="1:4" x14ac:dyDescent="0.15">
      <c r="A1188" s="164">
        <v>1164</v>
      </c>
      <c r="B1188" s="164">
        <v>6.2175124626894567</v>
      </c>
      <c r="C1188" s="164">
        <v>-8.2164045252897111E-2</v>
      </c>
      <c r="D1188" s="164">
        <v>-0.8732703175669404</v>
      </c>
    </row>
    <row r="1189" spans="1:4" x14ac:dyDescent="0.15">
      <c r="A1189" s="164">
        <v>1165</v>
      </c>
      <c r="B1189" s="164">
        <v>6.211522685796119</v>
      </c>
      <c r="C1189" s="164">
        <v>-8.3780520395588809E-2</v>
      </c>
      <c r="D1189" s="164">
        <v>-0.89045082221289029</v>
      </c>
    </row>
    <row r="1190" spans="1:4" x14ac:dyDescent="0.15">
      <c r="A1190" s="164">
        <v>1166</v>
      </c>
      <c r="B1190" s="164">
        <v>6.2001668459013208</v>
      </c>
      <c r="C1190" s="164">
        <v>-7.8990692271681873E-2</v>
      </c>
      <c r="D1190" s="164">
        <v>-0.83954273079673913</v>
      </c>
    </row>
    <row r="1191" spans="1:4" x14ac:dyDescent="0.15">
      <c r="A1191" s="164">
        <v>1167</v>
      </c>
      <c r="B1191" s="164">
        <v>6.1890859874287152</v>
      </c>
      <c r="C1191" s="164">
        <v>-7.6953680595759799E-2</v>
      </c>
      <c r="D1191" s="164">
        <v>-0.81789260600499136</v>
      </c>
    </row>
    <row r="1192" spans="1:4" x14ac:dyDescent="0.15">
      <c r="A1192" s="164">
        <v>1168</v>
      </c>
      <c r="B1192" s="164">
        <v>6.1934932175819624</v>
      </c>
      <c r="C1192" s="164">
        <v>-7.7601092098928071E-2</v>
      </c>
      <c r="D1192" s="164">
        <v>-0.82477353850080604</v>
      </c>
    </row>
    <row r="1193" spans="1:4" x14ac:dyDescent="0.15">
      <c r="A1193" s="164">
        <v>1169</v>
      </c>
      <c r="B1193" s="164">
        <v>6.1803081514212082</v>
      </c>
      <c r="C1193" s="164">
        <v>-7.1949852841727058E-2</v>
      </c>
      <c r="D1193" s="164">
        <v>-0.7647100461837858</v>
      </c>
    </row>
    <row r="1194" spans="1:4" x14ac:dyDescent="0.15">
      <c r="A1194" s="164">
        <v>1170</v>
      </c>
      <c r="B1194" s="164">
        <v>6.1723343670554414</v>
      </c>
      <c r="C1194" s="164">
        <v>-7.9216166220959394E-2</v>
      </c>
      <c r="D1194" s="164">
        <v>-0.84193915257323038</v>
      </c>
    </row>
    <row r="1195" spans="1:4" x14ac:dyDescent="0.15">
      <c r="A1195" s="164">
        <v>1171</v>
      </c>
      <c r="B1195" s="164">
        <v>6.1823168379875524</v>
      </c>
      <c r="C1195" s="164">
        <v>-7.9087327548750253E-2</v>
      </c>
      <c r="D1195" s="164">
        <v>-0.84056980679858306</v>
      </c>
    </row>
    <row r="1196" spans="1:4" x14ac:dyDescent="0.15">
      <c r="A1196" s="164">
        <v>1172</v>
      </c>
      <c r="B1196" s="164">
        <v>6.1816478481558406</v>
      </c>
      <c r="C1196" s="164">
        <v>-8.1328896135776318E-2</v>
      </c>
      <c r="D1196" s="164">
        <v>-0.86439403923279745</v>
      </c>
    </row>
    <row r="1197" spans="1:4" x14ac:dyDescent="0.15">
      <c r="A1197" s="164">
        <v>1173</v>
      </c>
      <c r="B1197" s="164">
        <v>6.183875595178721</v>
      </c>
      <c r="C1197" s="164">
        <v>-7.9975618740951049E-2</v>
      </c>
      <c r="D1197" s="164">
        <v>-0.85001089905636418</v>
      </c>
    </row>
    <row r="1198" spans="1:4" x14ac:dyDescent="0.15">
      <c r="A1198" s="164">
        <v>1174</v>
      </c>
      <c r="B1198" s="164">
        <v>6.1859861005285861</v>
      </c>
      <c r="C1198" s="164">
        <v>-8.9711189068259145E-2</v>
      </c>
      <c r="D1198" s="164">
        <v>-0.9534841952561256</v>
      </c>
    </row>
    <row r="1199" spans="1:4" x14ac:dyDescent="0.15">
      <c r="A1199" s="164">
        <v>1175</v>
      </c>
      <c r="B1199" s="164">
        <v>6.1869838316685248</v>
      </c>
      <c r="C1199" s="164">
        <v>-8.6216549670092846E-2</v>
      </c>
      <c r="D1199" s="164">
        <v>-0.91634185583472261</v>
      </c>
    </row>
    <row r="1200" spans="1:4" x14ac:dyDescent="0.15">
      <c r="A1200" s="164">
        <v>1176</v>
      </c>
      <c r="B1200" s="164">
        <v>6.1869838316685248</v>
      </c>
      <c r="C1200" s="164">
        <v>-8.6216549670092846E-2</v>
      </c>
      <c r="D1200" s="164">
        <v>-0.91634185583472261</v>
      </c>
    </row>
    <row r="1201" spans="1:4" x14ac:dyDescent="0.15">
      <c r="A1201" s="164">
        <v>1177</v>
      </c>
      <c r="B1201" s="164">
        <v>6.1833192523131233</v>
      </c>
      <c r="C1201" s="164">
        <v>-8.2327880677898868E-2</v>
      </c>
      <c r="D1201" s="164">
        <v>-0.8750116219681493</v>
      </c>
    </row>
    <row r="1202" spans="1:4" x14ac:dyDescent="0.15">
      <c r="A1202" s="164">
        <v>1178</v>
      </c>
      <c r="B1202" s="164">
        <v>6.1805315934402412</v>
      </c>
      <c r="C1202" s="164">
        <v>-7.9988451306022057E-2</v>
      </c>
      <c r="D1202" s="164">
        <v>-0.85014728837532072</v>
      </c>
    </row>
    <row r="1203" spans="1:4" x14ac:dyDescent="0.15">
      <c r="A1203" s="164">
        <v>1179</v>
      </c>
      <c r="B1203" s="164">
        <v>6.1866513958535592</v>
      </c>
      <c r="C1203" s="164">
        <v>-8.1188744692165749E-2</v>
      </c>
      <c r="D1203" s="164">
        <v>-0.86290445707684893</v>
      </c>
    </row>
    <row r="1204" spans="1:4" x14ac:dyDescent="0.15">
      <c r="A1204" s="164">
        <v>1180</v>
      </c>
      <c r="B1204" s="164">
        <v>6.1876482802025707</v>
      </c>
      <c r="C1204" s="164">
        <v>-7.9512426290896165E-2</v>
      </c>
      <c r="D1204" s="164">
        <v>-0.84508791581340159</v>
      </c>
    </row>
    <row r="1205" spans="1:4" x14ac:dyDescent="0.15">
      <c r="A1205" s="164">
        <v>1181</v>
      </c>
      <c r="B1205" s="164">
        <v>6.1869838316685248</v>
      </c>
      <c r="C1205" s="164">
        <v>-8.2190599253539887E-2</v>
      </c>
      <c r="D1205" s="164">
        <v>-0.87355254345422007</v>
      </c>
    </row>
    <row r="1206" spans="1:4" x14ac:dyDescent="0.15">
      <c r="A1206" s="164">
        <v>1182</v>
      </c>
      <c r="B1206" s="164">
        <v>6.1899694200993638</v>
      </c>
      <c r="C1206" s="164">
        <v>-8.5399426886109353E-2</v>
      </c>
      <c r="D1206" s="164">
        <v>-0.90765716813630026</v>
      </c>
    </row>
    <row r="1207" spans="1:4" x14ac:dyDescent="0.15">
      <c r="A1207" s="164">
        <v>1183</v>
      </c>
      <c r="B1207" s="164">
        <v>6.200711350860602</v>
      </c>
      <c r="C1207" s="164">
        <v>-9.4356837878664557E-2</v>
      </c>
      <c r="D1207" s="164">
        <v>-1.0028598948030532</v>
      </c>
    </row>
    <row r="1208" spans="1:4" x14ac:dyDescent="0.15">
      <c r="A1208" s="164">
        <v>1184</v>
      </c>
      <c r="B1208" s="164">
        <v>6.2031026847719071</v>
      </c>
      <c r="C1208" s="164">
        <v>-8.6327946698478542E-2</v>
      </c>
      <c r="D1208" s="164">
        <v>-0.91752582527117088</v>
      </c>
    </row>
    <row r="1209" spans="1:4" x14ac:dyDescent="0.15">
      <c r="A1209" s="164">
        <v>1185</v>
      </c>
      <c r="B1209" s="164">
        <v>6.2028855922974397</v>
      </c>
      <c r="C1209" s="164">
        <v>-8.4568154193534362E-2</v>
      </c>
      <c r="D1209" s="164">
        <v>-0.89882208989745116</v>
      </c>
    </row>
    <row r="1210" spans="1:4" x14ac:dyDescent="0.15">
      <c r="A1210" s="164">
        <v>1186</v>
      </c>
      <c r="B1210" s="164">
        <v>6.2042956187404972</v>
      </c>
      <c r="C1210" s="164">
        <v>-8.3558735928376038E-2</v>
      </c>
      <c r="D1210" s="164">
        <v>-0.88809361363682549</v>
      </c>
    </row>
    <row r="1211" spans="1:4" x14ac:dyDescent="0.15">
      <c r="A1211" s="164">
        <v>1187</v>
      </c>
      <c r="B1211" s="164">
        <v>6.200711350860602</v>
      </c>
      <c r="C1211" s="164">
        <v>-8.3054778514860317E-2</v>
      </c>
      <c r="D1211" s="164">
        <v>-0.88273736505891642</v>
      </c>
    </row>
    <row r="1212" spans="1:4" x14ac:dyDescent="0.15">
      <c r="A1212" s="164">
        <v>1188</v>
      </c>
      <c r="B1212" s="164">
        <v>6.1934932175819624</v>
      </c>
      <c r="C1212" s="164">
        <v>-8.0696385306455731E-2</v>
      </c>
      <c r="D1212" s="164">
        <v>-0.85767147669239185</v>
      </c>
    </row>
    <row r="1213" spans="1:4" x14ac:dyDescent="0.15">
      <c r="A1213" s="164">
        <v>1189</v>
      </c>
      <c r="B1213" s="164">
        <v>6.1960161879874276</v>
      </c>
      <c r="C1213" s="164">
        <v>-8.1007454787990874E-2</v>
      </c>
      <c r="D1213" s="164">
        <v>-0.86097763991852638</v>
      </c>
    </row>
    <row r="1214" spans="1:4" x14ac:dyDescent="0.15">
      <c r="A1214" s="164">
        <v>1190</v>
      </c>
      <c r="B1214" s="164">
        <v>6.1977665157357968</v>
      </c>
      <c r="C1214" s="164">
        <v>-8.1653664062704578E-2</v>
      </c>
      <c r="D1214" s="164">
        <v>-0.8678457946790058</v>
      </c>
    </row>
    <row r="1215" spans="1:4" x14ac:dyDescent="0.15">
      <c r="A1215" s="164">
        <v>1191</v>
      </c>
      <c r="B1215" s="164">
        <v>6.1979850318668053</v>
      </c>
      <c r="C1215" s="164">
        <v>-7.9447402195347294E-2</v>
      </c>
      <c r="D1215" s="164">
        <v>-0.84439681531567545</v>
      </c>
    </row>
    <row r="1216" spans="1:4" x14ac:dyDescent="0.15">
      <c r="A1216" s="164">
        <v>1192</v>
      </c>
      <c r="B1216" s="164">
        <v>6.1966730194676201</v>
      </c>
      <c r="C1216" s="164">
        <v>-8.0118861520816154E-2</v>
      </c>
      <c r="D1216" s="164">
        <v>-0.8515333370945225</v>
      </c>
    </row>
    <row r="1217" spans="1:4" x14ac:dyDescent="0.15">
      <c r="A1217" s="164">
        <v>1193</v>
      </c>
      <c r="B1217" s="164">
        <v>6.1928337123068271</v>
      </c>
      <c r="C1217" s="164">
        <v>-7.8045949166845929E-2</v>
      </c>
      <c r="D1217" s="164">
        <v>-0.82950164641926105</v>
      </c>
    </row>
    <row r="1218" spans="1:4" x14ac:dyDescent="0.15">
      <c r="A1218" s="164">
        <v>1194</v>
      </c>
      <c r="B1218" s="164">
        <v>6.1931635343757492</v>
      </c>
      <c r="C1218" s="164">
        <v>-7.4625904704291202E-2</v>
      </c>
      <c r="D1218" s="164">
        <v>-0.79315212997669138</v>
      </c>
    </row>
    <row r="1219" spans="1:4" x14ac:dyDescent="0.15">
      <c r="A1219" s="164">
        <v>1195</v>
      </c>
      <c r="B1219" s="164">
        <v>6.2037536013101278</v>
      </c>
      <c r="C1219" s="164">
        <v>-7.644783129073307E-2</v>
      </c>
      <c r="D1219" s="164">
        <v>-0.8125162496938817</v>
      </c>
    </row>
    <row r="1220" spans="1:4" x14ac:dyDescent="0.15">
      <c r="A1220" s="164">
        <v>1196</v>
      </c>
      <c r="B1220" s="164">
        <v>6.2066760483902446</v>
      </c>
      <c r="C1220" s="164">
        <v>-7.3278005393595969E-2</v>
      </c>
      <c r="D1220" s="164">
        <v>-0.77882615009734046</v>
      </c>
    </row>
    <row r="1221" spans="1:4" x14ac:dyDescent="0.15">
      <c r="A1221" s="164">
        <v>1197</v>
      </c>
      <c r="B1221" s="164">
        <v>6.2066760483902446</v>
      </c>
      <c r="C1221" s="164">
        <v>-7.4363192694883118E-2</v>
      </c>
      <c r="D1221" s="164">
        <v>-0.7903599281178576</v>
      </c>
    </row>
    <row r="1222" spans="1:4" x14ac:dyDescent="0.15">
      <c r="A1222" s="164">
        <v>1198</v>
      </c>
      <c r="B1222" s="164">
        <v>6.2054867381092507</v>
      </c>
      <c r="C1222" s="164">
        <v>-7.122139236959768E-2</v>
      </c>
      <c r="D1222" s="164">
        <v>-0.75696769481983617</v>
      </c>
    </row>
    <row r="1223" spans="1:4" x14ac:dyDescent="0.15">
      <c r="A1223" s="164">
        <v>1199</v>
      </c>
      <c r="B1223" s="164">
        <v>6.2015817720149924</v>
      </c>
      <c r="C1223" s="164">
        <v>-7.3839606614462205E-2</v>
      </c>
      <c r="D1223" s="164">
        <v>-0.78479505869942212</v>
      </c>
    </row>
    <row r="1224" spans="1:4" x14ac:dyDescent="0.15">
      <c r="A1224" s="164">
        <v>1200</v>
      </c>
      <c r="B1224" s="164">
        <v>6.1999489378575072</v>
      </c>
      <c r="C1224" s="164">
        <v>-7.5265546963302121E-2</v>
      </c>
      <c r="D1224" s="164">
        <v>-0.79995048802900515</v>
      </c>
    </row>
    <row r="1225" spans="1:4" x14ac:dyDescent="0.15">
      <c r="A1225" s="164">
        <v>1201</v>
      </c>
      <c r="B1225" s="164">
        <v>6.2019079306661729</v>
      </c>
      <c r="C1225" s="164">
        <v>-7.5475523147706447E-2</v>
      </c>
      <c r="D1225" s="164">
        <v>-0.80218219374251853</v>
      </c>
    </row>
    <row r="1226" spans="1:4" x14ac:dyDescent="0.15">
      <c r="A1226" s="164">
        <v>1202</v>
      </c>
      <c r="B1226" s="164">
        <v>6.2042956187404972</v>
      </c>
      <c r="C1226" s="164">
        <v>-7.7644799077447146E-2</v>
      </c>
      <c r="D1226" s="164">
        <v>-0.82523807267623228</v>
      </c>
    </row>
    <row r="1227" spans="1:4" x14ac:dyDescent="0.15">
      <c r="A1227" s="164">
        <v>1203</v>
      </c>
      <c r="B1227" s="164">
        <v>6.2103407194579079</v>
      </c>
      <c r="C1227" s="164">
        <v>-7.846226863471184E-2</v>
      </c>
      <c r="D1227" s="164">
        <v>-0.83392644601126686</v>
      </c>
    </row>
    <row r="1228" spans="1:4" x14ac:dyDescent="0.15">
      <c r="A1228" s="164">
        <v>1204</v>
      </c>
      <c r="B1228" s="164">
        <v>6.2103407194579079</v>
      </c>
      <c r="C1228" s="164">
        <v>-8.172633420269193E-2</v>
      </c>
      <c r="D1228" s="164">
        <v>-0.86861816020737126</v>
      </c>
    </row>
    <row r="1229" spans="1:4" x14ac:dyDescent="0.15">
      <c r="A1229" s="164">
        <v>1205</v>
      </c>
      <c r="B1229" s="164">
        <v>6.213988319794244</v>
      </c>
      <c r="C1229" s="164">
        <v>-7.8639902357684477E-2</v>
      </c>
      <c r="D1229" s="164">
        <v>-0.83581440390323114</v>
      </c>
    </row>
    <row r="1230" spans="1:4" x14ac:dyDescent="0.15">
      <c r="A1230" s="164">
        <v>1206</v>
      </c>
      <c r="B1230" s="164">
        <v>6.2152716621471455</v>
      </c>
      <c r="C1230" s="164">
        <v>-8.1439873752241709E-2</v>
      </c>
      <c r="D1230" s="164">
        <v>-0.86557355100190836</v>
      </c>
    </row>
    <row r="1231" spans="1:4" x14ac:dyDescent="0.15">
      <c r="A1231" s="164">
        <v>1207</v>
      </c>
      <c r="B1231" s="164">
        <v>6.2181515154047871</v>
      </c>
      <c r="C1231" s="164">
        <v>-7.6114109817431164E-2</v>
      </c>
      <c r="D1231" s="164">
        <v>-0.8089693325956272</v>
      </c>
    </row>
    <row r="1232" spans="1:4" x14ac:dyDescent="0.15">
      <c r="A1232" s="164">
        <v>1208</v>
      </c>
      <c r="B1232" s="164">
        <v>6.2256743025887351</v>
      </c>
      <c r="C1232" s="164">
        <v>-8.3421866358683872E-2</v>
      </c>
      <c r="D1232" s="164">
        <v>-0.88663891246890658</v>
      </c>
    </row>
    <row r="1233" spans="1:4" x14ac:dyDescent="0.15">
      <c r="A1233" s="164">
        <v>1209</v>
      </c>
      <c r="B1233" s="164">
        <v>6.2251468879056393</v>
      </c>
      <c r="C1233" s="164">
        <v>-8.7203874418933403E-2</v>
      </c>
      <c r="D1233" s="164">
        <v>-0.92683551390995333</v>
      </c>
    </row>
    <row r="1234" spans="1:4" x14ac:dyDescent="0.15">
      <c r="A1234" s="164">
        <v>1210</v>
      </c>
      <c r="B1234" s="164">
        <v>6.2254633793415639</v>
      </c>
      <c r="C1234" s="164">
        <v>-8.6441267875967398E-2</v>
      </c>
      <c r="D1234" s="164">
        <v>-0.91873024528661884</v>
      </c>
    </row>
    <row r="1235" spans="1:4" x14ac:dyDescent="0.15">
      <c r="A1235" s="164">
        <v>1211</v>
      </c>
      <c r="B1235" s="164">
        <v>6.2252523992647406</v>
      </c>
      <c r="C1235" s="164">
        <v>-8.9038368270561108E-2</v>
      </c>
      <c r="D1235" s="164">
        <v>-0.94633320323932624</v>
      </c>
    </row>
    <row r="1236" spans="1:4" x14ac:dyDescent="0.15">
      <c r="A1236" s="164">
        <v>1212</v>
      </c>
      <c r="B1236" s="164">
        <v>6.2312431667402954</v>
      </c>
      <c r="C1236" s="164">
        <v>-9.0281608486402654E-2</v>
      </c>
      <c r="D1236" s="164">
        <v>-0.95954682696924676</v>
      </c>
    </row>
    <row r="1237" spans="1:4" x14ac:dyDescent="0.15">
      <c r="A1237" s="164">
        <v>1213</v>
      </c>
      <c r="B1237" s="164">
        <v>6.2352116997630764</v>
      </c>
      <c r="C1237" s="164">
        <v>-8.4608931316797253E-2</v>
      </c>
      <c r="D1237" s="164">
        <v>-0.89925548447133863</v>
      </c>
    </row>
    <row r="1238" spans="1:4" x14ac:dyDescent="0.15">
      <c r="A1238" s="164">
        <v>1214</v>
      </c>
      <c r="B1238" s="164">
        <v>6.2384343566929754</v>
      </c>
      <c r="C1238" s="164">
        <v>-8.9966060775328316E-2</v>
      </c>
      <c r="D1238" s="164">
        <v>-0.95619306743842947</v>
      </c>
    </row>
    <row r="1239" spans="1:4" x14ac:dyDescent="0.15">
      <c r="A1239" s="164">
        <v>1215</v>
      </c>
      <c r="B1239" s="164">
        <v>6.246792775195793</v>
      </c>
      <c r="C1239" s="164">
        <v>-8.6007483471107982E-2</v>
      </c>
      <c r="D1239" s="164">
        <v>-0.91411982178785844</v>
      </c>
    </row>
    <row r="1240" spans="1:4" x14ac:dyDescent="0.15">
      <c r="A1240" s="164">
        <v>1216</v>
      </c>
      <c r="B1240" s="164">
        <v>6.2471006393831239</v>
      </c>
      <c r="C1240" s="164">
        <v>-8.483902133314114E-2</v>
      </c>
      <c r="D1240" s="164">
        <v>-0.90170096754149609</v>
      </c>
    </row>
    <row r="1241" spans="1:4" x14ac:dyDescent="0.15">
      <c r="A1241" s="164">
        <v>1217</v>
      </c>
      <c r="B1241" s="164">
        <v>6.2503770146667277</v>
      </c>
      <c r="C1241" s="164">
        <v>-8.4959160435307268E-2</v>
      </c>
      <c r="D1241" s="164">
        <v>-0.90297785101988248</v>
      </c>
    </row>
    <row r="1242" spans="1:4" x14ac:dyDescent="0.15">
      <c r="A1242" s="164">
        <v>1218</v>
      </c>
      <c r="B1242" s="164">
        <v>6.2495592051402884</v>
      </c>
      <c r="C1242" s="164">
        <v>-8.5192323154843486E-2</v>
      </c>
      <c r="D1242" s="164">
        <v>-0.90545599193306969</v>
      </c>
    </row>
    <row r="1243" spans="1:4" x14ac:dyDescent="0.15">
      <c r="A1243" s="164">
        <v>1219</v>
      </c>
      <c r="B1243" s="164">
        <v>6.2426763112519152</v>
      </c>
      <c r="C1243" s="164">
        <v>-8.3369528614812616E-2</v>
      </c>
      <c r="D1243" s="164">
        <v>-0.88608264727930319</v>
      </c>
    </row>
    <row r="1244" spans="1:4" x14ac:dyDescent="0.15">
      <c r="A1244" s="164">
        <v>1220</v>
      </c>
      <c r="B1244" s="164">
        <v>6.2429857978050736</v>
      </c>
      <c r="C1244" s="164">
        <v>-8.8340040555564769E-2</v>
      </c>
      <c r="D1244" s="164">
        <v>-0.93891111413011041</v>
      </c>
    </row>
    <row r="1245" spans="1:4" x14ac:dyDescent="0.15">
      <c r="A1245" s="164">
        <v>1221</v>
      </c>
      <c r="B1245" s="164">
        <v>6.2429857978050736</v>
      </c>
      <c r="C1245" s="164">
        <v>-8.8340040555564769E-2</v>
      </c>
      <c r="D1245" s="164">
        <v>-0.93891111413011041</v>
      </c>
    </row>
    <row r="1246" spans="1:4" x14ac:dyDescent="0.15">
      <c r="A1246" s="164">
        <v>1222</v>
      </c>
      <c r="B1246" s="164">
        <v>6.243192054239926</v>
      </c>
      <c r="C1246" s="164">
        <v>-8.6636887266351437E-2</v>
      </c>
      <c r="D1246" s="164">
        <v>-0.92080936160370275</v>
      </c>
    </row>
    <row r="1247" spans="1:4" x14ac:dyDescent="0.15">
      <c r="A1247" s="164">
        <v>1223</v>
      </c>
      <c r="B1247" s="164">
        <v>6.2481259800434259</v>
      </c>
      <c r="C1247" s="164">
        <v>-9.34802227939171E-2</v>
      </c>
      <c r="D1247" s="164">
        <v>-0.99354290059853057</v>
      </c>
    </row>
    <row r="1248" spans="1:4" x14ac:dyDescent="0.15">
      <c r="A1248" s="164">
        <v>1224</v>
      </c>
      <c r="B1248" s="164">
        <v>6.2533344348600393</v>
      </c>
      <c r="C1248" s="164">
        <v>-9.4027652222936631E-2</v>
      </c>
      <c r="D1248" s="164">
        <v>-0.99936118607673396</v>
      </c>
    </row>
    <row r="1249" spans="1:4" x14ac:dyDescent="0.15">
      <c r="A1249" s="164">
        <v>1225</v>
      </c>
      <c r="B1249" s="164">
        <v>6.2476134775378025</v>
      </c>
      <c r="C1249" s="164">
        <v>-9.8931529231777837E-2</v>
      </c>
      <c r="D1249" s="164">
        <v>-1.0514814318562464</v>
      </c>
    </row>
    <row r="1250" spans="1:4" x14ac:dyDescent="0.15">
      <c r="A1250" s="164">
        <v>1226</v>
      </c>
      <c r="B1250" s="164">
        <v>6.2438104977763951</v>
      </c>
      <c r="C1250" s="164">
        <v>-9.9195771174738212E-2</v>
      </c>
      <c r="D1250" s="164">
        <v>-1.0542898944232153</v>
      </c>
    </row>
    <row r="1251" spans="1:4" x14ac:dyDescent="0.15">
      <c r="A1251" s="164">
        <v>1227</v>
      </c>
      <c r="B1251" s="164">
        <v>6.2497637376085766</v>
      </c>
      <c r="C1251" s="164">
        <v>-0.10236438887983468</v>
      </c>
      <c r="D1251" s="164">
        <v>-1.0879671529011901</v>
      </c>
    </row>
    <row r="1252" spans="1:4" x14ac:dyDescent="0.15">
      <c r="A1252" s="164">
        <v>1228</v>
      </c>
      <c r="B1252" s="164">
        <v>6.2526215968040848</v>
      </c>
      <c r="C1252" s="164">
        <v>-0.10244535854128234</v>
      </c>
      <c r="D1252" s="164">
        <v>-1.0888277288592998</v>
      </c>
    </row>
    <row r="1253" spans="1:4" x14ac:dyDescent="0.15">
      <c r="A1253" s="164">
        <v>1229</v>
      </c>
      <c r="B1253" s="164">
        <v>6.2627439268769205</v>
      </c>
      <c r="C1253" s="164">
        <v>-9.9850264141407408E-2</v>
      </c>
      <c r="D1253" s="164">
        <v>-1.0612460913715196</v>
      </c>
    </row>
    <row r="1254" spans="1:4" x14ac:dyDescent="0.15">
      <c r="A1254" s="164">
        <v>1230</v>
      </c>
      <c r="B1254" s="164">
        <v>6.2620396071567441</v>
      </c>
      <c r="C1254" s="164">
        <v>-0.10696922145074872</v>
      </c>
      <c r="D1254" s="164">
        <v>-1.1369090421322696</v>
      </c>
    </row>
    <row r="1255" spans="1:4" x14ac:dyDescent="0.15">
      <c r="A1255" s="164">
        <v>1231</v>
      </c>
      <c r="B1255" s="164">
        <v>6.2608307260978275</v>
      </c>
      <c r="C1255" s="164">
        <v>-0.1063973507117062</v>
      </c>
      <c r="D1255" s="164">
        <v>-1.1308309852358036</v>
      </c>
    </row>
    <row r="1256" spans="1:4" x14ac:dyDescent="0.15">
      <c r="A1256" s="164">
        <v>1232</v>
      </c>
      <c r="B1256" s="164">
        <v>6.2506834731731731</v>
      </c>
      <c r="C1256" s="164">
        <v>-0.11230868075057021</v>
      </c>
      <c r="D1256" s="164">
        <v>-1.1936588200191665</v>
      </c>
    </row>
    <row r="1257" spans="1:4" x14ac:dyDescent="0.15">
      <c r="A1257" s="164">
        <v>1233</v>
      </c>
      <c r="B1257" s="164">
        <v>6.2445313984458073</v>
      </c>
      <c r="C1257" s="164">
        <v>-0.1102660527061543</v>
      </c>
      <c r="D1257" s="164">
        <v>-1.1719490023546655</v>
      </c>
    </row>
    <row r="1258" spans="1:4" x14ac:dyDescent="0.15">
      <c r="A1258" s="164">
        <v>1234</v>
      </c>
      <c r="B1258" s="164">
        <v>6.2442225222796601</v>
      </c>
      <c r="C1258" s="164">
        <v>-0.11039073388475629</v>
      </c>
      <c r="D1258" s="164">
        <v>-1.1732741607265207</v>
      </c>
    </row>
    <row r="1259" spans="1:4" x14ac:dyDescent="0.15">
      <c r="A1259" s="164">
        <v>1235</v>
      </c>
      <c r="B1259" s="164">
        <v>6.2411270410431978</v>
      </c>
      <c r="C1259" s="164">
        <v>-0.11077049506859726</v>
      </c>
      <c r="D1259" s="164">
        <v>-1.1773104051518244</v>
      </c>
    </row>
    <row r="1260" spans="1:4" x14ac:dyDescent="0.15">
      <c r="A1260" s="164">
        <v>1236</v>
      </c>
      <c r="B1260" s="164">
        <v>6.2392638615908735</v>
      </c>
      <c r="C1260" s="164">
        <v>-0.10629975220919174</v>
      </c>
      <c r="D1260" s="164">
        <v>-1.1297936717123211</v>
      </c>
    </row>
    <row r="1261" spans="1:4" x14ac:dyDescent="0.15">
      <c r="A1261" s="164">
        <v>1237</v>
      </c>
      <c r="B1261" s="164">
        <v>6.2389529002192354</v>
      </c>
      <c r="C1261" s="164">
        <v>-0.10338800913749679</v>
      </c>
      <c r="D1261" s="164">
        <v>-1.0988465732696149</v>
      </c>
    </row>
    <row r="1262" spans="1:4" x14ac:dyDescent="0.15">
      <c r="A1262" s="164">
        <v>1238</v>
      </c>
      <c r="B1262" s="164">
        <v>6.2438104977763951</v>
      </c>
      <c r="C1262" s="164">
        <v>-0.10220329223869395</v>
      </c>
      <c r="D1262" s="164">
        <v>-1.0862549573230036</v>
      </c>
    </row>
    <row r="1263" spans="1:4" x14ac:dyDescent="0.15">
      <c r="A1263" s="164">
        <v>1239</v>
      </c>
      <c r="B1263" s="164">
        <v>6.2430889328135057</v>
      </c>
      <c r="C1263" s="164">
        <v>-0.10709123497322537</v>
      </c>
      <c r="D1263" s="164">
        <v>-1.138205847653379</v>
      </c>
    </row>
    <row r="1264" spans="1:4" x14ac:dyDescent="0.15">
      <c r="A1264" s="164">
        <v>1240</v>
      </c>
      <c r="B1264" s="164">
        <v>6.2483308871623215</v>
      </c>
      <c r="C1264" s="164">
        <v>-0.11125199124936724</v>
      </c>
      <c r="D1264" s="164">
        <v>-1.1824279273161002</v>
      </c>
    </row>
    <row r="1265" spans="1:4" x14ac:dyDescent="0.15">
      <c r="A1265" s="164">
        <v>1241</v>
      </c>
      <c r="B1265" s="164">
        <v>6.2447372482236458</v>
      </c>
      <c r="C1265" s="164">
        <v>-0.10982191871070235</v>
      </c>
      <c r="D1265" s="164">
        <v>-1.1672285795218214</v>
      </c>
    </row>
    <row r="1266" spans="1:4" x14ac:dyDescent="0.15">
      <c r="A1266" s="164">
        <v>1242</v>
      </c>
      <c r="B1266" s="164">
        <v>6.2306147136163617</v>
      </c>
      <c r="C1266" s="164">
        <v>-0.11141679999882825</v>
      </c>
      <c r="D1266" s="164">
        <v>-1.1841795765750509</v>
      </c>
    </row>
    <row r="1267" spans="1:4" x14ac:dyDescent="0.15">
      <c r="A1267" s="164">
        <v>1243</v>
      </c>
      <c r="B1267" s="164">
        <v>6.229461237940189</v>
      </c>
      <c r="C1267" s="164">
        <v>-0.11246596838499734</v>
      </c>
      <c r="D1267" s="164">
        <v>-1.1953305320440888</v>
      </c>
    </row>
    <row r="1268" spans="1:4" x14ac:dyDescent="0.15">
      <c r="A1268" s="164">
        <v>1244</v>
      </c>
      <c r="B1268" s="164">
        <v>6.2272544185827456</v>
      </c>
      <c r="C1268" s="164">
        <v>-0.11290874209894852</v>
      </c>
      <c r="D1268" s="164">
        <v>-1.200036497294489</v>
      </c>
    </row>
    <row r="1269" spans="1:4" x14ac:dyDescent="0.15">
      <c r="A1269" s="164">
        <v>1245</v>
      </c>
      <c r="B1269" s="164">
        <v>6.2333343752214958</v>
      </c>
      <c r="C1269" s="164">
        <v>-0.11281720019889985</v>
      </c>
      <c r="D1269" s="164">
        <v>-1.199063555615679</v>
      </c>
    </row>
    <row r="1270" spans="1:4" x14ac:dyDescent="0.15">
      <c r="A1270" s="164">
        <v>1246</v>
      </c>
      <c r="B1270" s="164">
        <v>6.2405064736745226</v>
      </c>
      <c r="C1270" s="164">
        <v>-0.11145626361397731</v>
      </c>
      <c r="D1270" s="164">
        <v>-1.18459901069161</v>
      </c>
    </row>
    <row r="1271" spans="1:4" x14ac:dyDescent="0.15">
      <c r="A1271" s="164">
        <v>1247</v>
      </c>
      <c r="B1271" s="164">
        <v>6.2494569188687841</v>
      </c>
      <c r="C1271" s="164">
        <v>-0.10591526888045255</v>
      </c>
      <c r="D1271" s="164">
        <v>-1.1257072385583324</v>
      </c>
    </row>
    <row r="1272" spans="1:4" x14ac:dyDescent="0.15">
      <c r="A1272" s="164">
        <v>1248</v>
      </c>
      <c r="B1272" s="164">
        <v>6.2509898117897382</v>
      </c>
      <c r="C1272" s="164">
        <v>-0.10809256092154662</v>
      </c>
      <c r="D1272" s="164">
        <v>-1.1488483157327811</v>
      </c>
    </row>
    <row r="1273" spans="1:4" x14ac:dyDescent="0.15">
      <c r="A1273" s="164">
        <v>1249</v>
      </c>
      <c r="B1273" s="164">
        <v>6.251806129351694</v>
      </c>
      <c r="C1273" s="164">
        <v>-0.10397906461985329</v>
      </c>
      <c r="D1273" s="164">
        <v>-1.1051285328200295</v>
      </c>
    </row>
    <row r="1274" spans="1:4" x14ac:dyDescent="0.15">
      <c r="A1274" s="164">
        <v>1250</v>
      </c>
      <c r="B1274" s="164">
        <v>6.2509898117897382</v>
      </c>
      <c r="C1274" s="164">
        <v>-0.10017384645532612</v>
      </c>
      <c r="D1274" s="164">
        <v>-1.0646852456775799</v>
      </c>
    </row>
    <row r="1275" spans="1:4" x14ac:dyDescent="0.15">
      <c r="A1275" s="164">
        <v>1251</v>
      </c>
      <c r="B1275" s="164">
        <v>6.2496614780523903</v>
      </c>
      <c r="C1275" s="164">
        <v>-9.9271951956850124E-2</v>
      </c>
      <c r="D1275" s="164">
        <v>-1.0550995723739858</v>
      </c>
    </row>
    <row r="1276" spans="1:4" x14ac:dyDescent="0.15">
      <c r="A1276" s="164">
        <v>1252</v>
      </c>
      <c r="B1276" s="164">
        <v>6.2487405406115748</v>
      </c>
      <c r="C1276" s="164">
        <v>-0.10112731101366101</v>
      </c>
      <c r="D1276" s="164">
        <v>-1.0748190249369036</v>
      </c>
    </row>
    <row r="1277" spans="1:4" x14ac:dyDescent="0.15">
      <c r="A1277" s="164">
        <v>1253</v>
      </c>
      <c r="B1277" s="164">
        <v>6.254656557799632</v>
      </c>
      <c r="C1277" s="164">
        <v>-0.10149842169366252</v>
      </c>
      <c r="D1277" s="164">
        <v>-1.0787633285599774</v>
      </c>
    </row>
    <row r="1278" spans="1:4" x14ac:dyDescent="0.15">
      <c r="A1278" s="164">
        <v>1254</v>
      </c>
      <c r="B1278" s="164">
        <v>6.2522139692309082</v>
      </c>
      <c r="C1278" s="164">
        <v>-0.10631306881850744</v>
      </c>
      <c r="D1278" s="164">
        <v>-1.1299352056352219</v>
      </c>
    </row>
    <row r="1279" spans="1:4" x14ac:dyDescent="0.15">
      <c r="A1279" s="164">
        <v>1255</v>
      </c>
      <c r="B1279" s="164">
        <v>6.2492523062336005</v>
      </c>
      <c r="C1279" s="164">
        <v>-0.10764510069589939</v>
      </c>
      <c r="D1279" s="164">
        <v>-1.1440925404767455</v>
      </c>
    </row>
    <row r="1280" spans="1:4" x14ac:dyDescent="0.15">
      <c r="A1280" s="164">
        <v>1256</v>
      </c>
      <c r="B1280" s="164">
        <v>6.2450459214621441</v>
      </c>
      <c r="C1280" s="164">
        <v>-0.11208181208046231</v>
      </c>
      <c r="D1280" s="164">
        <v>-1.1912475746261078</v>
      </c>
    </row>
    <row r="1281" spans="1:4" x14ac:dyDescent="0.15">
      <c r="A1281" s="164">
        <v>1257</v>
      </c>
      <c r="B1281" s="164">
        <v>6.2419536999221785</v>
      </c>
      <c r="C1281" s="164">
        <v>-0.10747164597927128</v>
      </c>
      <c r="D1281" s="164">
        <v>-1.1422489986330218</v>
      </c>
    </row>
    <row r="1282" spans="1:4" x14ac:dyDescent="0.15">
      <c r="A1282" s="164">
        <v>1258</v>
      </c>
      <c r="B1282" s="164">
        <v>6.2471006393831239</v>
      </c>
      <c r="C1282" s="164">
        <v>-0.11023788958578518</v>
      </c>
      <c r="D1282" s="164">
        <v>-1.1716496741388658</v>
      </c>
    </row>
    <row r="1283" spans="1:4" x14ac:dyDescent="0.15">
      <c r="A1283" s="164">
        <v>1259</v>
      </c>
      <c r="B1283" s="164">
        <v>6.2513980769451747</v>
      </c>
      <c r="C1283" s="164">
        <v>-0.10764171949493395</v>
      </c>
      <c r="D1283" s="164">
        <v>-1.1440566038035722</v>
      </c>
    </row>
    <row r="1284" spans="1:4" x14ac:dyDescent="0.15">
      <c r="A1284" s="164">
        <v>1260</v>
      </c>
      <c r="B1284" s="164">
        <v>6.2602255849932211</v>
      </c>
      <c r="C1284" s="164">
        <v>-9.9651375063515069E-2</v>
      </c>
      <c r="D1284" s="164">
        <v>-1.0591322235881475</v>
      </c>
    </row>
    <row r="1285" spans="1:4" x14ac:dyDescent="0.15">
      <c r="A1285" s="164">
        <v>1261</v>
      </c>
      <c r="B1285" s="164">
        <v>6.2615361335006217</v>
      </c>
      <c r="C1285" s="164">
        <v>-0.10392175659855063</v>
      </c>
      <c r="D1285" s="164">
        <v>-1.1045194416560287</v>
      </c>
    </row>
    <row r="1286" spans="1:4" x14ac:dyDescent="0.15">
      <c r="A1286" s="164">
        <v>1262</v>
      </c>
      <c r="B1286" s="164">
        <v>6.2561793155564702</v>
      </c>
      <c r="C1286" s="164">
        <v>-0.10685668383290814</v>
      </c>
      <c r="D1286" s="164">
        <v>-1.1357129500829142</v>
      </c>
    </row>
    <row r="1287" spans="1:4" x14ac:dyDescent="0.15">
      <c r="A1287" s="164">
        <v>1263</v>
      </c>
      <c r="B1287" s="164">
        <v>6.2558750008106019</v>
      </c>
      <c r="C1287" s="164">
        <v>-0.11061698052320335</v>
      </c>
      <c r="D1287" s="164">
        <v>-1.1756787949335754</v>
      </c>
    </row>
    <row r="1288" spans="1:4" x14ac:dyDescent="0.15">
      <c r="A1288" s="164">
        <v>1264</v>
      </c>
      <c r="B1288" s="164">
        <v>6.2561793155564702</v>
      </c>
      <c r="C1288" s="164">
        <v>-0.10792471768429923</v>
      </c>
      <c r="D1288" s="164">
        <v>-1.1470644147984814</v>
      </c>
    </row>
    <row r="1289" spans="1:4" x14ac:dyDescent="0.15">
      <c r="A1289" s="164">
        <v>1265</v>
      </c>
      <c r="B1289" s="164">
        <v>6.2499682166671588</v>
      </c>
      <c r="C1289" s="164">
        <v>-0.11397051882687848</v>
      </c>
      <c r="D1289" s="164">
        <v>-1.2113214589529693</v>
      </c>
    </row>
    <row r="1290" spans="1:4" x14ac:dyDescent="0.15">
      <c r="A1290" s="164">
        <v>1266</v>
      </c>
      <c r="B1290" s="164">
        <v>6.2461766834642551</v>
      </c>
      <c r="C1290" s="164">
        <v>-0.10844962937802105</v>
      </c>
      <c r="D1290" s="164">
        <v>-1.1526433733327182</v>
      </c>
    </row>
    <row r="1291" spans="1:4" x14ac:dyDescent="0.15">
      <c r="A1291" s="164">
        <v>1267</v>
      </c>
      <c r="B1291" s="164">
        <v>6.2515001099833531</v>
      </c>
      <c r="C1291" s="164">
        <v>-0.10817321356612464</v>
      </c>
      <c r="D1291" s="164">
        <v>-1.1497055223165913</v>
      </c>
    </row>
    <row r="1292" spans="1:4" x14ac:dyDescent="0.15">
      <c r="A1292" s="164">
        <v>1268</v>
      </c>
      <c r="B1292" s="164">
        <v>6.2511939709749358</v>
      </c>
      <c r="C1292" s="164">
        <v>-0.10829672010674418</v>
      </c>
      <c r="D1292" s="164">
        <v>-1.1510181961950068</v>
      </c>
    </row>
    <row r="1293" spans="1:4" x14ac:dyDescent="0.15">
      <c r="A1293" s="164">
        <v>1269</v>
      </c>
      <c r="B1293" s="164">
        <v>6.2482284403053177</v>
      </c>
      <c r="C1293" s="164">
        <v>-0.10769754527944198</v>
      </c>
      <c r="D1293" s="164">
        <v>-1.1446499411984836</v>
      </c>
    </row>
    <row r="1294" spans="1:4" x14ac:dyDescent="0.15">
      <c r="A1294" s="164">
        <v>1270</v>
      </c>
      <c r="B1294" s="164">
        <v>6.2459712117888735</v>
      </c>
      <c r="C1294" s="164">
        <v>-0.10975718079469399</v>
      </c>
      <c r="D1294" s="164">
        <v>-1.1665405206476844</v>
      </c>
    </row>
    <row r="1295" spans="1:4" x14ac:dyDescent="0.15">
      <c r="A1295" s="164">
        <v>1271</v>
      </c>
      <c r="B1295" s="164">
        <v>6.2521120291734329</v>
      </c>
      <c r="C1295" s="164">
        <v>-0.10792639504778734</v>
      </c>
      <c r="D1295" s="164">
        <v>-1.1470822424473202</v>
      </c>
    </row>
    <row r="1296" spans="1:4" x14ac:dyDescent="0.15">
      <c r="A1296" s="164">
        <v>1272</v>
      </c>
      <c r="B1296" s="164">
        <v>6.2530290122921466</v>
      </c>
      <c r="C1296" s="164">
        <v>-0.11099160670479069</v>
      </c>
      <c r="D1296" s="164">
        <v>-1.1796604626272329</v>
      </c>
    </row>
    <row r="1297" spans="1:4" x14ac:dyDescent="0.15">
      <c r="A1297" s="164">
        <v>1273</v>
      </c>
      <c r="B1297" s="164">
        <v>6.2536397383470668</v>
      </c>
      <c r="C1297" s="164">
        <v>-0.11031284192983826</v>
      </c>
      <c r="D1297" s="164">
        <v>-1.1724462957887878</v>
      </c>
    </row>
    <row r="1298" spans="1:4" x14ac:dyDescent="0.15">
      <c r="A1298" s="164">
        <v>1274</v>
      </c>
      <c r="B1298" s="164">
        <v>6.2497637376085766</v>
      </c>
      <c r="C1298" s="164">
        <v>-0.11095735260266704</v>
      </c>
      <c r="D1298" s="164">
        <v>-1.1792963971707742</v>
      </c>
    </row>
    <row r="1299" spans="1:4" x14ac:dyDescent="0.15">
      <c r="A1299" s="164">
        <v>1275</v>
      </c>
      <c r="B1299" s="164">
        <v>6.248535740675691</v>
      </c>
      <c r="C1299" s="164">
        <v>-0.11427039493603797</v>
      </c>
      <c r="D1299" s="164">
        <v>-1.2145086548154711</v>
      </c>
    </row>
    <row r="1300" spans="1:4" x14ac:dyDescent="0.15">
      <c r="A1300" s="164">
        <v>1276</v>
      </c>
      <c r="B1300" s="164">
        <v>6.2414371404005831</v>
      </c>
      <c r="C1300" s="164">
        <v>-0.11413137038118837</v>
      </c>
      <c r="D1300" s="164">
        <v>-1.2130310496563115</v>
      </c>
    </row>
    <row r="1301" spans="1:4" x14ac:dyDescent="0.15">
      <c r="A1301" s="164">
        <v>1277</v>
      </c>
      <c r="B1301" s="164">
        <v>6.2241966453628823</v>
      </c>
      <c r="C1301" s="164">
        <v>-0.11494906259851678</v>
      </c>
      <c r="D1301" s="164">
        <v>-1.2217217895060906</v>
      </c>
    </row>
    <row r="1302" spans="1:4" x14ac:dyDescent="0.15">
      <c r="A1302" s="164">
        <v>1278</v>
      </c>
      <c r="B1302" s="164">
        <v>6.2194280583589663</v>
      </c>
      <c r="C1302" s="164">
        <v>-0.11040272251183936</v>
      </c>
      <c r="D1302" s="164">
        <v>-1.1734015803557247</v>
      </c>
    </row>
    <row r="1303" spans="1:4" x14ac:dyDescent="0.15">
      <c r="A1303" s="164">
        <v>1279</v>
      </c>
      <c r="B1303" s="164">
        <v>6.2194280583589663</v>
      </c>
      <c r="C1303" s="164">
        <v>-0.11040272251183936</v>
      </c>
      <c r="D1303" s="164">
        <v>-1.1734015803557247</v>
      </c>
    </row>
    <row r="1304" spans="1:4" x14ac:dyDescent="0.15">
      <c r="A1304" s="164">
        <v>1280</v>
      </c>
      <c r="B1304" s="164">
        <v>6.2255688480669429</v>
      </c>
      <c r="C1304" s="164">
        <v>-0.11144428822307351</v>
      </c>
      <c r="D1304" s="164">
        <v>-1.1844717317414881</v>
      </c>
    </row>
    <row r="1305" spans="1:4" x14ac:dyDescent="0.15">
      <c r="A1305" s="164">
        <v>1281</v>
      </c>
      <c r="B1305" s="164">
        <v>6.2289363685925734</v>
      </c>
      <c r="C1305" s="164">
        <v>-0.110618930488668</v>
      </c>
      <c r="D1305" s="164">
        <v>-1.1756995198985565</v>
      </c>
    </row>
    <row r="1306" spans="1:4" x14ac:dyDescent="0.15">
      <c r="A1306" s="164">
        <v>1282</v>
      </c>
      <c r="B1306" s="164">
        <v>6.2348991247271686</v>
      </c>
      <c r="C1306" s="164">
        <v>-0.11438194970457261</v>
      </c>
      <c r="D1306" s="164">
        <v>-1.2156943007734387</v>
      </c>
    </row>
    <row r="1307" spans="1:4" x14ac:dyDescent="0.15">
      <c r="A1307" s="164">
        <v>1283</v>
      </c>
      <c r="B1307" s="164">
        <v>6.2337519475819523</v>
      </c>
      <c r="C1307" s="164">
        <v>-0.11653619516841029</v>
      </c>
      <c r="D1307" s="164">
        <v>-1.238590430273055</v>
      </c>
    </row>
    <row r="1308" spans="1:4" x14ac:dyDescent="0.15">
      <c r="A1308" s="164">
        <v>1284</v>
      </c>
      <c r="B1308" s="164">
        <v>6.2240909916421003</v>
      </c>
      <c r="C1308" s="164">
        <v>-0.1172908458542139</v>
      </c>
      <c r="D1308" s="164">
        <v>-1.246611141059816</v>
      </c>
    </row>
    <row r="1309" spans="1:4" x14ac:dyDescent="0.15">
      <c r="A1309" s="164">
        <v>1285</v>
      </c>
      <c r="B1309" s="164">
        <v>6.2282009599582926</v>
      </c>
      <c r="C1309" s="164">
        <v>-0.11164680201148869</v>
      </c>
      <c r="D1309" s="164">
        <v>-1.1866241243090239</v>
      </c>
    </row>
    <row r="1310" spans="1:4" x14ac:dyDescent="0.15">
      <c r="A1310" s="164">
        <v>1286</v>
      </c>
      <c r="B1310" s="164">
        <v>6.2289363685925734</v>
      </c>
      <c r="C1310" s="164">
        <v>-0.11238221064576948</v>
      </c>
      <c r="D1310" s="164">
        <v>-1.1944403233486787</v>
      </c>
    </row>
    <row r="1311" spans="1:4" x14ac:dyDescent="0.15">
      <c r="A1311" s="164">
        <v>1287</v>
      </c>
      <c r="B1311" s="164">
        <v>6.2241966453628823</v>
      </c>
      <c r="C1311" s="164">
        <v>-0.10808379368979004</v>
      </c>
      <c r="D1311" s="164">
        <v>-1.1487551343024283</v>
      </c>
    </row>
    <row r="1312" spans="1:4" x14ac:dyDescent="0.15">
      <c r="A1312" s="164">
        <v>1288</v>
      </c>
      <c r="B1312" s="164">
        <v>6.2167662414291547</v>
      </c>
      <c r="C1312" s="164">
        <v>-0.10485554124530516</v>
      </c>
      <c r="D1312" s="164">
        <v>-1.1144440554271806</v>
      </c>
    </row>
    <row r="1313" spans="1:4" x14ac:dyDescent="0.15">
      <c r="A1313" s="164">
        <v>1289</v>
      </c>
      <c r="B1313" s="164">
        <v>6.2004935943101476</v>
      </c>
      <c r="C1313" s="164">
        <v>-0.10152083948688073</v>
      </c>
      <c r="D1313" s="164">
        <v>-1.0790015932820047</v>
      </c>
    </row>
    <row r="1314" spans="1:4" x14ac:dyDescent="0.15">
      <c r="A1314" s="164">
        <v>1290</v>
      </c>
      <c r="B1314" s="164">
        <v>6.2003846933225031</v>
      </c>
      <c r="C1314" s="164">
        <v>-9.8049837383097582E-2</v>
      </c>
      <c r="D1314" s="164">
        <v>-1.0421104798988141</v>
      </c>
    </row>
    <row r="1315" spans="1:4" x14ac:dyDescent="0.15">
      <c r="A1315" s="164">
        <v>1291</v>
      </c>
      <c r="B1315" s="164">
        <v>6.2004935943101476</v>
      </c>
      <c r="C1315" s="164">
        <v>-9.2580234558918839E-2</v>
      </c>
      <c r="D1315" s="164">
        <v>-0.98397748777879446</v>
      </c>
    </row>
    <row r="1316" spans="1:4" x14ac:dyDescent="0.15">
      <c r="A1316" s="164">
        <v>1292</v>
      </c>
      <c r="B1316" s="164">
        <v>6.2008202064318327</v>
      </c>
      <c r="C1316" s="164">
        <v>-9.1350426132946083E-2</v>
      </c>
      <c r="D1316" s="164">
        <v>-0.97090662215393209</v>
      </c>
    </row>
    <row r="1317" spans="1:4" x14ac:dyDescent="0.15">
      <c r="A1317" s="164">
        <v>1293</v>
      </c>
      <c r="B1317" s="164">
        <v>6.2075398681693947</v>
      </c>
      <c r="C1317" s="164">
        <v>-8.7462253593436401E-2</v>
      </c>
      <c r="D1317" s="164">
        <v>-0.92958166477285731</v>
      </c>
    </row>
    <row r="1318" spans="1:4" x14ac:dyDescent="0.15">
      <c r="A1318" s="164">
        <v>1294</v>
      </c>
      <c r="B1318" s="164">
        <v>6.2129172588279289</v>
      </c>
      <c r="C1318" s="164">
        <v>-9.1960716487192506E-2</v>
      </c>
      <c r="D1318" s="164">
        <v>-0.97739301714361915</v>
      </c>
    </row>
    <row r="1319" spans="1:4" x14ac:dyDescent="0.15">
      <c r="A1319" s="164">
        <v>1295</v>
      </c>
      <c r="B1319" s="164">
        <v>6.2112005082353559</v>
      </c>
      <c r="C1319" s="164">
        <v>-8.2586122980139898E-2</v>
      </c>
      <c r="D1319" s="164">
        <v>-0.87775631810127075</v>
      </c>
    </row>
    <row r="1320" spans="1:4" x14ac:dyDescent="0.15">
      <c r="A1320" s="164">
        <v>1296</v>
      </c>
      <c r="B1320" s="164">
        <v>6.2099104707930239</v>
      </c>
      <c r="C1320" s="164">
        <v>-8.3259651129973911E-2</v>
      </c>
      <c r="D1320" s="164">
        <v>-0.8849148281221132</v>
      </c>
    </row>
    <row r="1321" spans="1:4" x14ac:dyDescent="0.15">
      <c r="A1321" s="164">
        <v>1297</v>
      </c>
      <c r="B1321" s="164">
        <v>6.2106632508898265</v>
      </c>
      <c r="C1321" s="164">
        <v>-8.5761065552127924E-2</v>
      </c>
      <c r="D1321" s="164">
        <v>-0.91150079963894204</v>
      </c>
    </row>
    <row r="1322" spans="1:4" x14ac:dyDescent="0.15">
      <c r="A1322" s="164">
        <v>1298</v>
      </c>
      <c r="B1322" s="164">
        <v>6.2198531106426502</v>
      </c>
      <c r="C1322" s="164">
        <v>-8.9496564668049672E-2</v>
      </c>
      <c r="D1322" s="164">
        <v>-0.95120308656008157</v>
      </c>
    </row>
    <row r="1323" spans="1:4" x14ac:dyDescent="0.15">
      <c r="A1323" s="164">
        <v>1299</v>
      </c>
      <c r="B1323" s="164">
        <v>6.2221867829345987</v>
      </c>
      <c r="C1323" s="164">
        <v>-9.1830236959998146E-2</v>
      </c>
      <c r="D1323" s="164">
        <v>-0.97600623174620738</v>
      </c>
    </row>
    <row r="1324" spans="1:4" x14ac:dyDescent="0.15">
      <c r="A1324" s="164">
        <v>1300</v>
      </c>
      <c r="B1324" s="164">
        <v>6.2251468879056393</v>
      </c>
      <c r="C1324" s="164">
        <v>-9.4355275576558206E-2</v>
      </c>
      <c r="D1324" s="164">
        <v>-1.0028432900697744</v>
      </c>
    </row>
    <row r="1325" spans="1:4" x14ac:dyDescent="0.15">
      <c r="A1325" s="164">
        <v>1301</v>
      </c>
      <c r="B1325" s="164">
        <v>6.2251468879056393</v>
      </c>
      <c r="C1325" s="164">
        <v>-9.4355275576558206E-2</v>
      </c>
      <c r="D1325" s="164">
        <v>-1.0028432900697744</v>
      </c>
    </row>
    <row r="1326" spans="1:4" x14ac:dyDescent="0.15">
      <c r="A1326" s="164">
        <v>1302</v>
      </c>
      <c r="B1326" s="164">
        <v>6.2293562922119081</v>
      </c>
      <c r="C1326" s="164">
        <v>-9.2925974853740101E-2</v>
      </c>
      <c r="D1326" s="164">
        <v>-0.98765214542405688</v>
      </c>
    </row>
    <row r="1327" spans="1:4" x14ac:dyDescent="0.15">
      <c r="A1327" s="164">
        <v>1303</v>
      </c>
      <c r="B1327" s="164">
        <v>6.2254633793415639</v>
      </c>
      <c r="C1327" s="164">
        <v>-9.2499269959882113E-2</v>
      </c>
      <c r="D1327" s="164">
        <v>-0.98311696562588857</v>
      </c>
    </row>
    <row r="1328" spans="1:4" x14ac:dyDescent="0.15">
      <c r="A1328" s="164">
        <v>1304</v>
      </c>
      <c r="B1328" s="164">
        <v>6.2329165800666519</v>
      </c>
      <c r="C1328" s="164">
        <v>-9.9301640853991735E-2</v>
      </c>
      <c r="D1328" s="164">
        <v>-1.0554151171181043</v>
      </c>
    </row>
    <row r="1329" spans="1:4" x14ac:dyDescent="0.15">
      <c r="A1329" s="164">
        <v>1305</v>
      </c>
      <c r="B1329" s="164">
        <v>6.2354200138239984</v>
      </c>
      <c r="C1329" s="164">
        <v>-0.10593416881864215</v>
      </c>
      <c r="D1329" s="164">
        <v>-1.1259081141965028</v>
      </c>
    </row>
    <row r="1330" spans="1:4" x14ac:dyDescent="0.15">
      <c r="A1330" s="164">
        <v>1306</v>
      </c>
      <c r="B1330" s="164">
        <v>6.2354200138239984</v>
      </c>
      <c r="C1330" s="164">
        <v>-0.10593416881864215</v>
      </c>
      <c r="D1330" s="164">
        <v>-1.1259081141965028</v>
      </c>
    </row>
    <row r="1331" spans="1:4" x14ac:dyDescent="0.15">
      <c r="A1331" s="164">
        <v>1307</v>
      </c>
      <c r="B1331" s="164">
        <v>6.2266227547541479</v>
      </c>
      <c r="C1331" s="164">
        <v>-9.735470349897124E-2</v>
      </c>
      <c r="D1331" s="164">
        <v>-1.0347223360230577</v>
      </c>
    </row>
    <row r="1332" spans="1:4" x14ac:dyDescent="0.15">
      <c r="A1332" s="164">
        <v>1308</v>
      </c>
      <c r="B1332" s="164">
        <v>6.2290413706108856</v>
      </c>
      <c r="C1332" s="164">
        <v>-9.6294298669014289E-2</v>
      </c>
      <c r="D1332" s="164">
        <v>-1.0234519554112491</v>
      </c>
    </row>
    <row r="1333" spans="1:4" x14ac:dyDescent="0.15">
      <c r="A1333" s="164">
        <v>1309</v>
      </c>
      <c r="B1333" s="164">
        <v>6.2288313524923167</v>
      </c>
      <c r="C1333" s="164">
        <v>-9.6952901669120628E-2</v>
      </c>
      <c r="D1333" s="164">
        <v>-1.0304518353378418</v>
      </c>
    </row>
    <row r="1334" spans="1:4" x14ac:dyDescent="0.15">
      <c r="A1334" s="164">
        <v>1310</v>
      </c>
      <c r="B1334" s="164">
        <v>6.2330210497553384</v>
      </c>
      <c r="C1334" s="164">
        <v>-0.1004910623687536</v>
      </c>
      <c r="D1334" s="164">
        <v>-1.0680567354892545</v>
      </c>
    </row>
    <row r="1335" spans="1:4" x14ac:dyDescent="0.15">
      <c r="A1335" s="164">
        <v>1311</v>
      </c>
      <c r="B1335" s="164">
        <v>6.235524150076615</v>
      </c>
      <c r="C1335" s="164">
        <v>-0.10256004069493319</v>
      </c>
      <c r="D1335" s="164">
        <v>-1.0900466138403115</v>
      </c>
    </row>
    <row r="1336" spans="1:4" x14ac:dyDescent="0.15">
      <c r="A1336" s="164">
        <v>1312</v>
      </c>
      <c r="B1336" s="164">
        <v>6.2401960054683583</v>
      </c>
      <c r="C1336" s="164">
        <v>-0.10549729027446819</v>
      </c>
      <c r="D1336" s="164">
        <v>-1.1212648050235585</v>
      </c>
    </row>
    <row r="1337" spans="1:4" x14ac:dyDescent="0.15">
      <c r="A1337" s="164">
        <v>1313</v>
      </c>
      <c r="B1337" s="164">
        <v>6.23936748794587</v>
      </c>
      <c r="C1337" s="164">
        <v>-0.10466877275197994</v>
      </c>
      <c r="D1337" s="164">
        <v>-1.1124590097666902</v>
      </c>
    </row>
    <row r="1338" spans="1:4" x14ac:dyDescent="0.15">
      <c r="A1338" s="164">
        <v>1314</v>
      </c>
      <c r="B1338" s="164">
        <v>6.2401960054683583</v>
      </c>
      <c r="C1338" s="164">
        <v>-0.10549729027446819</v>
      </c>
      <c r="D1338" s="164">
        <v>-1.1212648050235585</v>
      </c>
    </row>
    <row r="1339" spans="1:4" x14ac:dyDescent="0.15">
      <c r="A1339" s="164">
        <v>1315</v>
      </c>
      <c r="B1339" s="164">
        <v>6.2459712117888735</v>
      </c>
      <c r="C1339" s="164">
        <v>-0.1020001929661225</v>
      </c>
      <c r="D1339" s="164">
        <v>-1.0840963420100624</v>
      </c>
    </row>
    <row r="1340" spans="1:4" x14ac:dyDescent="0.15">
      <c r="A1340" s="164">
        <v>1316</v>
      </c>
      <c r="B1340" s="164">
        <v>6.2521120291734329</v>
      </c>
      <c r="C1340" s="164">
        <v>-0.10086980637306109</v>
      </c>
      <c r="D1340" s="164">
        <v>-1.0720821689486242</v>
      </c>
    </row>
    <row r="1341" spans="1:4" x14ac:dyDescent="0.15">
      <c r="A1341" s="164">
        <v>1317</v>
      </c>
      <c r="B1341" s="164">
        <v>6.2561793155564702</v>
      </c>
      <c r="C1341" s="164">
        <v>-0.10344662085236589</v>
      </c>
      <c r="D1341" s="164">
        <v>-1.0994695205782501</v>
      </c>
    </row>
    <row r="1342" spans="1:4" x14ac:dyDescent="0.15">
      <c r="A1342" s="164">
        <v>1318</v>
      </c>
      <c r="B1342" s="164">
        <v>6.2563821263709656</v>
      </c>
      <c r="C1342" s="164">
        <v>-0.104287933338016</v>
      </c>
      <c r="D1342" s="164">
        <v>-1.1084113055068689</v>
      </c>
    </row>
    <row r="1343" spans="1:4" x14ac:dyDescent="0.15">
      <c r="A1343" s="164">
        <v>1319</v>
      </c>
      <c r="B1343" s="164">
        <v>6.2525197098023941</v>
      </c>
      <c r="C1343" s="164">
        <v>-0.10640460782550321</v>
      </c>
      <c r="D1343" s="164">
        <v>-1.1309081165655797</v>
      </c>
    </row>
    <row r="1344" spans="1:4" x14ac:dyDescent="0.15">
      <c r="A1344" s="164">
        <v>1320</v>
      </c>
      <c r="B1344" s="164">
        <v>6.2458684557293607</v>
      </c>
      <c r="C1344" s="164">
        <v>-0.10447641963842802</v>
      </c>
      <c r="D1344" s="164">
        <v>-1.1104146086659477</v>
      </c>
    </row>
    <row r="1345" spans="1:4" x14ac:dyDescent="0.15">
      <c r="A1345" s="164">
        <v>1321</v>
      </c>
      <c r="B1345" s="164">
        <v>6.2432951620879109</v>
      </c>
      <c r="C1345" s="164">
        <v>-9.9538804637670175E-2</v>
      </c>
      <c r="D1345" s="164">
        <v>-1.0579357828430058</v>
      </c>
    </row>
    <row r="1346" spans="1:4" x14ac:dyDescent="0.15">
      <c r="A1346" s="164">
        <v>1322</v>
      </c>
      <c r="B1346" s="164">
        <v>6.2471006393831239</v>
      </c>
      <c r="C1346" s="164">
        <v>-0.10334428193288314</v>
      </c>
      <c r="D1346" s="164">
        <v>-1.0983818241236625</v>
      </c>
    </row>
    <row r="1347" spans="1:4" x14ac:dyDescent="0.15">
      <c r="A1347" s="164">
        <v>1323</v>
      </c>
      <c r="B1347" s="164">
        <v>6.2447372482236458</v>
      </c>
      <c r="C1347" s="164">
        <v>-9.755182611888813E-2</v>
      </c>
      <c r="D1347" s="164">
        <v>-1.0368174292279335</v>
      </c>
    </row>
    <row r="1348" spans="1:4" x14ac:dyDescent="0.15">
      <c r="A1348" s="164">
        <v>1324</v>
      </c>
      <c r="B1348" s="164">
        <v>6.2412304211410952</v>
      </c>
      <c r="C1348" s="164">
        <v>-9.2121304951598759E-2</v>
      </c>
      <c r="D1348" s="164">
        <v>-0.97909981162870074</v>
      </c>
    </row>
    <row r="1349" spans="1:4" x14ac:dyDescent="0.15">
      <c r="A1349" s="164">
        <v>1325</v>
      </c>
      <c r="B1349" s="164">
        <v>6.2426763112519152</v>
      </c>
      <c r="C1349" s="164">
        <v>-8.9305522300913154E-2</v>
      </c>
      <c r="D1349" s="164">
        <v>-0.94917261656429996</v>
      </c>
    </row>
    <row r="1350" spans="1:4" x14ac:dyDescent="0.15">
      <c r="A1350" s="164">
        <v>1326</v>
      </c>
      <c r="B1350" s="164">
        <v>6.2353158637207144</v>
      </c>
      <c r="C1350" s="164">
        <v>-8.5779762042237806E-2</v>
      </c>
      <c r="D1350" s="164">
        <v>-0.9116995129545461</v>
      </c>
    </row>
    <row r="1351" spans="1:4" x14ac:dyDescent="0.15">
      <c r="A1351" s="164">
        <v>1327</v>
      </c>
      <c r="B1351" s="164">
        <v>6.2388492189810316</v>
      </c>
      <c r="C1351" s="164">
        <v>-8.526582239661451E-2</v>
      </c>
      <c r="D1351" s="164">
        <v>-0.90623716946643906</v>
      </c>
    </row>
    <row r="1352" spans="1:4" x14ac:dyDescent="0.15">
      <c r="A1352" s="164">
        <v>1328</v>
      </c>
      <c r="B1352" s="164">
        <v>6.2420569709477673</v>
      </c>
      <c r="C1352" s="164">
        <v>-8.8473574363350238E-2</v>
      </c>
      <c r="D1352" s="164">
        <v>-0.94033036156823024</v>
      </c>
    </row>
    <row r="1353" spans="1:4" x14ac:dyDescent="0.15">
      <c r="A1353" s="164">
        <v>1329</v>
      </c>
      <c r="B1353" s="164">
        <v>6.2475109367728567</v>
      </c>
      <c r="C1353" s="164">
        <v>-8.9049998973665723E-2</v>
      </c>
      <c r="D1353" s="164">
        <v>-0.9464568187181216</v>
      </c>
    </row>
    <row r="1354" spans="1:4" x14ac:dyDescent="0.15">
      <c r="A1354" s="164">
        <v>1330</v>
      </c>
      <c r="B1354" s="164">
        <v>6.2560778904478012</v>
      </c>
      <c r="C1354" s="164">
        <v>-8.5212714973527781E-2</v>
      </c>
      <c r="D1354" s="164">
        <v>-0.90567272383719377</v>
      </c>
    </row>
    <row r="1355" spans="1:4" x14ac:dyDescent="0.15">
      <c r="A1355" s="164">
        <v>1331</v>
      </c>
      <c r="B1355" s="164">
        <v>6.2629450447797561</v>
      </c>
      <c r="C1355" s="164">
        <v>-8.6869896074348141E-2</v>
      </c>
      <c r="D1355" s="164">
        <v>-0.92328586668726909</v>
      </c>
    </row>
    <row r="1356" spans="1:4" x14ac:dyDescent="0.15">
      <c r="A1356" s="164">
        <v>1332</v>
      </c>
      <c r="B1356" s="164">
        <v>6.2630455843639465</v>
      </c>
      <c r="C1356" s="164">
        <v>-8.7594201142948691E-2</v>
      </c>
      <c r="D1356" s="164">
        <v>-0.9309840528625638</v>
      </c>
    </row>
    <row r="1357" spans="1:4" x14ac:dyDescent="0.15">
      <c r="A1357" s="164">
        <v>1333</v>
      </c>
      <c r="B1357" s="164">
        <v>6.2678563664759679</v>
      </c>
      <c r="C1357" s="164">
        <v>-9.178121777055992E-2</v>
      </c>
      <c r="D1357" s="164">
        <v>-0.97548523739891302</v>
      </c>
    </row>
    <row r="1358" spans="1:4" x14ac:dyDescent="0.15">
      <c r="A1358" s="164">
        <v>1334</v>
      </c>
      <c r="B1358" s="164">
        <v>6.2695531223953047</v>
      </c>
      <c r="C1358" s="164">
        <v>-9.5558706858409614E-2</v>
      </c>
      <c r="D1358" s="164">
        <v>-1.0156338095048592</v>
      </c>
    </row>
    <row r="1359" spans="1:4" x14ac:dyDescent="0.15">
      <c r="A1359" s="164">
        <v>1335</v>
      </c>
      <c r="B1359" s="164">
        <v>6.2745223772391769</v>
      </c>
      <c r="C1359" s="164">
        <v>-9.7823851890205482E-2</v>
      </c>
      <c r="D1359" s="164">
        <v>-1.0397086212447522</v>
      </c>
    </row>
    <row r="1360" spans="1:4" x14ac:dyDescent="0.15">
      <c r="A1360" s="164">
        <v>1336</v>
      </c>
      <c r="B1360" s="164">
        <v>6.2735310458618203</v>
      </c>
      <c r="C1360" s="164">
        <v>-9.6417151867209228E-2</v>
      </c>
      <c r="D1360" s="164">
        <v>-1.0247576853211093</v>
      </c>
    </row>
    <row r="1361" spans="1:4" x14ac:dyDescent="0.15">
      <c r="A1361" s="164">
        <v>1337</v>
      </c>
      <c r="B1361" s="164">
        <v>6.2747204930025084</v>
      </c>
      <c r="C1361" s="164">
        <v>-9.5739572223467739E-2</v>
      </c>
      <c r="D1361" s="164">
        <v>-1.0175561145020755</v>
      </c>
    </row>
    <row r="1362" spans="1:4" x14ac:dyDescent="0.15">
      <c r="A1362" s="164">
        <v>1338</v>
      </c>
      <c r="B1362" s="164">
        <v>6.2796571664607743</v>
      </c>
      <c r="C1362" s="164">
        <v>-9.6539735129953286E-2</v>
      </c>
      <c r="D1362" s="164">
        <v>-1.0260605462556629</v>
      </c>
    </row>
    <row r="1363" spans="1:4" x14ac:dyDescent="0.15">
      <c r="A1363" s="164">
        <v>1339</v>
      </c>
      <c r="B1363" s="164">
        <v>6.2773901614587748</v>
      </c>
      <c r="C1363" s="164">
        <v>-9.2828984388879654E-2</v>
      </c>
      <c r="D1363" s="164">
        <v>-0.98662129435302037</v>
      </c>
    </row>
    <row r="1364" spans="1:4" x14ac:dyDescent="0.15">
      <c r="A1364" s="164">
        <v>1340</v>
      </c>
      <c r="B1364" s="164">
        <v>6.2710472128130768</v>
      </c>
      <c r="C1364" s="164">
        <v>-9.3310589166789804E-2</v>
      </c>
      <c r="D1364" s="164">
        <v>-0.99173997072846964</v>
      </c>
    </row>
    <row r="1365" spans="1:4" x14ac:dyDescent="0.15">
      <c r="A1365" s="164">
        <v>1341</v>
      </c>
      <c r="B1365" s="164">
        <v>6.2710472128130768</v>
      </c>
      <c r="C1365" s="164">
        <v>-9.3310589166789804E-2</v>
      </c>
      <c r="D1365" s="164">
        <v>-0.99173997072846964</v>
      </c>
    </row>
    <row r="1366" spans="1:4" x14ac:dyDescent="0.15">
      <c r="A1366" s="164">
        <v>1342</v>
      </c>
      <c r="B1366" s="164">
        <v>6.2687551069882614</v>
      </c>
      <c r="C1366" s="164">
        <v>-8.9359764321813806E-2</v>
      </c>
      <c r="D1366" s="164">
        <v>-0.94974912112504295</v>
      </c>
    </row>
    <row r="1367" spans="1:4" x14ac:dyDescent="0.15">
      <c r="A1367" s="164">
        <v>1343</v>
      </c>
      <c r="B1367" s="164">
        <v>6.2720416916746968</v>
      </c>
      <c r="C1367" s="164">
        <v>-8.7892800737213506E-2</v>
      </c>
      <c r="D1367" s="164">
        <v>-0.93415768144555766</v>
      </c>
    </row>
    <row r="1368" spans="1:4" x14ac:dyDescent="0.15">
      <c r="A1368" s="164">
        <v>1344</v>
      </c>
      <c r="B1368" s="164">
        <v>6.2754135037124774</v>
      </c>
      <c r="C1368" s="164">
        <v>-8.7354740523822194E-2</v>
      </c>
      <c r="D1368" s="164">
        <v>-0.92843897550828158</v>
      </c>
    </row>
    <row r="1369" spans="1:4" x14ac:dyDescent="0.15">
      <c r="A1369" s="164">
        <v>1345</v>
      </c>
      <c r="B1369" s="164">
        <v>6.2751165742200534</v>
      </c>
      <c r="C1369" s="164">
        <v>-8.4391416261193619E-2</v>
      </c>
      <c r="D1369" s="164">
        <v>-0.89694365280460508</v>
      </c>
    </row>
    <row r="1370" spans="1:4" x14ac:dyDescent="0.15">
      <c r="A1370" s="164">
        <v>1346</v>
      </c>
      <c r="B1370" s="164">
        <v>6.2685554759991904</v>
      </c>
      <c r="C1370" s="164">
        <v>-8.6883877823263234E-2</v>
      </c>
      <c r="D1370" s="164">
        <v>-0.92343446996352752</v>
      </c>
    </row>
    <row r="1371" spans="1:4" x14ac:dyDescent="0.15">
      <c r="A1371" s="164">
        <v>1347</v>
      </c>
      <c r="B1371" s="164">
        <v>6.2777848949518926</v>
      </c>
      <c r="C1371" s="164">
        <v>-8.8904945102432187E-2</v>
      </c>
      <c r="D1371" s="164">
        <v>-0.9449151317210106</v>
      </c>
    </row>
    <row r="1372" spans="1:4" x14ac:dyDescent="0.15">
      <c r="A1372" s="164">
        <v>1348</v>
      </c>
      <c r="B1372" s="164">
        <v>6.2759081361276294</v>
      </c>
      <c r="C1372" s="164">
        <v>-9.052289638234079E-2</v>
      </c>
      <c r="D1372" s="164">
        <v>-0.96211132530744803</v>
      </c>
    </row>
    <row r="1373" spans="1:4" x14ac:dyDescent="0.15">
      <c r="A1373" s="164">
        <v>1349</v>
      </c>
      <c r="B1373" s="164">
        <v>6.2776862302317475</v>
      </c>
      <c r="C1373" s="164">
        <v>-9.3331174980576748E-2</v>
      </c>
      <c r="D1373" s="164">
        <v>-0.99195876448537101</v>
      </c>
    </row>
    <row r="1374" spans="1:4" x14ac:dyDescent="0.15">
      <c r="A1374" s="164">
        <v>1350</v>
      </c>
      <c r="B1374" s="164">
        <v>6.2827023473746086</v>
      </c>
      <c r="C1374" s="164">
        <v>-9.7729054082107858E-2</v>
      </c>
      <c r="D1374" s="164">
        <v>-1.0387010745529206</v>
      </c>
    </row>
    <row r="1375" spans="1:4" x14ac:dyDescent="0.15">
      <c r="A1375" s="164">
        <v>1351</v>
      </c>
      <c r="B1375" s="164">
        <v>6.2817213242565808</v>
      </c>
      <c r="C1375" s="164">
        <v>-9.6336084511292164E-2</v>
      </c>
      <c r="D1375" s="164">
        <v>-1.023896071029504</v>
      </c>
    </row>
    <row r="1376" spans="1:4" x14ac:dyDescent="0.15">
      <c r="A1376" s="164">
        <v>1352</v>
      </c>
      <c r="B1376" s="164">
        <v>6.2754135037124774</v>
      </c>
      <c r="C1376" s="164">
        <v>-9.7261942300900905E-2</v>
      </c>
      <c r="D1376" s="164">
        <v>-1.0337364351871454</v>
      </c>
    </row>
    <row r="1377" spans="1:4" x14ac:dyDescent="0.15">
      <c r="A1377" s="164">
        <v>1353</v>
      </c>
      <c r="B1377" s="164">
        <v>6.2798539875125563</v>
      </c>
      <c r="C1377" s="164">
        <v>-9.9630315952195403E-2</v>
      </c>
      <c r="D1377" s="164">
        <v>-1.0589083994473909</v>
      </c>
    </row>
    <row r="1378" spans="1:4" x14ac:dyDescent="0.15">
      <c r="A1378" s="164">
        <v>1354</v>
      </c>
      <c r="B1378" s="164">
        <v>6.2802474812647509</v>
      </c>
      <c r="C1378" s="164">
        <v>-0.10002380970438995</v>
      </c>
      <c r="D1378" s="164">
        <v>-1.0630905987644022</v>
      </c>
    </row>
    <row r="1379" spans="1:4" x14ac:dyDescent="0.15">
      <c r="A1379" s="164">
        <v>1355</v>
      </c>
      <c r="B1379" s="164">
        <v>6.2861262817777526</v>
      </c>
      <c r="C1379" s="164">
        <v>-9.2741819807187653E-2</v>
      </c>
      <c r="D1379" s="164">
        <v>-0.98569487645696285</v>
      </c>
    </row>
    <row r="1380" spans="1:4" x14ac:dyDescent="0.15">
      <c r="A1380" s="164">
        <v>1356</v>
      </c>
      <c r="B1380" s="164">
        <v>6.2862238888268527</v>
      </c>
      <c r="C1380" s="164">
        <v>-9.1818497722180759E-2</v>
      </c>
      <c r="D1380" s="164">
        <v>-0.97588146271974041</v>
      </c>
    </row>
    <row r="1381" spans="1:4" x14ac:dyDescent="0.15">
      <c r="A1381" s="164">
        <v>1357</v>
      </c>
      <c r="B1381" s="164">
        <v>6.291961275620694</v>
      </c>
      <c r="C1381" s="164">
        <v>-9.1857863401384243E-2</v>
      </c>
      <c r="D1381" s="164">
        <v>-0.97629985593630442</v>
      </c>
    </row>
    <row r="1382" spans="1:4" x14ac:dyDescent="0.15">
      <c r="A1382" s="164">
        <v>1358</v>
      </c>
      <c r="B1382" s="164">
        <v>6.291088793580137</v>
      </c>
      <c r="C1382" s="164">
        <v>-9.3016663798044519E-2</v>
      </c>
      <c r="D1382" s="164">
        <v>-0.98861602156901507</v>
      </c>
    </row>
    <row r="1383" spans="1:4" x14ac:dyDescent="0.15">
      <c r="A1383" s="164">
        <v>1359</v>
      </c>
      <c r="B1383" s="164">
        <v>6.2930263240759849</v>
      </c>
      <c r="C1383" s="164">
        <v>-8.7660807020725429E-2</v>
      </c>
      <c r="D1383" s="164">
        <v>-0.93169196513561325</v>
      </c>
    </row>
    <row r="1384" spans="1:4" x14ac:dyDescent="0.15">
      <c r="A1384" s="164">
        <v>1360</v>
      </c>
      <c r="B1384" s="164">
        <v>6.2920581580891621</v>
      </c>
      <c r="C1384" s="164">
        <v>-8.6490804319119263E-2</v>
      </c>
      <c r="D1384" s="164">
        <v>-0.91925673720056023</v>
      </c>
    </row>
    <row r="1385" spans="1:4" x14ac:dyDescent="0.15">
      <c r="A1385" s="164">
        <v>1361</v>
      </c>
      <c r="B1385" s="164">
        <v>6.2940899259008374</v>
      </c>
      <c r="C1385" s="164">
        <v>-8.7312406593833991E-2</v>
      </c>
      <c r="D1385" s="164">
        <v>-0.92798903460808779</v>
      </c>
    </row>
    <row r="1386" spans="1:4" x14ac:dyDescent="0.15">
      <c r="A1386" s="164">
        <v>1362</v>
      </c>
      <c r="B1386" s="164">
        <v>6.2934132555479181</v>
      </c>
      <c r="C1386" s="164">
        <v>-8.885549297922779E-2</v>
      </c>
      <c r="D1386" s="164">
        <v>-0.94438953599112485</v>
      </c>
    </row>
    <row r="1387" spans="1:4" x14ac:dyDescent="0.15">
      <c r="A1387" s="164">
        <v>1363</v>
      </c>
      <c r="B1387" s="164">
        <v>6.2928327866181561</v>
      </c>
      <c r="C1387" s="164">
        <v>-8.7063636863168981E-2</v>
      </c>
      <c r="D1387" s="164">
        <v>-0.92534501652170686</v>
      </c>
    </row>
    <row r="1388" spans="1:4" x14ac:dyDescent="0.15">
      <c r="A1388" s="164">
        <v>1364</v>
      </c>
      <c r="B1388" s="164">
        <v>6.2949590723122624</v>
      </c>
      <c r="C1388" s="164">
        <v>-8.8584778817174303E-2</v>
      </c>
      <c r="D1388" s="164">
        <v>-0.9415122842499446</v>
      </c>
    </row>
    <row r="1389" spans="1:4" x14ac:dyDescent="0.15">
      <c r="A1389" s="164">
        <v>1365</v>
      </c>
      <c r="B1389" s="164">
        <v>6.3019733944676846</v>
      </c>
      <c r="C1389" s="164">
        <v>-8.5566914104113323E-2</v>
      </c>
      <c r="D1389" s="164">
        <v>-0.90943728516443034</v>
      </c>
    </row>
    <row r="1390" spans="1:4" x14ac:dyDescent="0.15">
      <c r="A1390" s="164">
        <v>1366</v>
      </c>
      <c r="B1390" s="164">
        <v>6.3057903776549953</v>
      </c>
      <c r="C1390" s="164">
        <v>-8.4802672268764923E-2</v>
      </c>
      <c r="D1390" s="164">
        <v>-0.90131463603976214</v>
      </c>
    </row>
    <row r="1391" spans="1:4" x14ac:dyDescent="0.15">
      <c r="A1391" s="164">
        <v>1367</v>
      </c>
      <c r="B1391" s="164">
        <v>6.3091150432017491</v>
      </c>
      <c r="C1391" s="164">
        <v>-8.6737207515196424E-2</v>
      </c>
      <c r="D1391" s="164">
        <v>-0.92187560286893755</v>
      </c>
    </row>
    <row r="1392" spans="1:4" x14ac:dyDescent="0.15">
      <c r="A1392" s="164">
        <v>1368</v>
      </c>
      <c r="B1392" s="164">
        <v>6.3024515361143347</v>
      </c>
      <c r="C1392" s="164">
        <v>-8.1662578617061499E-2</v>
      </c>
      <c r="D1392" s="164">
        <v>-0.86794054190926062</v>
      </c>
    </row>
    <row r="1393" spans="1:4" x14ac:dyDescent="0.15">
      <c r="A1393" s="164">
        <v>1369</v>
      </c>
      <c r="B1393" s="164">
        <v>6.3002496630749132</v>
      </c>
      <c r="C1393" s="164">
        <v>-8.125121635142829E-2</v>
      </c>
      <c r="D1393" s="164">
        <v>-0.86356842932353195</v>
      </c>
    </row>
    <row r="1394" spans="1:4" x14ac:dyDescent="0.15">
      <c r="A1394" s="164">
        <v>1370</v>
      </c>
      <c r="B1394" s="164">
        <v>6.3006330425442068</v>
      </c>
      <c r="C1394" s="164">
        <v>-8.4625923208307974E-2</v>
      </c>
      <c r="D1394" s="164">
        <v>-0.89943608067311953</v>
      </c>
    </row>
    <row r="1395" spans="1:4" x14ac:dyDescent="0.15">
      <c r="A1395" s="164">
        <v>1371</v>
      </c>
      <c r="B1395" s="164">
        <v>6.3013992388385951</v>
      </c>
      <c r="C1395" s="164">
        <v>-8.3197604906272815E-2</v>
      </c>
      <c r="D1395" s="164">
        <v>-0.88425537756428696</v>
      </c>
    </row>
    <row r="1396" spans="1:4" x14ac:dyDescent="0.15">
      <c r="A1396" s="164">
        <v>1372</v>
      </c>
      <c r="B1396" s="164">
        <v>6.2972720907582884</v>
      </c>
      <c r="C1396" s="164">
        <v>-7.2317700281952391E-2</v>
      </c>
      <c r="D1396" s="164">
        <v>-0.76861966686948879</v>
      </c>
    </row>
    <row r="1397" spans="1:4" x14ac:dyDescent="0.15">
      <c r="A1397" s="164">
        <v>1373</v>
      </c>
      <c r="B1397" s="164">
        <v>6.2997701746327746</v>
      </c>
      <c r="C1397" s="164">
        <v>-7.4222136172248376E-2</v>
      </c>
      <c r="D1397" s="164">
        <v>-0.78886072644227079</v>
      </c>
    </row>
    <row r="1398" spans="1:4" x14ac:dyDescent="0.15">
      <c r="A1398" s="164">
        <v>1374</v>
      </c>
      <c r="B1398" s="164">
        <v>6.2972720907582884</v>
      </c>
      <c r="C1398" s="164">
        <v>-7.0735421470822679E-2</v>
      </c>
      <c r="D1398" s="164">
        <v>-0.7518026136727809</v>
      </c>
    </row>
    <row r="1399" spans="1:4" x14ac:dyDescent="0.15">
      <c r="A1399" s="164">
        <v>1375</v>
      </c>
      <c r="B1399" s="164">
        <v>6.2981377142516477</v>
      </c>
      <c r="C1399" s="164">
        <v>-7.0810843421681646E-2</v>
      </c>
      <c r="D1399" s="164">
        <v>-0.75260422648012748</v>
      </c>
    </row>
    <row r="1400" spans="1:4" x14ac:dyDescent="0.15">
      <c r="A1400" s="164">
        <v>1376</v>
      </c>
      <c r="B1400" s="164">
        <v>6.3044565489220439</v>
      </c>
      <c r="C1400" s="164">
        <v>-7.5945545330860398E-2</v>
      </c>
      <c r="D1400" s="164">
        <v>-0.80717776595275947</v>
      </c>
    </row>
    <row r="1401" spans="1:4" x14ac:dyDescent="0.15">
      <c r="A1401" s="164">
        <v>1377</v>
      </c>
      <c r="B1401" s="164">
        <v>6.3078818146283497</v>
      </c>
      <c r="C1401" s="164">
        <v>-8.2333776167823558E-2</v>
      </c>
      <c r="D1401" s="164">
        <v>-0.87507428144825272</v>
      </c>
    </row>
    <row r="1402" spans="1:4" x14ac:dyDescent="0.15">
      <c r="A1402" s="164">
        <v>1378</v>
      </c>
      <c r="B1402" s="164">
        <v>6.3113866827991663</v>
      </c>
      <c r="C1402" s="164">
        <v>-8.2678459998192899E-2</v>
      </c>
      <c r="D1402" s="164">
        <v>-0.87873771059272043</v>
      </c>
    </row>
    <row r="1403" spans="1:4" x14ac:dyDescent="0.15">
      <c r="A1403" s="164">
        <v>1379</v>
      </c>
      <c r="B1403" s="164">
        <v>6.3152522200652585</v>
      </c>
      <c r="C1403" s="164">
        <v>-8.241135338200678E-2</v>
      </c>
      <c r="D1403" s="164">
        <v>-0.87589880120330166</v>
      </c>
    </row>
    <row r="1404" spans="1:4" x14ac:dyDescent="0.15">
      <c r="A1404" s="164">
        <v>1380</v>
      </c>
      <c r="B1404" s="164">
        <v>6.3152522200652585</v>
      </c>
      <c r="C1404" s="164">
        <v>-8.241135338200678E-2</v>
      </c>
      <c r="D1404" s="164">
        <v>-0.87589880120330166</v>
      </c>
    </row>
    <row r="1405" spans="1:4" x14ac:dyDescent="0.15">
      <c r="A1405" s="164">
        <v>1381</v>
      </c>
      <c r="B1405" s="164">
        <v>6.3135575042532253</v>
      </c>
      <c r="C1405" s="164">
        <v>-8.6823226033192924E-2</v>
      </c>
      <c r="D1405" s="164">
        <v>-0.92278983996980357</v>
      </c>
    </row>
    <row r="1406" spans="1:4" x14ac:dyDescent="0.15">
      <c r="A1406" s="164">
        <v>1382</v>
      </c>
      <c r="B1406" s="164">
        <v>6.3087357950769425</v>
      </c>
      <c r="C1406" s="164">
        <v>-8.3583482779079787E-2</v>
      </c>
      <c r="D1406" s="164">
        <v>-0.88835663245614394</v>
      </c>
    </row>
    <row r="1407" spans="1:4" x14ac:dyDescent="0.15">
      <c r="A1407" s="164">
        <v>1383</v>
      </c>
      <c r="B1407" s="164">
        <v>6.2999620052438248</v>
      </c>
      <c r="C1407" s="164">
        <v>-7.5601615378954712E-2</v>
      </c>
      <c r="D1407" s="164">
        <v>-0.80352234931161171</v>
      </c>
    </row>
    <row r="1408" spans="1:4" x14ac:dyDescent="0.15">
      <c r="A1408" s="164">
        <v>1384</v>
      </c>
      <c r="B1408" s="164">
        <v>6.3023559311388926</v>
      </c>
      <c r="C1408" s="164">
        <v>-7.7401540662556556E-2</v>
      </c>
      <c r="D1408" s="164">
        <v>-0.82265263092286578</v>
      </c>
    </row>
    <row r="1409" spans="1:4" x14ac:dyDescent="0.15">
      <c r="A1409" s="164">
        <v>1385</v>
      </c>
      <c r="B1409" s="164">
        <v>6.3065515466582012</v>
      </c>
      <c r="C1409" s="164">
        <v>-7.5283007342902053E-2</v>
      </c>
      <c r="D1409" s="164">
        <v>-0.80013606349806998</v>
      </c>
    </row>
    <row r="1410" spans="1:4" x14ac:dyDescent="0.15">
      <c r="A1410" s="164">
        <v>1386</v>
      </c>
      <c r="B1410" s="164">
        <v>6.3117646495256503</v>
      </c>
      <c r="C1410" s="164">
        <v>-7.1878743919190136E-2</v>
      </c>
      <c r="D1410" s="164">
        <v>-0.76395427386056913</v>
      </c>
    </row>
    <row r="1411" spans="1:4" x14ac:dyDescent="0.15">
      <c r="A1411" s="164">
        <v>1387</v>
      </c>
      <c r="B1411" s="164">
        <v>6.3139344248623752</v>
      </c>
      <c r="C1411" s="164">
        <v>-7.5414506393870262E-2</v>
      </c>
      <c r="D1411" s="164">
        <v>-0.80153368477688247</v>
      </c>
    </row>
    <row r="1412" spans="1:4" x14ac:dyDescent="0.15">
      <c r="A1412" s="164">
        <v>1388</v>
      </c>
      <c r="B1412" s="164">
        <v>6.3192859228653155</v>
      </c>
      <c r="C1412" s="164">
        <v>-7.9790108935344328E-2</v>
      </c>
      <c r="D1412" s="164">
        <v>-0.84803923120146085</v>
      </c>
    </row>
    <row r="1413" spans="1:4" x14ac:dyDescent="0.15">
      <c r="A1413" s="164">
        <v>1389</v>
      </c>
      <c r="B1413" s="164">
        <v>6.3230196409912853</v>
      </c>
      <c r="C1413" s="164">
        <v>-8.1769611622672045E-2</v>
      </c>
      <c r="D1413" s="164">
        <v>-0.86907812887338798</v>
      </c>
    </row>
    <row r="1414" spans="1:4" x14ac:dyDescent="0.15">
      <c r="A1414" s="164">
        <v>1390</v>
      </c>
      <c r="B1414" s="164">
        <v>6.3258082926222743</v>
      </c>
      <c r="C1414" s="164">
        <v>-8.222408596356523E-2</v>
      </c>
      <c r="D1414" s="164">
        <v>-0.87390845277937679</v>
      </c>
    </row>
    <row r="1415" spans="1:4" x14ac:dyDescent="0.15">
      <c r="A1415" s="164">
        <v>1391</v>
      </c>
      <c r="B1415" s="164">
        <v>6.3236712152164261</v>
      </c>
      <c r="C1415" s="164">
        <v>-8.1058920384636579E-2</v>
      </c>
      <c r="D1415" s="164">
        <v>-0.86152463560001002</v>
      </c>
    </row>
    <row r="1416" spans="1:4" x14ac:dyDescent="0.15">
      <c r="A1416" s="164">
        <v>1392</v>
      </c>
      <c r="B1416" s="164">
        <v>6.3237642530054483</v>
      </c>
      <c r="C1416" s="164">
        <v>-7.9985777283476445E-2</v>
      </c>
      <c r="D1416" s="164">
        <v>-0.85011886785987023</v>
      </c>
    </row>
    <row r="1417" spans="1:4" x14ac:dyDescent="0.15">
      <c r="A1417" s="164">
        <v>1393</v>
      </c>
      <c r="B1417" s="164">
        <v>6.3316323334803544</v>
      </c>
      <c r="C1417" s="164">
        <v>-7.7034586842004593E-2</v>
      </c>
      <c r="D1417" s="164">
        <v>-0.81875250796251875</v>
      </c>
    </row>
    <row r="1418" spans="1:4" x14ac:dyDescent="0.15">
      <c r="A1418" s="164">
        <v>1394</v>
      </c>
      <c r="B1418" s="164">
        <v>6.3284021044593182</v>
      </c>
      <c r="C1418" s="164">
        <v>-7.3612216404294273E-2</v>
      </c>
      <c r="D1418" s="164">
        <v>-0.78237827018281769</v>
      </c>
    </row>
    <row r="1419" spans="1:4" x14ac:dyDescent="0.15">
      <c r="A1419" s="164">
        <v>1395</v>
      </c>
      <c r="B1419" s="164">
        <v>6.325437045702726</v>
      </c>
      <c r="C1419" s="164">
        <v>-7.1415944923699293E-2</v>
      </c>
      <c r="D1419" s="164">
        <v>-0.75903547240041702</v>
      </c>
    </row>
    <row r="1420" spans="1:4" x14ac:dyDescent="0.15">
      <c r="A1420" s="164">
        <v>1396</v>
      </c>
      <c r="B1420" s="164">
        <v>6.3307107698216845</v>
      </c>
      <c r="C1420" s="164">
        <v>-6.940994340751061E-2</v>
      </c>
      <c r="D1420" s="164">
        <v>-0.737714935227619</v>
      </c>
    </row>
    <row r="1421" spans="1:4" x14ac:dyDescent="0.15">
      <c r="A1421" s="164">
        <v>1397</v>
      </c>
      <c r="B1421" s="164">
        <v>6.329695795537793</v>
      </c>
      <c r="C1421" s="164">
        <v>-6.9158765227201435E-2</v>
      </c>
      <c r="D1421" s="164">
        <v>-0.73504531923428107</v>
      </c>
    </row>
    <row r="1422" spans="1:4" x14ac:dyDescent="0.15">
      <c r="A1422" s="164">
        <v>1398</v>
      </c>
      <c r="B1422" s="164">
        <v>6.3292340083271528</v>
      </c>
      <c r="C1422" s="164">
        <v>-6.7169968748665987E-2</v>
      </c>
      <c r="D1422" s="164">
        <v>-0.71390764366048221</v>
      </c>
    </row>
    <row r="1423" spans="1:4" x14ac:dyDescent="0.15">
      <c r="A1423" s="164">
        <v>1399</v>
      </c>
      <c r="B1423" s="164">
        <v>6.3349410111511357</v>
      </c>
      <c r="C1423" s="164">
        <v>-7.2876971572648941E-2</v>
      </c>
      <c r="D1423" s="164">
        <v>-0.77456381209906444</v>
      </c>
    </row>
    <row r="1424" spans="1:4" x14ac:dyDescent="0.15">
      <c r="A1424" s="164">
        <v>1400</v>
      </c>
      <c r="B1424" s="164">
        <v>6.3396045013254048</v>
      </c>
      <c r="C1424" s="164">
        <v>-7.5254311008398744E-2</v>
      </c>
      <c r="D1424" s="164">
        <v>-0.79983106808228221</v>
      </c>
    </row>
    <row r="1425" spans="1:4" x14ac:dyDescent="0.15">
      <c r="A1425" s="164">
        <v>1401</v>
      </c>
      <c r="B1425" s="164">
        <v>6.3433335465940699</v>
      </c>
      <c r="C1425" s="164">
        <v>-7.4805606182447804E-2</v>
      </c>
      <c r="D1425" s="164">
        <v>-0.79506206474699204</v>
      </c>
    </row>
    <row r="1426" spans="1:4" x14ac:dyDescent="0.15">
      <c r="A1426" s="164">
        <v>1402</v>
      </c>
      <c r="B1426" s="164">
        <v>6.3480376657112574</v>
      </c>
      <c r="C1426" s="164">
        <v>-7.8752005998369512E-2</v>
      </c>
      <c r="D1426" s="164">
        <v>-0.83700588348046112</v>
      </c>
    </row>
    <row r="1427" spans="1:4" x14ac:dyDescent="0.15">
      <c r="A1427" s="164">
        <v>1403</v>
      </c>
      <c r="B1427" s="164">
        <v>6.351367702838874</v>
      </c>
      <c r="C1427" s="164">
        <v>-8.4167154297511537E-2</v>
      </c>
      <c r="D1427" s="164">
        <v>-0.89456011246600509</v>
      </c>
    </row>
    <row r="1428" spans="1:4" x14ac:dyDescent="0.15">
      <c r="A1428" s="164">
        <v>1404</v>
      </c>
      <c r="B1428" s="164">
        <v>6.3442403823067561</v>
      </c>
      <c r="C1428" s="164">
        <v>-9.1373571767474182E-2</v>
      </c>
      <c r="D1428" s="164">
        <v>-0.9711526226466346</v>
      </c>
    </row>
    <row r="1429" spans="1:4" x14ac:dyDescent="0.15">
      <c r="A1429" s="164">
        <v>1405</v>
      </c>
      <c r="B1429" s="164">
        <v>6.3445122283606556</v>
      </c>
      <c r="C1429" s="164">
        <v>-9.2415685527472036E-2</v>
      </c>
      <c r="D1429" s="164">
        <v>-0.9822285989003976</v>
      </c>
    </row>
    <row r="1430" spans="1:4" x14ac:dyDescent="0.15">
      <c r="A1430" s="164">
        <v>1406</v>
      </c>
      <c r="B1430" s="164">
        <v>6.3506488937920578</v>
      </c>
      <c r="C1430" s="164">
        <v>-8.9920859756312588E-2</v>
      </c>
      <c r="D1430" s="164">
        <v>-0.9557126540397376</v>
      </c>
    </row>
    <row r="1431" spans="1:4" x14ac:dyDescent="0.15">
      <c r="A1431" s="164">
        <v>1407</v>
      </c>
      <c r="B1431" s="164">
        <v>6.3582527082425138</v>
      </c>
      <c r="C1431" s="164">
        <v>-8.8209902932221418E-2</v>
      </c>
      <c r="D1431" s="164">
        <v>-0.93752796261517879</v>
      </c>
    </row>
    <row r="1432" spans="1:4" x14ac:dyDescent="0.15">
      <c r="A1432" s="164">
        <v>1408</v>
      </c>
      <c r="B1432" s="164">
        <v>6.3567378408162458</v>
      </c>
      <c r="C1432" s="164">
        <v>-8.650583864605732E-2</v>
      </c>
      <c r="D1432" s="164">
        <v>-0.91941652767118753</v>
      </c>
    </row>
    <row r="1433" spans="1:4" x14ac:dyDescent="0.15">
      <c r="A1433" s="164">
        <v>1409</v>
      </c>
      <c r="B1433" s="164">
        <v>6.3562024812577516</v>
      </c>
      <c r="C1433" s="164">
        <v>-8.6159675947459213E-2</v>
      </c>
      <c r="D1433" s="164">
        <v>-0.91573738056001308</v>
      </c>
    </row>
    <row r="1434" spans="1:4" x14ac:dyDescent="0.15">
      <c r="A1434" s="164">
        <v>1410</v>
      </c>
      <c r="B1434" s="164">
        <v>6.3512778877845362</v>
      </c>
      <c r="C1434" s="164">
        <v>-9.0549853748790987E-2</v>
      </c>
      <c r="D1434" s="164">
        <v>-0.96239783831795378</v>
      </c>
    </row>
    <row r="1435" spans="1:4" x14ac:dyDescent="0.15">
      <c r="A1435" s="164">
        <v>1411</v>
      </c>
      <c r="B1435" s="164">
        <v>6.3512778877845362</v>
      </c>
      <c r="C1435" s="164">
        <v>-9.0549853748790987E-2</v>
      </c>
      <c r="D1435" s="164">
        <v>-0.96239783831795378</v>
      </c>
    </row>
    <row r="1436" spans="1:4" x14ac:dyDescent="0.15">
      <c r="A1436" s="164">
        <v>1412</v>
      </c>
      <c r="B1436" s="164">
        <v>6.339422141624909</v>
      </c>
      <c r="C1436" s="164">
        <v>-7.8885111314317413E-2</v>
      </c>
      <c r="D1436" s="164">
        <v>-0.8384205767464743</v>
      </c>
    </row>
    <row r="1437" spans="1:4" x14ac:dyDescent="0.15">
      <c r="A1437" s="164">
        <v>1413</v>
      </c>
      <c r="B1437" s="164">
        <v>6.3446934066470702</v>
      </c>
      <c r="C1437" s="164">
        <v>-6.5421794899156005E-2</v>
      </c>
      <c r="D1437" s="164">
        <v>-0.69532739571839375</v>
      </c>
    </row>
    <row r="1438" spans="1:4" x14ac:dyDescent="0.15">
      <c r="A1438" s="164">
        <v>1414</v>
      </c>
      <c r="B1438" s="164">
        <v>6.3485786346795017</v>
      </c>
      <c r="C1438" s="164">
        <v>-6.9307022931587525E-2</v>
      </c>
      <c r="D1438" s="164">
        <v>-0.73662105777286546</v>
      </c>
    </row>
    <row r="1439" spans="1:4" x14ac:dyDescent="0.15">
      <c r="A1439" s="164">
        <v>1415</v>
      </c>
      <c r="B1439" s="164">
        <v>6.3522652872452579</v>
      </c>
      <c r="C1439" s="164">
        <v>-7.4682389661677284E-2</v>
      </c>
      <c r="D1439" s="164">
        <v>-0.79375247330840637</v>
      </c>
    </row>
    <row r="1440" spans="1:4" x14ac:dyDescent="0.15">
      <c r="A1440" s="164">
        <v>1416</v>
      </c>
      <c r="B1440" s="164">
        <v>6.3610962975694711</v>
      </c>
      <c r="C1440" s="164">
        <v>-7.77086837524541E-2</v>
      </c>
      <c r="D1440" s="164">
        <v>-0.82591706298469714</v>
      </c>
    </row>
    <row r="1441" spans="1:4" x14ac:dyDescent="0.15">
      <c r="A1441" s="164">
        <v>1417</v>
      </c>
      <c r="B1441" s="164">
        <v>6.358074640578212</v>
      </c>
      <c r="C1441" s="164">
        <v>-7.4873750690408691E-2</v>
      </c>
      <c r="D1441" s="164">
        <v>-0.79578633015924483</v>
      </c>
    </row>
    <row r="1442" spans="1:4" x14ac:dyDescent="0.15">
      <c r="A1442" s="164">
        <v>1418</v>
      </c>
      <c r="B1442" s="164">
        <v>6.3599423345249377</v>
      </c>
      <c r="C1442" s="164">
        <v>-8.1233310696222638E-2</v>
      </c>
      <c r="D1442" s="164">
        <v>-0.86337812129817171</v>
      </c>
    </row>
    <row r="1443" spans="1:4" x14ac:dyDescent="0.15">
      <c r="A1443" s="164">
        <v>1419</v>
      </c>
      <c r="B1443" s="164">
        <v>6.3640179736552955</v>
      </c>
      <c r="C1443" s="164">
        <v>-8.681073347658419E-2</v>
      </c>
      <c r="D1443" s="164">
        <v>-0.92265706438842432</v>
      </c>
    </row>
    <row r="1444" spans="1:4" x14ac:dyDescent="0.15">
      <c r="A1444" s="164">
        <v>1420</v>
      </c>
      <c r="B1444" s="164">
        <v>6.3624256836910211</v>
      </c>
      <c r="C1444" s="164">
        <v>-9.3518811861450502E-2</v>
      </c>
      <c r="D1444" s="164">
        <v>-0.9939530396947226</v>
      </c>
    </row>
    <row r="1445" spans="1:4" x14ac:dyDescent="0.15">
      <c r="A1445" s="164">
        <v>1421</v>
      </c>
      <c r="B1445" s="164">
        <v>6.3656070323637586</v>
      </c>
      <c r="C1445" s="164">
        <v>-9.1221729905706539E-2</v>
      </c>
      <c r="D1445" s="164">
        <v>-0.96953879033789592</v>
      </c>
    </row>
    <row r="1446" spans="1:4" x14ac:dyDescent="0.15">
      <c r="A1446" s="164">
        <v>1422</v>
      </c>
      <c r="B1446" s="164">
        <v>6.371143479946201</v>
      </c>
      <c r="C1446" s="164">
        <v>-8.7009318875399089E-2</v>
      </c>
      <c r="D1446" s="164">
        <v>-0.92476770455655943</v>
      </c>
    </row>
    <row r="1447" spans="1:4" x14ac:dyDescent="0.15">
      <c r="A1447" s="164">
        <v>1423</v>
      </c>
      <c r="B1447" s="164">
        <v>6.3724559321508547</v>
      </c>
      <c r="C1447" s="164">
        <v>-8.7575780743331499E-2</v>
      </c>
      <c r="D1447" s="164">
        <v>-0.93078827394036134</v>
      </c>
    </row>
    <row r="1448" spans="1:4" x14ac:dyDescent="0.15">
      <c r="A1448" s="164">
        <v>1424</v>
      </c>
      <c r="B1448" s="164">
        <v>6.3784650397669198</v>
      </c>
      <c r="C1448" s="164">
        <v>-9.2280742855505693E-2</v>
      </c>
      <c r="D1448" s="164">
        <v>-0.98079437752487175</v>
      </c>
    </row>
    <row r="1449" spans="1:4" x14ac:dyDescent="0.15">
      <c r="A1449" s="164">
        <v>1425</v>
      </c>
      <c r="B1449" s="164">
        <v>6.3836531277628081</v>
      </c>
      <c r="C1449" s="164">
        <v>-9.2454427178903842E-2</v>
      </c>
      <c r="D1449" s="164">
        <v>-0.98264035971554242</v>
      </c>
    </row>
    <row r="1450" spans="1:4" x14ac:dyDescent="0.15">
      <c r="A1450" s="164">
        <v>1426</v>
      </c>
      <c r="B1450" s="164">
        <v>6.395117228705816</v>
      </c>
      <c r="C1450" s="164">
        <v>-9.3964528883438092E-2</v>
      </c>
      <c r="D1450" s="164">
        <v>-0.99869028752786004</v>
      </c>
    </row>
    <row r="1451" spans="1:4" x14ac:dyDescent="0.15">
      <c r="A1451" s="164">
        <v>1427</v>
      </c>
      <c r="B1451" s="164">
        <v>6.4017138871083272</v>
      </c>
      <c r="C1451" s="164">
        <v>-0.10111159551927429</v>
      </c>
      <c r="D1451" s="164">
        <v>-1.0746519947629196</v>
      </c>
    </row>
    <row r="1452" spans="1:4" x14ac:dyDescent="0.15">
      <c r="A1452" s="164">
        <v>1428</v>
      </c>
      <c r="B1452" s="164">
        <v>6.4011241439148447</v>
      </c>
      <c r="C1452" s="164">
        <v>-0.10235873748592983</v>
      </c>
      <c r="D1452" s="164">
        <v>-1.0879070877652197</v>
      </c>
    </row>
    <row r="1453" spans="1:4" x14ac:dyDescent="0.15">
      <c r="A1453" s="164">
        <v>1429</v>
      </c>
      <c r="B1453" s="164">
        <v>6.4102572770362372</v>
      </c>
      <c r="C1453" s="164">
        <v>-9.8522467883322307E-2</v>
      </c>
      <c r="D1453" s="164">
        <v>-1.047133774282053</v>
      </c>
    </row>
    <row r="1454" spans="1:4" x14ac:dyDescent="0.15">
      <c r="A1454" s="164">
        <v>1430</v>
      </c>
      <c r="B1454" s="164">
        <v>6.4093404023714449</v>
      </c>
      <c r="C1454" s="164">
        <v>-9.9967727504830073E-2</v>
      </c>
      <c r="D1454" s="164">
        <v>-1.0624945360940605</v>
      </c>
    </row>
    <row r="1455" spans="1:4" x14ac:dyDescent="0.15">
      <c r="A1455" s="164">
        <v>1431</v>
      </c>
      <c r="B1455" s="164">
        <v>6.3992677684647505</v>
      </c>
      <c r="C1455" s="164">
        <v>-0.10013471497287085</v>
      </c>
      <c r="D1455" s="164">
        <v>-1.0642693415919742</v>
      </c>
    </row>
    <row r="1456" spans="1:4" x14ac:dyDescent="0.15">
      <c r="A1456" s="164">
        <v>1432</v>
      </c>
      <c r="B1456" s="164">
        <v>6.3929911004640072</v>
      </c>
      <c r="C1456" s="164">
        <v>-9.6987363837821583E-2</v>
      </c>
      <c r="D1456" s="164">
        <v>-1.0308181122039928</v>
      </c>
    </row>
    <row r="1457" spans="1:4" x14ac:dyDescent="0.15">
      <c r="A1457" s="164">
        <v>1433</v>
      </c>
      <c r="B1457" s="164">
        <v>6.3938422446243184</v>
      </c>
      <c r="C1457" s="164">
        <v>-9.3607060234689676E-2</v>
      </c>
      <c r="D1457" s="164">
        <v>-0.994890976534202</v>
      </c>
    </row>
    <row r="1458" spans="1:4" x14ac:dyDescent="0.15">
      <c r="A1458" s="164">
        <v>1434</v>
      </c>
      <c r="B1458" s="164">
        <v>6.3991832831056152</v>
      </c>
      <c r="C1458" s="164">
        <v>-0.10060175090724499</v>
      </c>
      <c r="D1458" s="164">
        <v>-1.069233174829137</v>
      </c>
    </row>
    <row r="1459" spans="1:4" x14ac:dyDescent="0.15">
      <c r="A1459" s="164">
        <v>1435</v>
      </c>
      <c r="B1459" s="164">
        <v>6.404739856075051</v>
      </c>
      <c r="C1459" s="164">
        <v>-0.10450467168542232</v>
      </c>
      <c r="D1459" s="164">
        <v>-1.110714882027303</v>
      </c>
    </row>
    <row r="1460" spans="1:4" x14ac:dyDescent="0.15">
      <c r="A1460" s="164">
        <v>1436</v>
      </c>
      <c r="B1460" s="164">
        <v>6.4056621301850152</v>
      </c>
      <c r="C1460" s="164">
        <v>-0.10121332776303404</v>
      </c>
      <c r="D1460" s="164">
        <v>-1.0757332432401756</v>
      </c>
    </row>
    <row r="1461" spans="1:4" x14ac:dyDescent="0.15">
      <c r="A1461" s="164">
        <v>1437</v>
      </c>
      <c r="B1461" s="164">
        <v>6.4056621301850152</v>
      </c>
      <c r="C1461" s="164">
        <v>-0.10121332776303404</v>
      </c>
      <c r="D1461" s="164">
        <v>-1.0757332432401756</v>
      </c>
    </row>
    <row r="1462" spans="1:4" x14ac:dyDescent="0.15">
      <c r="A1462" s="164">
        <v>1438</v>
      </c>
      <c r="B1462" s="164">
        <v>6.4117553055414707</v>
      </c>
      <c r="C1462" s="164">
        <v>-0.10694093923313019</v>
      </c>
      <c r="D1462" s="164">
        <v>-1.136608448106194</v>
      </c>
    </row>
    <row r="1463" spans="1:4" x14ac:dyDescent="0.15">
      <c r="A1463" s="164">
        <v>1439</v>
      </c>
      <c r="B1463" s="164">
        <v>6.4209303546263792</v>
      </c>
      <c r="C1463" s="164">
        <v>-0.1039461895873206</v>
      </c>
      <c r="D1463" s="164">
        <v>-1.1047791246328902</v>
      </c>
    </row>
    <row r="1464" spans="1:4" x14ac:dyDescent="0.15">
      <c r="A1464" s="164">
        <v>1440</v>
      </c>
      <c r="B1464" s="164">
        <v>6.4346155909607532</v>
      </c>
      <c r="C1464" s="164">
        <v>-0.11330787387950547</v>
      </c>
      <c r="D1464" s="164">
        <v>-1.2042786196934678</v>
      </c>
    </row>
    <row r="1465" spans="1:4" x14ac:dyDescent="0.15">
      <c r="A1465" s="164">
        <v>1441</v>
      </c>
      <c r="B1465" s="164">
        <v>6.4401677517106259</v>
      </c>
      <c r="C1465" s="164">
        <v>-0.11742299468385653</v>
      </c>
      <c r="D1465" s="164">
        <v>-1.248015668430309</v>
      </c>
    </row>
    <row r="1466" spans="1:4" x14ac:dyDescent="0.15">
      <c r="A1466" s="164">
        <v>1442</v>
      </c>
      <c r="B1466" s="164">
        <v>6.4350192471119625</v>
      </c>
      <c r="C1466" s="164">
        <v>-0.11659182005077362</v>
      </c>
      <c r="D1466" s="164">
        <v>-1.2391816324045535</v>
      </c>
    </row>
    <row r="1467" spans="1:4" x14ac:dyDescent="0.15">
      <c r="A1467" s="164">
        <v>1443</v>
      </c>
      <c r="B1467" s="164">
        <v>6.4497308978491734</v>
      </c>
      <c r="C1467" s="164">
        <v>-0.12036656212879304</v>
      </c>
      <c r="D1467" s="164">
        <v>-1.2793010082587879</v>
      </c>
    </row>
    <row r="1468" spans="1:4" x14ac:dyDescent="0.15">
      <c r="A1468" s="164">
        <v>1444</v>
      </c>
      <c r="B1468" s="164">
        <v>6.4540752768012881</v>
      </c>
      <c r="C1468" s="164">
        <v>-0.12435437127859217</v>
      </c>
      <c r="D1468" s="164">
        <v>-1.3216849409378895</v>
      </c>
    </row>
    <row r="1469" spans="1:4" x14ac:dyDescent="0.15">
      <c r="A1469" s="164">
        <v>1445</v>
      </c>
      <c r="B1469" s="164">
        <v>6.4581606410013581</v>
      </c>
      <c r="C1469" s="164">
        <v>-0.13058106392000468</v>
      </c>
      <c r="D1469" s="164">
        <v>-1.3878645678491668</v>
      </c>
    </row>
    <row r="1470" spans="1:4" x14ac:dyDescent="0.15">
      <c r="A1470" s="164">
        <v>1446</v>
      </c>
      <c r="B1470" s="164">
        <v>6.4632375542795826</v>
      </c>
      <c r="C1470" s="164">
        <v>-0.13049092784034944</v>
      </c>
      <c r="D1470" s="164">
        <v>-1.386906567757247</v>
      </c>
    </row>
    <row r="1471" spans="1:4" x14ac:dyDescent="0.15">
      <c r="A1471" s="164">
        <v>1447</v>
      </c>
      <c r="B1471" s="164">
        <v>6.4496516856139747</v>
      </c>
      <c r="C1471" s="164">
        <v>-0.12457613416581204</v>
      </c>
      <c r="D1471" s="164">
        <v>-1.3240419201536884</v>
      </c>
    </row>
    <row r="1472" spans="1:4" x14ac:dyDescent="0.15">
      <c r="A1472" s="164">
        <v>1448</v>
      </c>
      <c r="B1472" s="164">
        <v>6.4208481745821846</v>
      </c>
      <c r="C1472" s="164">
        <v>-0.10929487010351391</v>
      </c>
      <c r="D1472" s="164">
        <v>-1.1616269090690581</v>
      </c>
    </row>
    <row r="1473" spans="1:4" x14ac:dyDescent="0.15">
      <c r="A1473" s="164">
        <v>1449</v>
      </c>
      <c r="B1473" s="164">
        <v>6.4271509365015573</v>
      </c>
      <c r="C1473" s="164">
        <v>-0.11088918435286566</v>
      </c>
      <c r="D1473" s="164">
        <v>-1.1785718794213278</v>
      </c>
    </row>
    <row r="1474" spans="1:4" x14ac:dyDescent="0.15">
      <c r="A1474" s="164">
        <v>1450</v>
      </c>
      <c r="B1474" s="164">
        <v>6.4281286320405648</v>
      </c>
      <c r="C1474" s="164">
        <v>-0.11168622773710535</v>
      </c>
      <c r="D1474" s="164">
        <v>-1.1870431557214085</v>
      </c>
    </row>
    <row r="1475" spans="1:4" x14ac:dyDescent="0.15">
      <c r="A1475" s="164">
        <v>1451</v>
      </c>
      <c r="B1475" s="164">
        <v>6.4416897202177248</v>
      </c>
      <c r="C1475" s="164">
        <v>-0.11984287112593428</v>
      </c>
      <c r="D1475" s="164">
        <v>-1.2737350236852949</v>
      </c>
    </row>
    <row r="1476" spans="1:4" x14ac:dyDescent="0.15">
      <c r="A1476" s="164">
        <v>1452</v>
      </c>
      <c r="B1476" s="164">
        <v>6.4537601334021693</v>
      </c>
      <c r="C1476" s="164">
        <v>-0.12386099064524281</v>
      </c>
      <c r="D1476" s="164">
        <v>-1.316441106350142</v>
      </c>
    </row>
    <row r="1477" spans="1:4" x14ac:dyDescent="0.15">
      <c r="A1477" s="164">
        <v>1453</v>
      </c>
      <c r="B1477" s="164">
        <v>6.4587872710641188</v>
      </c>
      <c r="C1477" s="164">
        <v>-0.12799741835251766</v>
      </c>
      <c r="D1477" s="164">
        <v>-1.3604046128499299</v>
      </c>
    </row>
    <row r="1478" spans="1:4" x14ac:dyDescent="0.15">
      <c r="A1478" s="164">
        <v>1454</v>
      </c>
      <c r="B1478" s="164">
        <v>6.4669656432912808</v>
      </c>
      <c r="C1478" s="164">
        <v>-0.12978599248090816</v>
      </c>
      <c r="D1478" s="164">
        <v>-1.3794142501223416</v>
      </c>
    </row>
    <row r="1479" spans="1:4" x14ac:dyDescent="0.15">
      <c r="A1479" s="164">
        <v>1455</v>
      </c>
      <c r="B1479" s="164">
        <v>6.4627702926742367</v>
      </c>
      <c r="C1479" s="164">
        <v>-0.12966830020425579</v>
      </c>
      <c r="D1479" s="164">
        <v>-1.3781633724240607</v>
      </c>
    </row>
    <row r="1480" spans="1:4" x14ac:dyDescent="0.15">
      <c r="A1480" s="164">
        <v>1456</v>
      </c>
      <c r="B1480" s="164">
        <v>6.4596480694373462</v>
      </c>
      <c r="C1480" s="164">
        <v>-0.12814621954365535</v>
      </c>
      <c r="D1480" s="164">
        <v>-1.3619861277697369</v>
      </c>
    </row>
    <row r="1481" spans="1:4" x14ac:dyDescent="0.15">
      <c r="A1481" s="164">
        <v>1457</v>
      </c>
      <c r="B1481" s="164">
        <v>6.4517086039830245</v>
      </c>
      <c r="C1481" s="164">
        <v>-0.12448636119169798</v>
      </c>
      <c r="D1481" s="164">
        <v>-1.3230877792837714</v>
      </c>
    </row>
    <row r="1482" spans="1:4" x14ac:dyDescent="0.15">
      <c r="A1482" s="164">
        <v>1458</v>
      </c>
      <c r="B1482" s="164">
        <v>6.4458400441340098</v>
      </c>
      <c r="C1482" s="164">
        <v>-0.12004841675120304</v>
      </c>
      <c r="D1482" s="164">
        <v>-1.2759196397530705</v>
      </c>
    </row>
    <row r="1483" spans="1:4" x14ac:dyDescent="0.15">
      <c r="A1483" s="164">
        <v>1459</v>
      </c>
      <c r="B1483" s="164">
        <v>6.4450436114469749</v>
      </c>
      <c r="C1483" s="164">
        <v>-0.11943095498187173</v>
      </c>
      <c r="D1483" s="164">
        <v>-1.2693570242716916</v>
      </c>
    </row>
    <row r="1484" spans="1:4" x14ac:dyDescent="0.15">
      <c r="A1484" s="164">
        <v>1460</v>
      </c>
      <c r="B1484" s="164">
        <v>6.4517086039830245</v>
      </c>
      <c r="C1484" s="164">
        <v>-0.12573803770737246</v>
      </c>
      <c r="D1484" s="164">
        <v>-1.3363910671753274</v>
      </c>
    </row>
    <row r="1485" spans="1:4" x14ac:dyDescent="0.15">
      <c r="A1485" s="164">
        <v>1461</v>
      </c>
      <c r="B1485" s="164">
        <v>6.4549412677460616</v>
      </c>
      <c r="C1485" s="164">
        <v>-0.12700448401686693</v>
      </c>
      <c r="D1485" s="164">
        <v>-1.3498513339802256</v>
      </c>
    </row>
    <row r="1486" spans="1:4" x14ac:dyDescent="0.15">
      <c r="A1486" s="164">
        <v>1462</v>
      </c>
      <c r="B1486" s="164">
        <v>6.4564348182121432</v>
      </c>
      <c r="C1486" s="164">
        <v>-0.12796246364090447</v>
      </c>
      <c r="D1486" s="164">
        <v>-1.3600331010528055</v>
      </c>
    </row>
    <row r="1487" spans="1:4" x14ac:dyDescent="0.15">
      <c r="A1487" s="164">
        <v>1463</v>
      </c>
      <c r="B1487" s="164">
        <v>6.4626144768244762</v>
      </c>
      <c r="C1487" s="164">
        <v>-0.13521355092716192</v>
      </c>
      <c r="D1487" s="164">
        <v>-1.4371003788101939</v>
      </c>
    </row>
    <row r="1488" spans="1:4" x14ac:dyDescent="0.15">
      <c r="A1488" s="164">
        <v>1464</v>
      </c>
      <c r="B1488" s="164">
        <v>6.4591786603612107</v>
      </c>
      <c r="C1488" s="164">
        <v>-0.13589554531336301</v>
      </c>
      <c r="D1488" s="164">
        <v>-1.4443488711693953</v>
      </c>
    </row>
    <row r="1489" spans="1:4" x14ac:dyDescent="0.15">
      <c r="A1489" s="164">
        <v>1465</v>
      </c>
      <c r="B1489" s="164">
        <v>6.4619129215584445</v>
      </c>
      <c r="C1489" s="164">
        <v>-0.14276464386232846</v>
      </c>
      <c r="D1489" s="164">
        <v>-1.5173562292271723</v>
      </c>
    </row>
    <row r="1490" spans="1:4" x14ac:dyDescent="0.15">
      <c r="A1490" s="164">
        <v>1466</v>
      </c>
      <c r="B1490" s="164">
        <v>6.4683591133482867</v>
      </c>
      <c r="C1490" s="164">
        <v>-0.14095818745097244</v>
      </c>
      <c r="D1490" s="164">
        <v>-1.4981565323383428</v>
      </c>
    </row>
    <row r="1491" spans="1:4" x14ac:dyDescent="0.15">
      <c r="A1491" s="164">
        <v>1467</v>
      </c>
      <c r="B1491" s="164">
        <v>6.4682817633654723</v>
      </c>
      <c r="C1491" s="164">
        <v>-0.14302714485621681</v>
      </c>
      <c r="D1491" s="164">
        <v>-1.5201461883338467</v>
      </c>
    </row>
    <row r="1492" spans="1:4" x14ac:dyDescent="0.15">
      <c r="A1492" s="164">
        <v>1468</v>
      </c>
      <c r="B1492" s="164">
        <v>6.4785791680636713</v>
      </c>
      <c r="C1492" s="164">
        <v>-0.15082097170882403</v>
      </c>
      <c r="D1492" s="164">
        <v>-1.6029819059483961</v>
      </c>
    </row>
    <row r="1493" spans="1:4" x14ac:dyDescent="0.15">
      <c r="A1493" s="164">
        <v>1469</v>
      </c>
      <c r="B1493" s="164">
        <v>6.4812466327350942</v>
      </c>
      <c r="C1493" s="164">
        <v>-0.15509715957999504</v>
      </c>
      <c r="D1493" s="164">
        <v>-1.6484308359364404</v>
      </c>
    </row>
    <row r="1494" spans="1:4" x14ac:dyDescent="0.15">
      <c r="A1494" s="164">
        <v>1470</v>
      </c>
      <c r="B1494" s="164">
        <v>6.4827668284181232</v>
      </c>
      <c r="C1494" s="164">
        <v>-0.15625963749852279</v>
      </c>
      <c r="D1494" s="164">
        <v>-1.6607860876521108</v>
      </c>
    </row>
    <row r="1495" spans="1:4" x14ac:dyDescent="0.15">
      <c r="A1495" s="164">
        <v>1471</v>
      </c>
      <c r="B1495" s="164">
        <v>6.4739851240834314</v>
      </c>
      <c r="C1495" s="164">
        <v>-0.14944696628904364</v>
      </c>
      <c r="D1495" s="164">
        <v>-1.5883784605413795</v>
      </c>
    </row>
    <row r="1496" spans="1:4" x14ac:dyDescent="0.15">
      <c r="A1496" s="164">
        <v>1472</v>
      </c>
      <c r="B1496" s="164">
        <v>6.478197358825823</v>
      </c>
      <c r="C1496" s="164">
        <v>-0.15115383107384339</v>
      </c>
      <c r="D1496" s="164">
        <v>-1.606519660236186</v>
      </c>
    </row>
    <row r="1497" spans="1:4" x14ac:dyDescent="0.15">
      <c r="A1497" s="164">
        <v>1473</v>
      </c>
      <c r="B1497" s="164">
        <v>6.4804092654211276</v>
      </c>
      <c r="C1497" s="164">
        <v>-0.15766450839435819</v>
      </c>
      <c r="D1497" s="164">
        <v>-1.6757175829256286</v>
      </c>
    </row>
    <row r="1498" spans="1:4" x14ac:dyDescent="0.15">
      <c r="A1498" s="164">
        <v>1474</v>
      </c>
      <c r="B1498" s="164">
        <v>6.4749060916113992</v>
      </c>
      <c r="C1498" s="164">
        <v>-0.1516229765635515</v>
      </c>
      <c r="D1498" s="164">
        <v>-1.6115059146193713</v>
      </c>
    </row>
    <row r="1499" spans="1:4" x14ac:dyDescent="0.15">
      <c r="A1499" s="164">
        <v>1475</v>
      </c>
      <c r="B1499" s="164">
        <v>6.4741386939114172</v>
      </c>
      <c r="C1499" s="164">
        <v>-0.14602335469563066</v>
      </c>
      <c r="D1499" s="164">
        <v>-1.5519910312929373</v>
      </c>
    </row>
    <row r="1500" spans="1:4" x14ac:dyDescent="0.15">
      <c r="A1500" s="164">
        <v>1476</v>
      </c>
      <c r="B1500" s="164">
        <v>6.4650261452214615</v>
      </c>
      <c r="C1500" s="164">
        <v>-0.13887667206636234</v>
      </c>
      <c r="D1500" s="164">
        <v>-1.4760334054238382</v>
      </c>
    </row>
    <row r="1501" spans="1:4" x14ac:dyDescent="0.15">
      <c r="A1501" s="164">
        <v>1477</v>
      </c>
      <c r="B1501" s="164">
        <v>6.4615228968702061</v>
      </c>
      <c r="C1501" s="164">
        <v>-0.13358611314101143</v>
      </c>
      <c r="D1501" s="164">
        <v>-1.4198033590741559</v>
      </c>
    </row>
    <row r="1502" spans="1:4" x14ac:dyDescent="0.15">
      <c r="A1502" s="164">
        <v>1478</v>
      </c>
      <c r="B1502" s="164">
        <v>6.4685137903957806</v>
      </c>
      <c r="C1502" s="164">
        <v>-0.13897115388148951</v>
      </c>
      <c r="D1502" s="164">
        <v>-1.4770375936237552</v>
      </c>
    </row>
    <row r="1503" spans="1:4" x14ac:dyDescent="0.15">
      <c r="A1503" s="164">
        <v>1479</v>
      </c>
      <c r="B1503" s="164">
        <v>6.4742922336276729</v>
      </c>
      <c r="C1503" s="164">
        <v>-0.14314631895752949</v>
      </c>
      <c r="D1503" s="164">
        <v>-1.5214128154208986</v>
      </c>
    </row>
    <row r="1504" spans="1:4" x14ac:dyDescent="0.15">
      <c r="A1504" s="164">
        <v>1480</v>
      </c>
      <c r="B1504" s="164">
        <v>6.4737547128561141</v>
      </c>
      <c r="C1504" s="164">
        <v>-0.13905513417610216</v>
      </c>
      <c r="D1504" s="164">
        <v>-1.4779301677213428</v>
      </c>
    </row>
    <row r="1505" spans="1:4" x14ac:dyDescent="0.15">
      <c r="A1505" s="164">
        <v>1481</v>
      </c>
      <c r="B1505" s="164">
        <v>6.4737547128561141</v>
      </c>
      <c r="C1505" s="164">
        <v>-0.13905513417610216</v>
      </c>
      <c r="D1505" s="164">
        <v>-1.4779301677213428</v>
      </c>
    </row>
    <row r="1506" spans="1:4" x14ac:dyDescent="0.15">
      <c r="A1506" s="164">
        <v>1482</v>
      </c>
      <c r="B1506" s="164">
        <v>6.4888936171318639</v>
      </c>
      <c r="C1506" s="164">
        <v>-0.14483745152278527</v>
      </c>
      <c r="D1506" s="164">
        <v>-1.5393868071804711</v>
      </c>
    </row>
    <row r="1507" spans="1:4" x14ac:dyDescent="0.15">
      <c r="A1507" s="164">
        <v>1483</v>
      </c>
      <c r="B1507" s="164">
        <v>6.4925768084647455</v>
      </c>
      <c r="C1507" s="164">
        <v>-0.14676502442720896</v>
      </c>
      <c r="D1507" s="164">
        <v>-1.559873775625104</v>
      </c>
    </row>
    <row r="1508" spans="1:4" x14ac:dyDescent="0.15">
      <c r="A1508" s="164">
        <v>1484</v>
      </c>
      <c r="B1508" s="164">
        <v>6.4976596416440389</v>
      </c>
      <c r="C1508" s="164">
        <v>-0.15167246516546751</v>
      </c>
      <c r="D1508" s="164">
        <v>-1.6120318980586983</v>
      </c>
    </row>
    <row r="1509" spans="1:4" x14ac:dyDescent="0.15">
      <c r="A1509" s="164">
        <v>1485</v>
      </c>
      <c r="B1509" s="164">
        <v>6.5043365868389884</v>
      </c>
      <c r="C1509" s="164">
        <v>-0.1541491941749733</v>
      </c>
      <c r="D1509" s="164">
        <v>-1.6383555037429269</v>
      </c>
    </row>
    <row r="1510" spans="1:4" x14ac:dyDescent="0.15">
      <c r="A1510" s="164">
        <v>1486</v>
      </c>
      <c r="B1510" s="164">
        <v>6.5091236617784993</v>
      </c>
      <c r="C1510" s="164">
        <v>-0.15666849666418248</v>
      </c>
      <c r="D1510" s="164">
        <v>-1.66513159635165</v>
      </c>
    </row>
    <row r="1511" spans="1:4" x14ac:dyDescent="0.15">
      <c r="A1511" s="164">
        <v>1487</v>
      </c>
      <c r="B1511" s="164">
        <v>6.5080215468176901</v>
      </c>
      <c r="C1511" s="164">
        <v>-0.15104620710857652</v>
      </c>
      <c r="D1511" s="164">
        <v>-1.6053757923309833</v>
      </c>
    </row>
    <row r="1512" spans="1:4" x14ac:dyDescent="0.15">
      <c r="A1512" s="164">
        <v>1488</v>
      </c>
      <c r="B1512" s="164">
        <v>6.5097841869550672</v>
      </c>
      <c r="C1512" s="164">
        <v>-0.14899997837527401</v>
      </c>
      <c r="D1512" s="164">
        <v>-1.5836277051932863</v>
      </c>
    </row>
    <row r="1513" spans="1:4" x14ac:dyDescent="0.15">
      <c r="A1513" s="164">
        <v>1489</v>
      </c>
      <c r="B1513" s="164">
        <v>6.5094172973122264</v>
      </c>
      <c r="C1513" s="164">
        <v>-0.14020148066359539</v>
      </c>
      <c r="D1513" s="164">
        <v>-1.4901139685321929</v>
      </c>
    </row>
    <row r="1514" spans="1:4" x14ac:dyDescent="0.15">
      <c r="A1514" s="164">
        <v>1490</v>
      </c>
      <c r="B1514" s="164">
        <v>6.4977341435755331</v>
      </c>
      <c r="C1514" s="164">
        <v>-0.12903250981594105</v>
      </c>
      <c r="D1514" s="164">
        <v>-1.3714059534995093</v>
      </c>
    </row>
    <row r="1515" spans="1:4" x14ac:dyDescent="0.15">
      <c r="A1515" s="164">
        <v>1491</v>
      </c>
      <c r="B1515" s="164">
        <v>6.4969888050932285</v>
      </c>
      <c r="C1515" s="164">
        <v>-0.12931633094420025</v>
      </c>
      <c r="D1515" s="164">
        <v>-1.3744225109979167</v>
      </c>
    </row>
    <row r="1516" spans="1:4" x14ac:dyDescent="0.15">
      <c r="A1516" s="164">
        <v>1492</v>
      </c>
      <c r="B1516" s="164">
        <v>6.5045581741301115</v>
      </c>
      <c r="C1516" s="164">
        <v>-0.13431478417647114</v>
      </c>
      <c r="D1516" s="164">
        <v>-1.4275479483842264</v>
      </c>
    </row>
    <row r="1517" spans="1:4" x14ac:dyDescent="0.15">
      <c r="A1517" s="164">
        <v>1493</v>
      </c>
      <c r="B1517" s="164">
        <v>6.5080215468176901</v>
      </c>
      <c r="C1517" s="164">
        <v>-0.13350793088587576</v>
      </c>
      <c r="D1517" s="164">
        <v>-1.4189724087167304</v>
      </c>
    </row>
    <row r="1518" spans="1:4" x14ac:dyDescent="0.15">
      <c r="A1518" s="164">
        <v>1494</v>
      </c>
      <c r="B1518" s="164">
        <v>6.5032277088386392</v>
      </c>
      <c r="C1518" s="164">
        <v>-0.13504052248814702</v>
      </c>
      <c r="D1518" s="164">
        <v>-1.4352613676049693</v>
      </c>
    </row>
    <row r="1519" spans="1:4" x14ac:dyDescent="0.15">
      <c r="A1519" s="164">
        <v>1495</v>
      </c>
      <c r="B1519" s="164">
        <v>6.4993713952752632</v>
      </c>
      <c r="C1519" s="164">
        <v>-0.13341654435854711</v>
      </c>
      <c r="D1519" s="164">
        <v>-1.4180011183975159</v>
      </c>
    </row>
    <row r="1520" spans="1:4" x14ac:dyDescent="0.15">
      <c r="A1520" s="164">
        <v>1496</v>
      </c>
      <c r="B1520" s="164">
        <v>6.494000336432487</v>
      </c>
      <c r="C1520" s="164">
        <v>-0.12787359037138568</v>
      </c>
      <c r="D1520" s="164">
        <v>-1.3590885225810787</v>
      </c>
    </row>
    <row r="1521" spans="1:4" x14ac:dyDescent="0.15">
      <c r="A1521" s="164">
        <v>1497</v>
      </c>
      <c r="B1521" s="164">
        <v>6.4879135290864216</v>
      </c>
      <c r="C1521" s="164">
        <v>-0.12247454096164567</v>
      </c>
      <c r="D1521" s="164">
        <v>-1.3017053986356688</v>
      </c>
    </row>
    <row r="1522" spans="1:4" x14ac:dyDescent="0.15">
      <c r="A1522" s="164">
        <v>1498</v>
      </c>
      <c r="B1522" s="164">
        <v>6.4791896758816661</v>
      </c>
      <c r="C1522" s="164">
        <v>-0.11443891902975523</v>
      </c>
      <c r="D1522" s="164">
        <v>-1.2162997921479282</v>
      </c>
    </row>
    <row r="1523" spans="1:4" x14ac:dyDescent="0.15">
      <c r="A1523" s="164">
        <v>1499</v>
      </c>
      <c r="B1523" s="164">
        <v>6.4946737369759715</v>
      </c>
      <c r="C1523" s="164">
        <v>-0.12169530258233863</v>
      </c>
      <c r="D1523" s="164">
        <v>-1.2934233606120624</v>
      </c>
    </row>
    <row r="1524" spans="1:4" x14ac:dyDescent="0.15">
      <c r="A1524" s="164">
        <v>1500</v>
      </c>
      <c r="B1524" s="164">
        <v>6.4920516977631939</v>
      </c>
      <c r="C1524" s="164">
        <v>-0.12146601788664935</v>
      </c>
      <c r="D1524" s="164">
        <v>-1.2909864367921418</v>
      </c>
    </row>
    <row r="1525" spans="1:4" x14ac:dyDescent="0.15">
      <c r="A1525" s="164">
        <v>1501</v>
      </c>
      <c r="B1525" s="164">
        <v>6.4799521419111281</v>
      </c>
      <c r="C1525" s="164">
        <v>-0.11399729099441203</v>
      </c>
      <c r="D1525" s="164">
        <v>-1.2116060035998646</v>
      </c>
    </row>
    <row r="1526" spans="1:4" x14ac:dyDescent="0.15">
      <c r="A1526" s="164">
        <v>1502</v>
      </c>
      <c r="B1526" s="164">
        <v>6.4745224867683824</v>
      </c>
      <c r="C1526" s="164">
        <v>-0.10753670792530823</v>
      </c>
      <c r="D1526" s="164">
        <v>-1.1429405014199445</v>
      </c>
    </row>
    <row r="1527" spans="1:4" x14ac:dyDescent="0.15">
      <c r="A1527" s="164">
        <v>1503</v>
      </c>
      <c r="B1527" s="164">
        <v>6.4604297931225041</v>
      </c>
      <c r="C1527" s="164">
        <v>-9.4990804997728162E-2</v>
      </c>
      <c r="D1527" s="164">
        <v>-1.0095979353375431</v>
      </c>
    </row>
    <row r="1528" spans="1:4" x14ac:dyDescent="0.15">
      <c r="A1528" s="164">
        <v>1504</v>
      </c>
      <c r="B1528" s="164">
        <v>6.4697501080797002</v>
      </c>
      <c r="C1528" s="164">
        <v>-0.10224926355436637</v>
      </c>
      <c r="D1528" s="164">
        <v>-1.0867435577237341</v>
      </c>
    </row>
    <row r="1529" spans="1:4" x14ac:dyDescent="0.15">
      <c r="A1529" s="164">
        <v>1505</v>
      </c>
      <c r="B1529" s="164">
        <v>6.4680496675626395</v>
      </c>
      <c r="C1529" s="164">
        <v>-0.10089217068016332</v>
      </c>
      <c r="D1529" s="164">
        <v>-1.072319865200132</v>
      </c>
    </row>
    <row r="1530" spans="1:4" x14ac:dyDescent="0.15">
      <c r="A1530" s="164">
        <v>1506</v>
      </c>
      <c r="B1530" s="164">
        <v>6.4466356676025693</v>
      </c>
      <c r="C1530" s="164">
        <v>-8.6542902438396574E-2</v>
      </c>
      <c r="D1530" s="164">
        <v>-0.91981045557002339</v>
      </c>
    </row>
    <row r="1531" spans="1:4" x14ac:dyDescent="0.15">
      <c r="A1531" s="164">
        <v>1507</v>
      </c>
      <c r="B1531" s="164">
        <v>6.4456011993707154</v>
      </c>
      <c r="C1531" s="164">
        <v>-8.689275697476706E-2</v>
      </c>
      <c r="D1531" s="164">
        <v>-0.92352884091896914</v>
      </c>
    </row>
    <row r="1532" spans="1:4" x14ac:dyDescent="0.15">
      <c r="A1532" s="164">
        <v>1508</v>
      </c>
      <c r="B1532" s="164">
        <v>6.4598826684954913</v>
      </c>
      <c r="C1532" s="164">
        <v>-9.7889583160241322E-2</v>
      </c>
      <c r="D1532" s="164">
        <v>-1.0404072378584011</v>
      </c>
    </row>
    <row r="1533" spans="1:4" x14ac:dyDescent="0.15">
      <c r="A1533" s="164">
        <v>1509</v>
      </c>
      <c r="B1533" s="164">
        <v>6.4708302871558496</v>
      </c>
      <c r="C1533" s="164">
        <v>-0.102471588927739</v>
      </c>
      <c r="D1533" s="164">
        <v>-1.0891065152535238</v>
      </c>
    </row>
    <row r="1534" spans="1:4" x14ac:dyDescent="0.15">
      <c r="A1534" s="164">
        <v>1510</v>
      </c>
      <c r="B1534" s="164">
        <v>6.4729092911658768</v>
      </c>
      <c r="C1534" s="164">
        <v>-0.10215251025375327</v>
      </c>
      <c r="D1534" s="164">
        <v>-1.0857152273233506</v>
      </c>
    </row>
    <row r="1535" spans="1:4" x14ac:dyDescent="0.15">
      <c r="A1535" s="164">
        <v>1511</v>
      </c>
      <c r="B1535" s="164">
        <v>6.4727554800181828</v>
      </c>
      <c r="C1535" s="164">
        <v>-0.1045682936676906</v>
      </c>
      <c r="D1535" s="164">
        <v>-1.1113910803387255</v>
      </c>
    </row>
    <row r="1536" spans="1:4" x14ac:dyDescent="0.15">
      <c r="A1536" s="164">
        <v>1512</v>
      </c>
      <c r="B1536" s="164">
        <v>6.4859496651931456</v>
      </c>
      <c r="C1536" s="164">
        <v>-0.11143604926133133</v>
      </c>
      <c r="D1536" s="164">
        <v>-1.1843841649631621</v>
      </c>
    </row>
    <row r="1537" spans="1:4" x14ac:dyDescent="0.15">
      <c r="A1537" s="164">
        <v>1513</v>
      </c>
      <c r="B1537" s="164">
        <v>6.4932514337832172</v>
      </c>
      <c r="C1537" s="164">
        <v>-0.11754541501869742</v>
      </c>
      <c r="D1537" s="164">
        <v>-1.2493167977059441</v>
      </c>
    </row>
    <row r="1538" spans="1:4" x14ac:dyDescent="0.15">
      <c r="A1538" s="164">
        <v>1514</v>
      </c>
      <c r="B1538" s="164">
        <v>6.4945989432846787</v>
      </c>
      <c r="C1538" s="164">
        <v>-0.11345997397485608</v>
      </c>
      <c r="D1538" s="164">
        <v>-1.2058951966056679</v>
      </c>
    </row>
    <row r="1539" spans="1:4" x14ac:dyDescent="0.15">
      <c r="A1539" s="164">
        <v>1515</v>
      </c>
      <c r="B1539" s="164">
        <v>6.4890442910885335</v>
      </c>
      <c r="C1539" s="164">
        <v>-0.11333827232401372</v>
      </c>
      <c r="D1539" s="164">
        <v>-1.2046017057733651</v>
      </c>
    </row>
    <row r="1540" spans="1:4" x14ac:dyDescent="0.15">
      <c r="A1540" s="164">
        <v>1516</v>
      </c>
      <c r="B1540" s="164">
        <v>6.4870832646051211</v>
      </c>
      <c r="C1540" s="164">
        <v>-0.11547141737326427</v>
      </c>
      <c r="D1540" s="164">
        <v>-1.2272735721455932</v>
      </c>
    </row>
    <row r="1541" spans="1:4" x14ac:dyDescent="0.15">
      <c r="A1541" s="164">
        <v>1517</v>
      </c>
      <c r="B1541" s="164">
        <v>6.4888182692799532</v>
      </c>
      <c r="C1541" s="164">
        <v>-0.11464560118642275</v>
      </c>
      <c r="D1541" s="164">
        <v>-1.2184964876980673</v>
      </c>
    </row>
    <row r="1542" spans="1:4" x14ac:dyDescent="0.15">
      <c r="A1542" s="164">
        <v>1518</v>
      </c>
      <c r="B1542" s="164">
        <v>6.4791133884296706</v>
      </c>
      <c r="C1542" s="164">
        <v>-0.11195589154719432</v>
      </c>
      <c r="D1542" s="164">
        <v>-1.1899092439276049</v>
      </c>
    </row>
    <row r="1543" spans="1:4" x14ac:dyDescent="0.15">
      <c r="A1543" s="164">
        <v>1519</v>
      </c>
      <c r="B1543" s="164">
        <v>6.4722938652177895</v>
      </c>
      <c r="C1543" s="164">
        <v>-0.11497166459642205</v>
      </c>
      <c r="D1543" s="164">
        <v>-1.2219620120246828</v>
      </c>
    </row>
    <row r="1544" spans="1:4" x14ac:dyDescent="0.15">
      <c r="A1544" s="164">
        <v>1520</v>
      </c>
      <c r="B1544" s="164">
        <v>6.4784264667078082</v>
      </c>
      <c r="C1544" s="164">
        <v>-0.11591573836212099</v>
      </c>
      <c r="D1544" s="164">
        <v>-1.2319959824145408</v>
      </c>
    </row>
    <row r="1545" spans="1:4" x14ac:dyDescent="0.15">
      <c r="A1545" s="164">
        <v>1521</v>
      </c>
      <c r="B1545" s="164">
        <v>6.4891196171960788</v>
      </c>
      <c r="C1545" s="164">
        <v>-0.12058943650163023</v>
      </c>
      <c r="D1545" s="164">
        <v>-1.2816698007609828</v>
      </c>
    </row>
    <row r="1546" spans="1:4" x14ac:dyDescent="0.15">
      <c r="A1546" s="164">
        <v>1522</v>
      </c>
      <c r="B1546" s="164">
        <v>6.4864033019058747</v>
      </c>
      <c r="C1546" s="164">
        <v>-0.12079232994715561</v>
      </c>
      <c r="D1546" s="164">
        <v>-1.2838262284668103</v>
      </c>
    </row>
    <row r="1547" spans="1:4" x14ac:dyDescent="0.15">
      <c r="A1547" s="164">
        <v>1523</v>
      </c>
      <c r="B1547" s="164">
        <v>6.4897972262911496</v>
      </c>
      <c r="C1547" s="164">
        <v>-0.11955383633750927</v>
      </c>
      <c r="D1547" s="164">
        <v>-1.2706630534494221</v>
      </c>
    </row>
    <row r="1548" spans="1:4" x14ac:dyDescent="0.15">
      <c r="A1548" s="164">
        <v>1524</v>
      </c>
      <c r="B1548" s="164">
        <v>6.5023394744486005</v>
      </c>
      <c r="C1548" s="164">
        <v>-0.12272554144214176</v>
      </c>
      <c r="D1548" s="164">
        <v>-1.3043731259686842</v>
      </c>
    </row>
    <row r="1549" spans="1:4" x14ac:dyDescent="0.15">
      <c r="A1549" s="164">
        <v>1525</v>
      </c>
      <c r="B1549" s="164">
        <v>6.508462578961363</v>
      </c>
      <c r="C1549" s="164">
        <v>-0.12749294332394623</v>
      </c>
      <c r="D1549" s="164">
        <v>-1.3550428628648945</v>
      </c>
    </row>
    <row r="1550" spans="1:4" x14ac:dyDescent="0.15">
      <c r="A1550" s="164">
        <v>1526</v>
      </c>
      <c r="B1550" s="164">
        <v>6.5058863826946007</v>
      </c>
      <c r="C1550" s="164">
        <v>-0.12847939396731789</v>
      </c>
      <c r="D1550" s="164">
        <v>-1.3655272306190602</v>
      </c>
    </row>
    <row r="1551" spans="1:4" x14ac:dyDescent="0.15">
      <c r="A1551" s="164">
        <v>1527</v>
      </c>
      <c r="B1551" s="164">
        <v>6.4923518041385799</v>
      </c>
      <c r="C1551" s="164">
        <v>-0.11852020016841092</v>
      </c>
      <c r="D1551" s="164">
        <v>-1.2596771802142508</v>
      </c>
    </row>
    <row r="1552" spans="1:4" x14ac:dyDescent="0.15">
      <c r="A1552" s="164">
        <v>1528</v>
      </c>
      <c r="B1552" s="164">
        <v>6.4953465589137336</v>
      </c>
      <c r="C1552" s="164">
        <v>-0.11234680923108531</v>
      </c>
      <c r="D1552" s="164">
        <v>-1.1940640638236224</v>
      </c>
    </row>
    <row r="1553" spans="1:4" x14ac:dyDescent="0.15">
      <c r="A1553" s="164">
        <v>1529</v>
      </c>
      <c r="B1553" s="164">
        <v>6.508462578961363</v>
      </c>
      <c r="C1553" s="164">
        <v>-0.12293096869758635</v>
      </c>
      <c r="D1553" s="164">
        <v>-1.3065564839575325</v>
      </c>
    </row>
    <row r="1554" spans="1:4" x14ac:dyDescent="0.15">
      <c r="A1554" s="164">
        <v>1530</v>
      </c>
      <c r="B1554" s="164">
        <v>6.5071387366335536</v>
      </c>
      <c r="C1554" s="164">
        <v>-0.12245036783976104</v>
      </c>
      <c r="D1554" s="164">
        <v>-1.3014484776216193</v>
      </c>
    </row>
    <row r="1555" spans="1:4" x14ac:dyDescent="0.15">
      <c r="A1555" s="164">
        <v>1531</v>
      </c>
      <c r="B1555" s="164">
        <v>6.5031537277766178</v>
      </c>
      <c r="C1555" s="164">
        <v>-0.11914046449369842</v>
      </c>
      <c r="D1555" s="164">
        <v>-1.2662695823124199</v>
      </c>
    </row>
    <row r="1556" spans="1:4" x14ac:dyDescent="0.15">
      <c r="A1556" s="164">
        <v>1532</v>
      </c>
      <c r="B1556" s="164">
        <v>6.489872480008029</v>
      </c>
      <c r="C1556" s="164">
        <v>-0.11110679541955371</v>
      </c>
      <c r="D1556" s="164">
        <v>-1.1808847315299096</v>
      </c>
    </row>
    <row r="1557" spans="1:4" x14ac:dyDescent="0.15">
      <c r="A1557" s="164">
        <v>1533</v>
      </c>
      <c r="B1557" s="164">
        <v>6.4907749609573955</v>
      </c>
      <c r="C1557" s="164">
        <v>-0.10406400593558107</v>
      </c>
      <c r="D1557" s="164">
        <v>-1.1060313210107988</v>
      </c>
    </row>
    <row r="1558" spans="1:4" x14ac:dyDescent="0.15">
      <c r="A1558" s="164">
        <v>1534</v>
      </c>
      <c r="B1558" s="164">
        <v>6.4927267754383706</v>
      </c>
      <c r="C1558" s="164">
        <v>-0.10030727570011067</v>
      </c>
      <c r="D1558" s="164">
        <v>-1.0661033817808727</v>
      </c>
    </row>
    <row r="1559" spans="1:4" x14ac:dyDescent="0.15">
      <c r="A1559" s="164">
        <v>1535</v>
      </c>
      <c r="B1559" s="164">
        <v>6.4931765041099014</v>
      </c>
      <c r="C1559" s="164">
        <v>-9.6246848893755121E-2</v>
      </c>
      <c r="D1559" s="164">
        <v>-1.0229476413870124</v>
      </c>
    </row>
    <row r="1560" spans="1:4" x14ac:dyDescent="0.15">
      <c r="A1560" s="164">
        <v>1536</v>
      </c>
      <c r="B1560" s="164">
        <v>6.4813987851790564</v>
      </c>
      <c r="C1560" s="164">
        <v>-8.9816736289505705E-2</v>
      </c>
      <c r="D1560" s="164">
        <v>-0.95460599074626484</v>
      </c>
    </row>
    <row r="1561" spans="1:4" x14ac:dyDescent="0.15">
      <c r="A1561" s="164">
        <v>1537</v>
      </c>
      <c r="B1561" s="164">
        <v>6.4779681838911429</v>
      </c>
      <c r="C1561" s="164">
        <v>-8.0705250884876456E-2</v>
      </c>
      <c r="D1561" s="164">
        <v>-0.85776570338801095</v>
      </c>
    </row>
    <row r="1562" spans="1:4" x14ac:dyDescent="0.15">
      <c r="A1562" s="164">
        <v>1538</v>
      </c>
      <c r="B1562" s="164">
        <v>6.475136164347119</v>
      </c>
      <c r="C1562" s="164">
        <v>-8.0876737686851996E-2</v>
      </c>
      <c r="D1562" s="164">
        <v>-0.85958832949604624</v>
      </c>
    </row>
    <row r="1563" spans="1:4" x14ac:dyDescent="0.15">
      <c r="A1563" s="164">
        <v>1539</v>
      </c>
      <c r="B1563" s="164">
        <v>6.475136164347119</v>
      </c>
      <c r="C1563" s="164">
        <v>-8.0876737686851996E-2</v>
      </c>
      <c r="D1563" s="164">
        <v>-0.85958832949604624</v>
      </c>
    </row>
    <row r="1564" spans="1:4" x14ac:dyDescent="0.15">
      <c r="A1564" s="164">
        <v>1540</v>
      </c>
      <c r="B1564" s="164">
        <v>6.4819310860349733</v>
      </c>
      <c r="C1564" s="164">
        <v>-8.5168111375925726E-2</v>
      </c>
      <c r="D1564" s="164">
        <v>-0.90519866005756022</v>
      </c>
    </row>
    <row r="1565" spans="1:4" x14ac:dyDescent="0.15">
      <c r="A1565" s="164">
        <v>1541</v>
      </c>
      <c r="B1565" s="164">
        <v>6.4813227126526067</v>
      </c>
      <c r="C1565" s="164">
        <v>-8.2228734607084242E-2</v>
      </c>
      <c r="D1565" s="164">
        <v>-0.87395786030781097</v>
      </c>
    </row>
    <row r="1566" spans="1:4" x14ac:dyDescent="0.15">
      <c r="A1566" s="164">
        <v>1542</v>
      </c>
      <c r="B1566" s="164">
        <v>6.4969142322108908</v>
      </c>
      <c r="C1566" s="164">
        <v>-8.9374397882728829E-2</v>
      </c>
      <c r="D1566" s="164">
        <v>-0.94990465210392871</v>
      </c>
    </row>
    <row r="1567" spans="1:4" x14ac:dyDescent="0.15">
      <c r="A1567" s="164">
        <v>1543</v>
      </c>
      <c r="B1567" s="164">
        <v>6.502487583499617</v>
      </c>
      <c r="C1567" s="164">
        <v>-9.2970812777998901E-2</v>
      </c>
      <c r="D1567" s="164">
        <v>-0.98812869971536532</v>
      </c>
    </row>
    <row r="1568" spans="1:4" x14ac:dyDescent="0.15">
      <c r="A1568" s="164">
        <v>1544</v>
      </c>
      <c r="B1568" s="164">
        <v>6.5037453806573451</v>
      </c>
      <c r="C1568" s="164">
        <v>-9.8021177759703981E-2</v>
      </c>
      <c r="D1568" s="164">
        <v>-1.0418058746624816</v>
      </c>
    </row>
    <row r="1569" spans="1:4" x14ac:dyDescent="0.15">
      <c r="A1569" s="164">
        <v>1545</v>
      </c>
      <c r="B1569" s="164">
        <v>6.5008568411354801</v>
      </c>
      <c r="C1569" s="164">
        <v>-9.2492808293671125E-2</v>
      </c>
      <c r="D1569" s="164">
        <v>-0.98304828861167004</v>
      </c>
    </row>
    <row r="1570" spans="1:4" x14ac:dyDescent="0.15">
      <c r="A1570" s="164">
        <v>1546</v>
      </c>
      <c r="B1570" s="164">
        <v>6.5114696687399594</v>
      </c>
      <c r="C1570" s="164">
        <v>-9.212641868691307E-2</v>
      </c>
      <c r="D1570" s="164">
        <v>-0.97915416232733221</v>
      </c>
    </row>
    <row r="1571" spans="1:4" x14ac:dyDescent="0.15">
      <c r="A1571" s="164">
        <v>1547</v>
      </c>
      <c r="B1571" s="164">
        <v>6.5086095344934423</v>
      </c>
      <c r="C1571" s="164">
        <v>-8.2768535782875574E-2</v>
      </c>
      <c r="D1571" s="164">
        <v>-0.87969506984703683</v>
      </c>
    </row>
    <row r="1572" spans="1:4" x14ac:dyDescent="0.15">
      <c r="A1572" s="164">
        <v>1548</v>
      </c>
      <c r="B1572" s="164">
        <v>6.5055914198696092</v>
      </c>
      <c r="C1572" s="164">
        <v>-7.5710664513777282E-2</v>
      </c>
      <c r="D1572" s="164">
        <v>-0.80468136445386518</v>
      </c>
    </row>
    <row r="1573" spans="1:4" x14ac:dyDescent="0.15">
      <c r="A1573" s="164">
        <v>1549</v>
      </c>
      <c r="B1573" s="164">
        <v>6.499222695588073</v>
      </c>
      <c r="C1573" s="164">
        <v>-7.5813407567547841E-2</v>
      </c>
      <c r="D1573" s="164">
        <v>-0.80577335619937684</v>
      </c>
    </row>
    <row r="1574" spans="1:4" x14ac:dyDescent="0.15">
      <c r="A1574" s="164">
        <v>1550</v>
      </c>
      <c r="B1574" s="164">
        <v>6.5061075319218808</v>
      </c>
      <c r="C1574" s="164">
        <v>-8.0590419853821871E-2</v>
      </c>
      <c r="D1574" s="164">
        <v>-0.85654523608206323</v>
      </c>
    </row>
    <row r="1575" spans="1:4" x14ac:dyDescent="0.15">
      <c r="A1575" s="164">
        <v>1551</v>
      </c>
      <c r="B1575" s="164">
        <v>6.5053701248136244</v>
      </c>
      <c r="C1575" s="164">
        <v>-7.6457423744427544E-2</v>
      </c>
      <c r="D1575" s="164">
        <v>-0.81261820189278133</v>
      </c>
    </row>
    <row r="1576" spans="1:4" x14ac:dyDescent="0.15">
      <c r="A1576" s="164">
        <v>1552</v>
      </c>
      <c r="B1576" s="164">
        <v>6.4984043421760482</v>
      </c>
      <c r="C1576" s="164">
        <v>-7.0783839639105395E-2</v>
      </c>
      <c r="D1576" s="164">
        <v>-0.7523172201416094</v>
      </c>
    </row>
    <row r="1577" spans="1:4" x14ac:dyDescent="0.15">
      <c r="A1577" s="164">
        <v>1553</v>
      </c>
      <c r="B1577" s="164">
        <v>6.5017467579473021</v>
      </c>
      <c r="C1577" s="164">
        <v>-6.9449958893864405E-2</v>
      </c>
      <c r="D1577" s="164">
        <v>-0.73814023483851587</v>
      </c>
    </row>
    <row r="1578" spans="1:4" x14ac:dyDescent="0.15">
      <c r="A1578" s="164">
        <v>1554</v>
      </c>
      <c r="B1578" s="164">
        <v>6.487988964041481</v>
      </c>
      <c r="C1578" s="164">
        <v>-6.3282027825888321E-2</v>
      </c>
      <c r="D1578" s="164">
        <v>-0.67258514798898483</v>
      </c>
    </row>
    <row r="1579" spans="1:4" x14ac:dyDescent="0.15">
      <c r="A1579" s="164">
        <v>1555</v>
      </c>
      <c r="B1579" s="164">
        <v>6.4821591042507238</v>
      </c>
      <c r="C1579" s="164">
        <v>-5.8425246282526544E-2</v>
      </c>
      <c r="D1579" s="164">
        <v>-0.62096545049636109</v>
      </c>
    </row>
    <row r="1580" spans="1:4" x14ac:dyDescent="0.15">
      <c r="A1580" s="164">
        <v>1556</v>
      </c>
      <c r="B1580" s="164">
        <v>6.4606641581316033</v>
      </c>
      <c r="C1580" s="164">
        <v>-5.2464910657226582E-2</v>
      </c>
      <c r="D1580" s="164">
        <v>-0.55761676594351872</v>
      </c>
    </row>
    <row r="1581" spans="1:4" x14ac:dyDescent="0.15">
      <c r="A1581" s="164">
        <v>1557</v>
      </c>
      <c r="B1581" s="164">
        <v>6.4791133884296706</v>
      </c>
      <c r="C1581" s="164">
        <v>-6.2544517961176105E-2</v>
      </c>
      <c r="D1581" s="164">
        <v>-0.66474661628349674</v>
      </c>
    </row>
    <row r="1582" spans="1:4" x14ac:dyDescent="0.15">
      <c r="A1582" s="164">
        <v>1558</v>
      </c>
      <c r="B1582" s="164">
        <v>6.478197358825823</v>
      </c>
      <c r="C1582" s="164">
        <v>-7.1482402874879725E-2</v>
      </c>
      <c r="D1582" s="164">
        <v>-0.75974181245406891</v>
      </c>
    </row>
    <row r="1583" spans="1:4" x14ac:dyDescent="0.15">
      <c r="A1583" s="164">
        <v>1559</v>
      </c>
      <c r="B1583" s="164">
        <v>6.489872480008029</v>
      </c>
      <c r="C1583" s="164">
        <v>-7.575800003778177E-2</v>
      </c>
      <c r="D1583" s="164">
        <v>-0.80518446417287681</v>
      </c>
    </row>
    <row r="1584" spans="1:4" x14ac:dyDescent="0.15">
      <c r="A1584" s="164">
        <v>1560</v>
      </c>
      <c r="B1584" s="164">
        <v>6.4945241424487437</v>
      </c>
      <c r="C1584" s="164">
        <v>-7.7955271980249208E-2</v>
      </c>
      <c r="D1584" s="164">
        <v>-0.82853789523963428</v>
      </c>
    </row>
    <row r="1585" spans="1:4" x14ac:dyDescent="0.15">
      <c r="A1585" s="164">
        <v>1561</v>
      </c>
      <c r="B1585" s="164">
        <v>6.4945241424487437</v>
      </c>
      <c r="C1585" s="164">
        <v>-7.7955271980249208E-2</v>
      </c>
      <c r="D1585" s="164">
        <v>-0.82853789523963428</v>
      </c>
    </row>
    <row r="1586" spans="1:4" x14ac:dyDescent="0.15">
      <c r="A1586" s="164">
        <v>1562</v>
      </c>
      <c r="B1586" s="164">
        <v>6.4963920230882426</v>
      </c>
      <c r="C1586" s="164">
        <v>-7.5908614918360762E-2</v>
      </c>
      <c r="D1586" s="164">
        <v>-0.8067852556649302</v>
      </c>
    </row>
    <row r="1587" spans="1:4" x14ac:dyDescent="0.15">
      <c r="A1587" s="164">
        <v>1563</v>
      </c>
      <c r="B1587" s="164">
        <v>6.495495996423803</v>
      </c>
      <c r="C1587" s="164">
        <v>-7.4687067417713138E-2</v>
      </c>
      <c r="D1587" s="164">
        <v>-0.79380219025559851</v>
      </c>
    </row>
    <row r="1588" spans="1:4" x14ac:dyDescent="0.15">
      <c r="A1588" s="164">
        <v>1564</v>
      </c>
      <c r="B1588" s="164">
        <v>6.4910755569497205</v>
      </c>
      <c r="C1588" s="164">
        <v>-7.0917775614367073E-2</v>
      </c>
      <c r="D1588" s="164">
        <v>-0.7537407419666412</v>
      </c>
    </row>
    <row r="1589" spans="1:4" x14ac:dyDescent="0.15">
      <c r="A1589" s="164">
        <v>1565</v>
      </c>
      <c r="B1589" s="164">
        <v>6.4984787732915823</v>
      </c>
      <c r="C1589" s="164">
        <v>-7.5394160598584392E-2</v>
      </c>
      <c r="D1589" s="164">
        <v>-0.80131744202671407</v>
      </c>
    </row>
    <row r="1590" spans="1:4" x14ac:dyDescent="0.15">
      <c r="A1590" s="164">
        <v>1566</v>
      </c>
      <c r="B1590" s="164">
        <v>6.4984787732915823</v>
      </c>
      <c r="C1590" s="164">
        <v>-7.5394160598584392E-2</v>
      </c>
      <c r="D1590" s="164">
        <v>-0.80131744202671407</v>
      </c>
    </row>
    <row r="1591" spans="1:4" x14ac:dyDescent="0.15">
      <c r="A1591" s="164">
        <v>1567</v>
      </c>
      <c r="B1591" s="164">
        <v>6.5033016829117551</v>
      </c>
      <c r="C1591" s="164">
        <v>-7.2453809492148302E-2</v>
      </c>
      <c r="D1591" s="164">
        <v>-0.77006628665124033</v>
      </c>
    </row>
    <row r="1592" spans="1:4" x14ac:dyDescent="0.15">
      <c r="A1592" s="164">
        <v>1568</v>
      </c>
      <c r="B1592" s="164">
        <v>6.4940751873191651</v>
      </c>
      <c r="C1592" s="164">
        <v>-6.2261130249517294E-2</v>
      </c>
      <c r="D1592" s="164">
        <v>-0.66173466529942404</v>
      </c>
    </row>
    <row r="1593" spans="1:4" x14ac:dyDescent="0.15">
      <c r="A1593" s="164">
        <v>1569</v>
      </c>
      <c r="B1593" s="164">
        <v>6.4817030014029253</v>
      </c>
      <c r="C1593" s="164">
        <v>-5.5700098701072065E-2</v>
      </c>
      <c r="D1593" s="164">
        <v>-0.5920015589724148</v>
      </c>
    </row>
    <row r="1594" spans="1:4" x14ac:dyDescent="0.15">
      <c r="A1594" s="164">
        <v>1570</v>
      </c>
      <c r="B1594" s="164">
        <v>6.484435642002242</v>
      </c>
      <c r="C1594" s="164">
        <v>-6.0052960004794542E-2</v>
      </c>
      <c r="D1594" s="164">
        <v>-0.6382654029850432</v>
      </c>
    </row>
    <row r="1595" spans="1:4" x14ac:dyDescent="0.15">
      <c r="A1595" s="164">
        <v>1571</v>
      </c>
      <c r="B1595" s="164">
        <v>6.4836016797745746</v>
      </c>
      <c r="C1595" s="164">
        <v>-5.6466182501362816E-2</v>
      </c>
      <c r="D1595" s="164">
        <v>-0.6001437851919692</v>
      </c>
    </row>
    <row r="1596" spans="1:4" x14ac:dyDescent="0.15">
      <c r="A1596" s="164">
        <v>1572</v>
      </c>
      <c r="B1596" s="164">
        <v>6.4577687424143333</v>
      </c>
      <c r="C1596" s="164">
        <v>-4.5293875862724597E-2</v>
      </c>
      <c r="D1596" s="164">
        <v>-0.48140031612044337</v>
      </c>
    </row>
    <row r="1597" spans="1:4" x14ac:dyDescent="0.15">
      <c r="A1597" s="164">
        <v>1573</v>
      </c>
      <c r="B1597" s="164">
        <v>6.4509972050592639</v>
      </c>
      <c r="C1597" s="164">
        <v>-5.6737778398996852E-2</v>
      </c>
      <c r="D1597" s="164">
        <v>-0.60303040834990562</v>
      </c>
    </row>
    <row r="1598" spans="1:4" x14ac:dyDescent="0.15">
      <c r="A1598" s="164">
        <v>1574</v>
      </c>
      <c r="B1598" s="164">
        <v>6.4673529671110144</v>
      </c>
      <c r="C1598" s="164">
        <v>-6.6099340414813135E-2</v>
      </c>
      <c r="D1598" s="164">
        <v>-0.70252860381133508</v>
      </c>
    </row>
    <row r="1599" spans="1:4" x14ac:dyDescent="0.15">
      <c r="A1599" s="164">
        <v>1575</v>
      </c>
      <c r="B1599" s="164">
        <v>6.4651038174479192</v>
      </c>
      <c r="C1599" s="164">
        <v>-6.5178653251974694E-2</v>
      </c>
      <c r="D1599" s="164">
        <v>-0.6927431950160764</v>
      </c>
    </row>
    <row r="1600" spans="1:4" x14ac:dyDescent="0.15">
      <c r="A1600" s="164">
        <v>1576</v>
      </c>
      <c r="B1600" s="164">
        <v>6.4496516856139747</v>
      </c>
      <c r="C1600" s="164">
        <v>-5.3055419299066209E-2</v>
      </c>
      <c r="D1600" s="164">
        <v>-0.56389291346763459</v>
      </c>
    </row>
    <row r="1601" spans="1:4" x14ac:dyDescent="0.15">
      <c r="A1601" s="164">
        <v>1577</v>
      </c>
      <c r="B1601" s="164">
        <v>6.4554132230895638</v>
      </c>
      <c r="C1601" s="164">
        <v>-4.4580662704426288E-2</v>
      </c>
      <c r="D1601" s="164">
        <v>-0.47382001893177589</v>
      </c>
    </row>
    <row r="1602" spans="1:4" x14ac:dyDescent="0.15">
      <c r="A1602" s="164">
        <v>1578</v>
      </c>
      <c r="B1602" s="164">
        <v>6.4573766475934677</v>
      </c>
      <c r="C1602" s="164">
        <v>-5.0001734515782381E-2</v>
      </c>
      <c r="D1602" s="164">
        <v>-0.53143720522883442</v>
      </c>
    </row>
    <row r="1603" spans="1:4" x14ac:dyDescent="0.15">
      <c r="A1603" s="164">
        <v>1579</v>
      </c>
      <c r="B1603" s="164">
        <v>6.464326748265969</v>
      </c>
      <c r="C1603" s="164">
        <v>-5.3822973022704446E-2</v>
      </c>
      <c r="D1603" s="164">
        <v>-0.57205076258433951</v>
      </c>
    </row>
    <row r="1604" spans="1:4" x14ac:dyDescent="0.15">
      <c r="A1604" s="164">
        <v>1580</v>
      </c>
      <c r="B1604" s="164">
        <v>6.4729861854115702</v>
      </c>
      <c r="C1604" s="164">
        <v>-5.6580753694767338E-2</v>
      </c>
      <c r="D1604" s="164">
        <v>-0.60136149084582824</v>
      </c>
    </row>
    <row r="1605" spans="1:4" x14ac:dyDescent="0.15">
      <c r="A1605" s="164">
        <v>1581</v>
      </c>
      <c r="B1605" s="164">
        <v>6.4813987851790564</v>
      </c>
      <c r="C1605" s="164">
        <v>-6.2381533498905739E-2</v>
      </c>
      <c r="D1605" s="164">
        <v>-0.6630143562336509</v>
      </c>
    </row>
    <row r="1606" spans="1:4" x14ac:dyDescent="0.15">
      <c r="A1606" s="164">
        <v>1582</v>
      </c>
      <c r="B1606" s="164">
        <v>6.4803330966986907</v>
      </c>
      <c r="C1606" s="164">
        <v>-6.245767696708171E-2</v>
      </c>
      <c r="D1606" s="164">
        <v>-0.66382363759790231</v>
      </c>
    </row>
    <row r="1607" spans="1:4" x14ac:dyDescent="0.15">
      <c r="A1607" s="164">
        <v>1583</v>
      </c>
      <c r="B1607" s="164">
        <v>6.4919766531946008</v>
      </c>
      <c r="C1607" s="164">
        <v>-6.2418478486726769E-2</v>
      </c>
      <c r="D1607" s="164">
        <v>-0.66340702143346764</v>
      </c>
    </row>
    <row r="1608" spans="1:4" x14ac:dyDescent="0.15">
      <c r="A1608" s="164">
        <v>1584</v>
      </c>
      <c r="B1608" s="164">
        <v>6.4863277140347417</v>
      </c>
      <c r="C1608" s="164">
        <v>-6.1458690129353677E-2</v>
      </c>
      <c r="D1608" s="164">
        <v>-0.65320603046399373</v>
      </c>
    </row>
    <row r="1609" spans="1:4" x14ac:dyDescent="0.15">
      <c r="A1609" s="164">
        <v>1585</v>
      </c>
      <c r="B1609" s="164">
        <v>6.4900981977757386</v>
      </c>
      <c r="C1609" s="164">
        <v>-5.7801398722300945E-2</v>
      </c>
      <c r="D1609" s="164">
        <v>-0.61433496443211322</v>
      </c>
    </row>
    <row r="1610" spans="1:4" x14ac:dyDescent="0.15">
      <c r="A1610" s="164">
        <v>1586</v>
      </c>
      <c r="B1610" s="164">
        <v>6.4913009282422216</v>
      </c>
      <c r="C1610" s="164">
        <v>-5.4830098405542316E-2</v>
      </c>
      <c r="D1610" s="164">
        <v>-0.5827548692309088</v>
      </c>
    </row>
    <row r="1611" spans="1:4" x14ac:dyDescent="0.15">
      <c r="A1611" s="164">
        <v>1587</v>
      </c>
      <c r="B1611" s="164">
        <v>6.4978831261768937</v>
      </c>
      <c r="C1611" s="164">
        <v>-5.2004589228883624E-2</v>
      </c>
      <c r="D1611" s="164">
        <v>-0.55272429699710024</v>
      </c>
    </row>
    <row r="1612" spans="1:4" x14ac:dyDescent="0.15">
      <c r="A1612" s="164">
        <v>1588</v>
      </c>
      <c r="B1612" s="164">
        <v>6.5041149368256033</v>
      </c>
      <c r="C1612" s="164">
        <v>-4.8916373485480946E-2</v>
      </c>
      <c r="D1612" s="164">
        <v>-0.51990158075113513</v>
      </c>
    </row>
    <row r="1613" spans="1:4" x14ac:dyDescent="0.15">
      <c r="A1613" s="164">
        <v>1589</v>
      </c>
      <c r="B1613" s="164">
        <v>6.5112500289225999</v>
      </c>
      <c r="C1613" s="164">
        <v>-5.2284982787000445E-2</v>
      </c>
      <c r="D1613" s="164">
        <v>-0.55570442499331485</v>
      </c>
    </row>
    <row r="1614" spans="1:4" x14ac:dyDescent="0.15">
      <c r="A1614" s="164">
        <v>1590</v>
      </c>
      <c r="B1614" s="164">
        <v>6.5132245729397171</v>
      </c>
      <c r="C1614" s="164">
        <v>-5.8340524463014631E-2</v>
      </c>
      <c r="D1614" s="164">
        <v>-0.62006499519377356</v>
      </c>
    </row>
    <row r="1615" spans="1:4" x14ac:dyDescent="0.15">
      <c r="A1615" s="164">
        <v>1591</v>
      </c>
      <c r="B1615" s="164">
        <v>6.5213625218126365</v>
      </c>
      <c r="C1615" s="164">
        <v>-5.7709234553581901E-2</v>
      </c>
      <c r="D1615" s="164">
        <v>-0.6133554090482729</v>
      </c>
    </row>
    <row r="1616" spans="1:4" x14ac:dyDescent="0.15">
      <c r="A1616" s="164">
        <v>1592</v>
      </c>
      <c r="B1616" s="164">
        <v>6.5254719079756081</v>
      </c>
      <c r="C1616" s="164">
        <v>-5.4208115706757987E-2</v>
      </c>
      <c r="D1616" s="164">
        <v>-0.57614420361413299</v>
      </c>
    </row>
    <row r="1617" spans="1:4" x14ac:dyDescent="0.15">
      <c r="A1617" s="164">
        <v>1593</v>
      </c>
      <c r="B1617" s="164">
        <v>6.5224460318103219</v>
      </c>
      <c r="C1617" s="164">
        <v>-4.5627526910018368E-2</v>
      </c>
      <c r="D1617" s="164">
        <v>-0.48494648470464535</v>
      </c>
    </row>
    <row r="1618" spans="1:4" x14ac:dyDescent="0.15">
      <c r="A1618" s="164">
        <v>1594</v>
      </c>
      <c r="B1618" s="164">
        <v>6.5284145038554415</v>
      </c>
      <c r="C1618" s="164">
        <v>-4.225371491135288E-2</v>
      </c>
      <c r="D1618" s="164">
        <v>-0.44908834424409055</v>
      </c>
    </row>
    <row r="1619" spans="1:4" x14ac:dyDescent="0.15">
      <c r="A1619" s="164">
        <v>1595</v>
      </c>
      <c r="B1619" s="164">
        <v>6.5294167654391044</v>
      </c>
      <c r="C1619" s="164">
        <v>-4.279876395942761E-2</v>
      </c>
      <c r="D1619" s="164">
        <v>-0.4548813301400107</v>
      </c>
    </row>
    <row r="1620" spans="1:4" x14ac:dyDescent="0.15">
      <c r="A1620" s="164">
        <v>1596</v>
      </c>
      <c r="B1620" s="164">
        <v>6.5299889109027829</v>
      </c>
      <c r="C1620" s="164">
        <v>-3.5630110355090672E-2</v>
      </c>
      <c r="D1620" s="164">
        <v>-0.37869018849991509</v>
      </c>
    </row>
    <row r="1621" spans="1:4" x14ac:dyDescent="0.15">
      <c r="A1621" s="164">
        <v>1597</v>
      </c>
      <c r="B1621" s="164">
        <v>6.5241765353884063</v>
      </c>
      <c r="C1621" s="164">
        <v>-3.1179411426026427E-2</v>
      </c>
      <c r="D1621" s="164">
        <v>-0.33138648947662813</v>
      </c>
    </row>
    <row r="1622" spans="1:4" x14ac:dyDescent="0.15">
      <c r="A1622" s="164">
        <v>1598</v>
      </c>
      <c r="B1622" s="164">
        <v>6.5247525211079322</v>
      </c>
      <c r="C1622" s="164">
        <v>-3.9354217904177702E-2</v>
      </c>
      <c r="D1622" s="164">
        <v>-0.41827140157230819</v>
      </c>
    </row>
    <row r="1623" spans="1:4" x14ac:dyDescent="0.15">
      <c r="A1623" s="164">
        <v>1599</v>
      </c>
      <c r="B1623" s="164">
        <v>6.5265497506101902</v>
      </c>
      <c r="C1623" s="164">
        <v>-4.7579385057834322E-2</v>
      </c>
      <c r="D1623" s="164">
        <v>-0.50569156583280173</v>
      </c>
    </row>
    <row r="1624" spans="1:4" x14ac:dyDescent="0.15">
      <c r="A1624" s="164">
        <v>1600</v>
      </c>
      <c r="B1624" s="164">
        <v>6.5266933509315885</v>
      </c>
      <c r="C1624" s="164">
        <v>-5.2956987475677231E-2</v>
      </c>
      <c r="D1624" s="164">
        <v>-0.56284674309706662</v>
      </c>
    </row>
    <row r="1625" spans="1:4" x14ac:dyDescent="0.15">
      <c r="A1625" s="164">
        <v>1601</v>
      </c>
      <c r="B1625" s="164">
        <v>6.5266933509315885</v>
      </c>
      <c r="C1625" s="164">
        <v>-5.2956987475677231E-2</v>
      </c>
      <c r="D1625" s="164">
        <v>-0.56284674309706662</v>
      </c>
    </row>
    <row r="1626" spans="1:4" x14ac:dyDescent="0.15">
      <c r="A1626" s="164">
        <v>1602</v>
      </c>
      <c r="B1626" s="164">
        <v>6.5212902344781387</v>
      </c>
      <c r="C1626" s="164">
        <v>-5.8884997303080944E-2</v>
      </c>
      <c r="D1626" s="164">
        <v>-0.62585185693467005</v>
      </c>
    </row>
    <row r="1627" spans="1:4" x14ac:dyDescent="0.15">
      <c r="A1627" s="164">
        <v>1603</v>
      </c>
      <c r="B1627" s="164">
        <v>6.5310605581897763</v>
      </c>
      <c r="C1627" s="164">
        <v>-5.7015552756105592E-2</v>
      </c>
      <c r="D1627" s="164">
        <v>-0.60598269849455066</v>
      </c>
    </row>
    <row r="1628" spans="1:4" x14ac:dyDescent="0.15">
      <c r="A1628" s="164">
        <v>1604</v>
      </c>
      <c r="B1628" s="164">
        <v>6.5454211095148525</v>
      </c>
      <c r="C1628" s="164">
        <v>-5.5001111211367082E-2</v>
      </c>
      <c r="D1628" s="164">
        <v>-0.58457245752991405</v>
      </c>
    </row>
    <row r="1629" spans="1:4" x14ac:dyDescent="0.15">
      <c r="A1629" s="164">
        <v>1605</v>
      </c>
      <c r="B1629" s="164">
        <v>6.5458415780503119</v>
      </c>
      <c r="C1629" s="164">
        <v>-5.5118043547804696E-2</v>
      </c>
      <c r="D1629" s="164">
        <v>-0.58581525829830883</v>
      </c>
    </row>
    <row r="1630" spans="1:4" x14ac:dyDescent="0.15">
      <c r="A1630" s="164">
        <v>1606</v>
      </c>
      <c r="B1630" s="164">
        <v>6.5425418493257972</v>
      </c>
      <c r="C1630" s="164">
        <v>-6.4954291092196748E-2</v>
      </c>
      <c r="D1630" s="164">
        <v>-0.69035858975575559</v>
      </c>
    </row>
    <row r="1631" spans="1:4" x14ac:dyDescent="0.15">
      <c r="A1631" s="164">
        <v>1607</v>
      </c>
      <c r="B1631" s="164">
        <v>6.5376722355090493</v>
      </c>
      <c r="C1631" s="164">
        <v>-6.5016869764767726E-2</v>
      </c>
      <c r="D1631" s="164">
        <v>-0.69102369938005381</v>
      </c>
    </row>
    <row r="1632" spans="1:4" x14ac:dyDescent="0.15">
      <c r="A1632" s="164">
        <v>1608</v>
      </c>
      <c r="B1632" s="164">
        <v>6.5386627249531362</v>
      </c>
      <c r="C1632" s="164">
        <v>-6.9877632636561771E-2</v>
      </c>
      <c r="D1632" s="164">
        <v>-0.74268571192585786</v>
      </c>
    </row>
    <row r="1633" spans="1:4" x14ac:dyDescent="0.15">
      <c r="A1633" s="164">
        <v>1609</v>
      </c>
      <c r="B1633" s="164">
        <v>6.5333418490979653</v>
      </c>
      <c r="C1633" s="164">
        <v>-7.1248867975405972E-2</v>
      </c>
      <c r="D1633" s="164">
        <v>-0.75725971587278817</v>
      </c>
    </row>
    <row r="1634" spans="1:4" x14ac:dyDescent="0.15">
      <c r="A1634" s="164">
        <v>1610</v>
      </c>
      <c r="B1634" s="164">
        <v>6.5233117616391239</v>
      </c>
      <c r="C1634" s="164">
        <v>-5.5147305494527288E-2</v>
      </c>
      <c r="D1634" s="164">
        <v>-0.58612626525309552</v>
      </c>
    </row>
    <row r="1635" spans="1:4" x14ac:dyDescent="0.15">
      <c r="A1635" s="164">
        <v>1611</v>
      </c>
      <c r="B1635" s="164">
        <v>6.5224460318103219</v>
      </c>
      <c r="C1635" s="164">
        <v>-4.4243656465439152E-2</v>
      </c>
      <c r="D1635" s="164">
        <v>-0.47023819011070817</v>
      </c>
    </row>
    <row r="1636" spans="1:4" x14ac:dyDescent="0.15">
      <c r="A1636" s="164">
        <v>1612</v>
      </c>
      <c r="B1636" s="164">
        <v>6.5310605581897763</v>
      </c>
      <c r="C1636" s="164">
        <v>-4.5357190920202406E-2</v>
      </c>
      <c r="D1636" s="164">
        <v>-0.48207325231997239</v>
      </c>
    </row>
    <row r="1637" spans="1:4" x14ac:dyDescent="0.15">
      <c r="A1637" s="164">
        <v>1613</v>
      </c>
      <c r="B1637" s="164">
        <v>6.527482682320696</v>
      </c>
      <c r="C1637" s="164">
        <v>-4.7438120394042826E-2</v>
      </c>
      <c r="D1637" s="164">
        <v>-0.50419015195486416</v>
      </c>
    </row>
    <row r="1638" spans="1:4" x14ac:dyDescent="0.15">
      <c r="A1638" s="164">
        <v>1614</v>
      </c>
      <c r="B1638" s="164">
        <v>6.5284145038554415</v>
      </c>
      <c r="C1638" s="164">
        <v>-4.5918960309648149E-2</v>
      </c>
      <c r="D1638" s="164">
        <v>-0.48804394828084796</v>
      </c>
    </row>
    <row r="1639" spans="1:4" x14ac:dyDescent="0.15">
      <c r="A1639" s="164">
        <v>1615</v>
      </c>
      <c r="B1639" s="164">
        <v>6.5070651241728283</v>
      </c>
      <c r="C1639" s="164">
        <v>-5.580512441163421E-2</v>
      </c>
      <c r="D1639" s="164">
        <v>-0.59311781165122335</v>
      </c>
    </row>
    <row r="1640" spans="1:4" x14ac:dyDescent="0.15">
      <c r="A1640" s="164">
        <v>1616</v>
      </c>
      <c r="B1640" s="164">
        <v>6.5193359497034864</v>
      </c>
      <c r="C1640" s="164">
        <v>-5.7867773349769003E-2</v>
      </c>
      <c r="D1640" s="164">
        <v>-0.61504041889007</v>
      </c>
    </row>
    <row r="1641" spans="1:4" x14ac:dyDescent="0.15">
      <c r="A1641" s="164">
        <v>1617</v>
      </c>
      <c r="B1641" s="164">
        <v>6.5138816493806324</v>
      </c>
      <c r="C1641" s="164">
        <v>-5.7111993808469208E-2</v>
      </c>
      <c r="D1641" s="164">
        <v>-0.60700771020332001</v>
      </c>
    </row>
    <row r="1642" spans="1:4" x14ac:dyDescent="0.15">
      <c r="A1642" s="164">
        <v>1618</v>
      </c>
      <c r="B1642" s="164">
        <v>6.5251842325313767</v>
      </c>
      <c r="C1642" s="164">
        <v>-6.6062557058782723E-2</v>
      </c>
      <c r="D1642" s="164">
        <v>-0.70213765649486615</v>
      </c>
    </row>
    <row r="1643" spans="1:4" x14ac:dyDescent="0.15">
      <c r="A1643" s="164">
        <v>1619</v>
      </c>
      <c r="B1643" s="164">
        <v>6.5269087020491545</v>
      </c>
      <c r="C1643" s="164">
        <v>-6.4191306295005468E-2</v>
      </c>
      <c r="D1643" s="164">
        <v>-0.68224930090451708</v>
      </c>
    </row>
    <row r="1644" spans="1:4" x14ac:dyDescent="0.15">
      <c r="A1644" s="164">
        <v>1620</v>
      </c>
      <c r="B1644" s="164">
        <v>6.5329858352021359</v>
      </c>
      <c r="C1644" s="164">
        <v>-6.9332547943081302E-2</v>
      </c>
      <c r="D1644" s="164">
        <v>-0.7368923471771841</v>
      </c>
    </row>
    <row r="1645" spans="1:4" x14ac:dyDescent="0.15">
      <c r="A1645" s="164">
        <v>1621</v>
      </c>
      <c r="B1645" s="164">
        <v>6.5435262021271887</v>
      </c>
      <c r="C1645" s="164">
        <v>-6.2561817967968558E-2</v>
      </c>
      <c r="D1645" s="164">
        <v>-0.66493048725015935</v>
      </c>
    </row>
    <row r="1646" spans="1:4" x14ac:dyDescent="0.15">
      <c r="A1646" s="164">
        <v>1622</v>
      </c>
      <c r="B1646" s="164">
        <v>6.5421899946578286</v>
      </c>
      <c r="C1646" s="164">
        <v>-6.275911792993849E-2</v>
      </c>
      <c r="D1646" s="164">
        <v>-0.66702746531294954</v>
      </c>
    </row>
    <row r="1647" spans="1:4" x14ac:dyDescent="0.15">
      <c r="A1647" s="164">
        <v>1623</v>
      </c>
      <c r="B1647" s="164">
        <v>6.5346221605746697</v>
      </c>
      <c r="C1647" s="164">
        <v>-5.7803655674366183E-2</v>
      </c>
      <c r="D1647" s="164">
        <v>-0.61435895216592884</v>
      </c>
    </row>
    <row r="1648" spans="1:4" x14ac:dyDescent="0.15">
      <c r="A1648" s="164">
        <v>1624</v>
      </c>
      <c r="B1648" s="164">
        <v>6.5331282601844105</v>
      </c>
      <c r="C1648" s="164">
        <v>-5.7541472144987615E-2</v>
      </c>
      <c r="D1648" s="164">
        <v>-0.61157236719124164</v>
      </c>
    </row>
    <row r="1649" spans="1:4" x14ac:dyDescent="0.15">
      <c r="A1649" s="164">
        <v>1625</v>
      </c>
      <c r="B1649" s="164">
        <v>6.5349063901786577</v>
      </c>
      <c r="C1649" s="164">
        <v>-5.7011376139406877E-2</v>
      </c>
      <c r="D1649" s="164">
        <v>-0.60593830784436287</v>
      </c>
    </row>
    <row r="1650" spans="1:4" x14ac:dyDescent="0.15">
      <c r="A1650" s="164">
        <v>1626</v>
      </c>
      <c r="B1650" s="164">
        <v>6.5240324727349988</v>
      </c>
      <c r="C1650" s="164">
        <v>-4.7060109845316056E-2</v>
      </c>
      <c r="D1650" s="164">
        <v>-0.50017251393674766</v>
      </c>
    </row>
    <row r="1651" spans="1:4" x14ac:dyDescent="0.15">
      <c r="A1651" s="164">
        <v>1627</v>
      </c>
      <c r="B1651" s="164">
        <v>6.524968406570971</v>
      </c>
      <c r="C1651" s="164">
        <v>-4.3544428378383238E-2</v>
      </c>
      <c r="D1651" s="164">
        <v>-0.46280653150924089</v>
      </c>
    </row>
    <row r="1652" spans="1:4" x14ac:dyDescent="0.15">
      <c r="A1652" s="164">
        <v>1628</v>
      </c>
      <c r="B1652" s="164">
        <v>6.5289157950018071</v>
      </c>
      <c r="C1652" s="164">
        <v>-5.3637173374684544E-2</v>
      </c>
      <c r="D1652" s="164">
        <v>-0.57007601417546117</v>
      </c>
    </row>
    <row r="1653" spans="1:4" x14ac:dyDescent="0.15">
      <c r="A1653" s="164">
        <v>1629</v>
      </c>
      <c r="B1653" s="164">
        <v>6.5296313689804988</v>
      </c>
      <c r="C1653" s="164">
        <v>-5.4352747353376252E-2</v>
      </c>
      <c r="D1653" s="164">
        <v>-0.57768140304952853</v>
      </c>
    </row>
    <row r="1654" spans="1:4" x14ac:dyDescent="0.15">
      <c r="A1654" s="164">
        <v>1630</v>
      </c>
      <c r="B1654" s="164">
        <v>6.5342667284273164</v>
      </c>
      <c r="C1654" s="164">
        <v>-6.4241518140619291E-2</v>
      </c>
      <c r="D1654" s="164">
        <v>-0.68278297124937226</v>
      </c>
    </row>
    <row r="1655" spans="1:4" x14ac:dyDescent="0.15">
      <c r="A1655" s="164">
        <v>1631</v>
      </c>
      <c r="B1655" s="164">
        <v>6.5379553603608693</v>
      </c>
      <c r="C1655" s="164">
        <v>-5.5306829742185037E-2</v>
      </c>
      <c r="D1655" s="164">
        <v>-0.58782174884306404</v>
      </c>
    </row>
    <row r="1656" spans="1:4" x14ac:dyDescent="0.15">
      <c r="A1656" s="164">
        <v>1632</v>
      </c>
      <c r="B1656" s="164">
        <v>6.5413448978400632</v>
      </c>
      <c r="C1656" s="164">
        <v>-5.6404365301203185E-2</v>
      </c>
      <c r="D1656" s="164">
        <v>-0.59948676878231766</v>
      </c>
    </row>
    <row r="1657" spans="1:4" x14ac:dyDescent="0.15">
      <c r="A1657" s="164">
        <v>1633</v>
      </c>
      <c r="B1657" s="164">
        <v>6.5445093190804187</v>
      </c>
      <c r="C1657" s="164">
        <v>-5.8653454669871152E-2</v>
      </c>
      <c r="D1657" s="164">
        <v>-0.62339093490714526</v>
      </c>
    </row>
    <row r="1658" spans="1:4" x14ac:dyDescent="0.15">
      <c r="A1658" s="164">
        <v>1634</v>
      </c>
      <c r="B1658" s="164">
        <v>6.5461917961116933</v>
      </c>
      <c r="C1658" s="164">
        <v>-6.0335931701145817E-2</v>
      </c>
      <c r="D1658" s="164">
        <v>-0.64127293240225403</v>
      </c>
    </row>
    <row r="1659" spans="1:4" x14ac:dyDescent="0.15">
      <c r="A1659" s="164">
        <v>1635</v>
      </c>
      <c r="B1659" s="164">
        <v>6.5461917961116933</v>
      </c>
      <c r="C1659" s="164">
        <v>-6.0335931701145817E-2</v>
      </c>
      <c r="D1659" s="164">
        <v>-0.64127293240225403</v>
      </c>
    </row>
    <row r="1660" spans="1:4" x14ac:dyDescent="0.15">
      <c r="A1660" s="164">
        <v>1636</v>
      </c>
      <c r="B1660" s="164">
        <v>6.5373181854282381</v>
      </c>
      <c r="C1660" s="164">
        <v>-6.9308948531139336E-2</v>
      </c>
      <c r="D1660" s="164">
        <v>-0.7366415237677777</v>
      </c>
    </row>
    <row r="1661" spans="1:4" x14ac:dyDescent="0.15">
      <c r="A1661" s="164">
        <v>1637</v>
      </c>
      <c r="B1661" s="164">
        <v>6.5397931808750176</v>
      </c>
      <c r="C1661" s="164">
        <v>-7.5049126075015238E-2</v>
      </c>
      <c r="D1661" s="164">
        <v>-0.79765028558326756</v>
      </c>
    </row>
    <row r="1662" spans="1:4" x14ac:dyDescent="0.15">
      <c r="A1662" s="164">
        <v>1638</v>
      </c>
      <c r="B1662" s="164">
        <v>6.5370348300604322</v>
      </c>
      <c r="C1662" s="164">
        <v>-8.5774830299238047E-2</v>
      </c>
      <c r="D1662" s="164">
        <v>-0.91164709653855414</v>
      </c>
    </row>
    <row r="1663" spans="1:4" x14ac:dyDescent="0.15">
      <c r="A1663" s="164">
        <v>1639</v>
      </c>
      <c r="B1663" s="164">
        <v>6.5312747117670424</v>
      </c>
      <c r="C1663" s="164">
        <v>-8.3810383176848191E-2</v>
      </c>
      <c r="D1663" s="164">
        <v>-0.89076821506268911</v>
      </c>
    </row>
    <row r="1664" spans="1:4" x14ac:dyDescent="0.15">
      <c r="A1664" s="164">
        <v>1640</v>
      </c>
      <c r="B1664" s="164">
        <v>6.5339822665041476</v>
      </c>
      <c r="C1664" s="164">
        <v>-7.7683679481167722E-2</v>
      </c>
      <c r="D1664" s="164">
        <v>-0.82565130820279009</v>
      </c>
    </row>
    <row r="1665" spans="1:4" x14ac:dyDescent="0.15">
      <c r="A1665" s="164">
        <v>1641</v>
      </c>
      <c r="B1665" s="164">
        <v>6.5407104761504558</v>
      </c>
      <c r="C1665" s="164">
        <v>-7.5499313517903843E-2</v>
      </c>
      <c r="D1665" s="164">
        <v>-0.80243504672794985</v>
      </c>
    </row>
    <row r="1666" spans="1:4" x14ac:dyDescent="0.15">
      <c r="A1666" s="164">
        <v>1642</v>
      </c>
      <c r="B1666" s="164">
        <v>6.5508696684225916</v>
      </c>
      <c r="C1666" s="164">
        <v>-8.1619351626819103E-2</v>
      </c>
      <c r="D1666" s="164">
        <v>-0.86748110922942778</v>
      </c>
    </row>
    <row r="1667" spans="1:4" x14ac:dyDescent="0.15">
      <c r="A1667" s="164">
        <v>1643</v>
      </c>
      <c r="B1667" s="164">
        <v>6.5480104093730969</v>
      </c>
      <c r="C1667" s="164">
        <v>-8.4045352820791841E-2</v>
      </c>
      <c r="D1667" s="164">
        <v>-0.89326556064680307</v>
      </c>
    </row>
    <row r="1668" spans="1:4" x14ac:dyDescent="0.15">
      <c r="A1668" s="164">
        <v>1644</v>
      </c>
      <c r="B1668" s="164">
        <v>6.5587653651391262</v>
      </c>
      <c r="C1668" s="164">
        <v>-9.1687950020897802E-2</v>
      </c>
      <c r="D1668" s="164">
        <v>-0.97449395274252226</v>
      </c>
    </row>
    <row r="1669" spans="1:4" x14ac:dyDescent="0.15">
      <c r="A1669" s="164">
        <v>1645</v>
      </c>
      <c r="B1669" s="164">
        <v>6.5604175205836173</v>
      </c>
      <c r="C1669" s="164">
        <v>-9.1167203787844819E-2</v>
      </c>
      <c r="D1669" s="164">
        <v>-0.968959266288</v>
      </c>
    </row>
    <row r="1670" spans="1:4" x14ac:dyDescent="0.15">
      <c r="A1670" s="164">
        <v>1646</v>
      </c>
      <c r="B1670" s="164">
        <v>6.5705294992903074</v>
      </c>
      <c r="C1670" s="164">
        <v>-9.694749255307844E-2</v>
      </c>
      <c r="D1670" s="164">
        <v>-1.0303943452219477</v>
      </c>
    </row>
    <row r="1671" spans="1:4" x14ac:dyDescent="0.15">
      <c r="A1671" s="164">
        <v>1647</v>
      </c>
      <c r="B1671" s="164">
        <v>6.5794394253175366</v>
      </c>
      <c r="C1671" s="164">
        <v>-0.1001620287526368</v>
      </c>
      <c r="D1671" s="164">
        <v>-1.0645596426969983</v>
      </c>
    </row>
    <row r="1672" spans="1:4" x14ac:dyDescent="0.15">
      <c r="A1672" s="164">
        <v>1648</v>
      </c>
      <c r="B1672" s="164">
        <v>6.5861890559781067</v>
      </c>
      <c r="C1672" s="164">
        <v>-0.1090628587676834</v>
      </c>
      <c r="D1672" s="164">
        <v>-1.1591610054941279</v>
      </c>
    </row>
    <row r="1673" spans="1:4" x14ac:dyDescent="0.15">
      <c r="A1673" s="164">
        <v>1649</v>
      </c>
      <c r="B1673" s="164">
        <v>6.591031532859982</v>
      </c>
      <c r="C1673" s="164">
        <v>-0.10976072921008484</v>
      </c>
      <c r="D1673" s="164">
        <v>-1.1665782345385438</v>
      </c>
    </row>
    <row r="1674" spans="1:4" x14ac:dyDescent="0.15">
      <c r="A1674" s="164">
        <v>1650</v>
      </c>
      <c r="B1674" s="164">
        <v>6.5928150267230965</v>
      </c>
      <c r="C1674" s="164">
        <v>-0.11062552755612653</v>
      </c>
      <c r="D1674" s="164">
        <v>-1.1757696360080638</v>
      </c>
    </row>
    <row r="1675" spans="1:4" x14ac:dyDescent="0.15">
      <c r="A1675" s="164">
        <v>1651</v>
      </c>
      <c r="B1675" s="164">
        <v>6.5937382045736417</v>
      </c>
      <c r="C1675" s="164">
        <v>-0.11047795960647466</v>
      </c>
      <c r="D1675" s="164">
        <v>-1.1742012284417307</v>
      </c>
    </row>
    <row r="1676" spans="1:4" x14ac:dyDescent="0.15">
      <c r="A1676" s="164">
        <v>1652</v>
      </c>
      <c r="B1676" s="164">
        <v>6.5952524950912936</v>
      </c>
      <c r="C1676" s="164">
        <v>-0.11199225012412661</v>
      </c>
      <c r="D1676" s="164">
        <v>-1.1902956765323558</v>
      </c>
    </row>
    <row r="1677" spans="1:4" x14ac:dyDescent="0.15">
      <c r="A1677" s="164">
        <v>1653</v>
      </c>
      <c r="B1677" s="164">
        <v>6.6012152687332355</v>
      </c>
      <c r="C1677" s="164">
        <v>-0.11734368338328061</v>
      </c>
      <c r="D1677" s="164">
        <v>-1.2471727181540975</v>
      </c>
    </row>
    <row r="1678" spans="1:4" x14ac:dyDescent="0.15">
      <c r="A1678" s="164">
        <v>1654</v>
      </c>
      <c r="B1678" s="164">
        <v>6.5871200739820894</v>
      </c>
      <c r="C1678" s="164">
        <v>-0.120508895565135</v>
      </c>
      <c r="D1678" s="164">
        <v>-1.2808137814526122</v>
      </c>
    </row>
    <row r="1679" spans="1:4" x14ac:dyDescent="0.15">
      <c r="A1679" s="164">
        <v>1655</v>
      </c>
      <c r="B1679" s="164">
        <v>6.591362116117474</v>
      </c>
      <c r="C1679" s="164">
        <v>-0.127397059565169</v>
      </c>
      <c r="D1679" s="164">
        <v>-1.3540237742815711</v>
      </c>
    </row>
    <row r="1680" spans="1:4" x14ac:dyDescent="0.15">
      <c r="A1680" s="164">
        <v>1656</v>
      </c>
      <c r="B1680" s="164">
        <v>6.5924850564049571</v>
      </c>
      <c r="C1680" s="164">
        <v>-0.12976766065080803</v>
      </c>
      <c r="D1680" s="164">
        <v>-1.3792194125502155</v>
      </c>
    </row>
    <row r="1681" spans="1:4" x14ac:dyDescent="0.15">
      <c r="A1681" s="164">
        <v>1657</v>
      </c>
      <c r="B1681" s="164">
        <v>6.5900389448827497</v>
      </c>
      <c r="C1681" s="164">
        <v>-0.13138723103860617</v>
      </c>
      <c r="D1681" s="164">
        <v>-1.3964328146231206</v>
      </c>
    </row>
    <row r="1682" spans="1:4" x14ac:dyDescent="0.15">
      <c r="A1682" s="164">
        <v>1658</v>
      </c>
      <c r="B1682" s="164">
        <v>6.5904361310694997</v>
      </c>
      <c r="C1682" s="164">
        <v>-0.12165103875292527</v>
      </c>
      <c r="D1682" s="164">
        <v>-1.292952908016288</v>
      </c>
    </row>
    <row r="1683" spans="1:4" x14ac:dyDescent="0.15">
      <c r="A1683" s="164">
        <v>1659</v>
      </c>
      <c r="B1683" s="164">
        <v>6.5934745505137808</v>
      </c>
      <c r="C1683" s="164">
        <v>-0.1236042708959193</v>
      </c>
      <c r="D1683" s="164">
        <v>-1.3137125924809989</v>
      </c>
    </row>
    <row r="1684" spans="1:4" x14ac:dyDescent="0.15">
      <c r="A1684" s="164">
        <v>1660</v>
      </c>
      <c r="B1684" s="164">
        <v>6.6032362188673748</v>
      </c>
      <c r="C1684" s="164">
        <v>-0.12319165694072165</v>
      </c>
      <c r="D1684" s="164">
        <v>-1.3093271764686916</v>
      </c>
    </row>
    <row r="1685" spans="1:4" x14ac:dyDescent="0.15">
      <c r="A1685" s="164">
        <v>1661</v>
      </c>
      <c r="B1685" s="164">
        <v>6.6155741137962902</v>
      </c>
      <c r="C1685" s="164">
        <v>-0.1210641302412796</v>
      </c>
      <c r="D1685" s="164">
        <v>-1.286715024027373</v>
      </c>
    </row>
    <row r="1686" spans="1:4" x14ac:dyDescent="0.15">
      <c r="A1686" s="164">
        <v>1662</v>
      </c>
      <c r="B1686" s="164">
        <v>6.6236081083273861</v>
      </c>
      <c r="C1686" s="164">
        <v>-0.12291921882038714</v>
      </c>
      <c r="D1686" s="164">
        <v>-1.3064316018517215</v>
      </c>
    </row>
    <row r="1687" spans="1:4" x14ac:dyDescent="0.15">
      <c r="A1687" s="164">
        <v>1663</v>
      </c>
      <c r="B1687" s="164">
        <v>6.6230369771416875</v>
      </c>
      <c r="C1687" s="164">
        <v>-0.12264861355731149</v>
      </c>
      <c r="D1687" s="164">
        <v>-1.3035555075297587</v>
      </c>
    </row>
    <row r="1688" spans="1:4" x14ac:dyDescent="0.15">
      <c r="A1688" s="164">
        <v>1664</v>
      </c>
      <c r="B1688" s="164">
        <v>6.6266471259208748</v>
      </c>
      <c r="C1688" s="164">
        <v>-0.12716088237963685</v>
      </c>
      <c r="D1688" s="164">
        <v>-1.3515135944921399</v>
      </c>
    </row>
    <row r="1689" spans="1:4" x14ac:dyDescent="0.15">
      <c r="A1689" s="164">
        <v>1665</v>
      </c>
      <c r="B1689" s="164">
        <v>6.6282883491182325</v>
      </c>
      <c r="C1689" s="164">
        <v>-0.12265377699386981</v>
      </c>
      <c r="D1689" s="164">
        <v>-1.3036103864718696</v>
      </c>
    </row>
    <row r="1690" spans="1:4" x14ac:dyDescent="0.15">
      <c r="A1690" s="164">
        <v>1666</v>
      </c>
      <c r="B1690" s="164">
        <v>6.6322509513071157</v>
      </c>
      <c r="C1690" s="164">
        <v>-0.12035704429044802</v>
      </c>
      <c r="D1690" s="164">
        <v>-1.2791998490998331</v>
      </c>
    </row>
    <row r="1691" spans="1:4" x14ac:dyDescent="0.15">
      <c r="A1691" s="164">
        <v>1667</v>
      </c>
      <c r="B1691" s="164">
        <v>6.6299261396203715</v>
      </c>
      <c r="C1691" s="164">
        <v>-0.11862667458881138</v>
      </c>
      <c r="D1691" s="164">
        <v>-1.2608088303250709</v>
      </c>
    </row>
    <row r="1692" spans="1:4" x14ac:dyDescent="0.15">
      <c r="A1692" s="164">
        <v>1668</v>
      </c>
      <c r="B1692" s="164">
        <v>6.6317488738351491</v>
      </c>
      <c r="C1692" s="164">
        <v>-0.1120117893574557</v>
      </c>
      <c r="D1692" s="164">
        <v>-1.1905033468392618</v>
      </c>
    </row>
    <row r="1693" spans="1:4" x14ac:dyDescent="0.15">
      <c r="A1693" s="164">
        <v>1669</v>
      </c>
      <c r="B1693" s="164">
        <v>6.6325645863296883</v>
      </c>
      <c r="C1693" s="164">
        <v>-0.11637151028672399</v>
      </c>
      <c r="D1693" s="164">
        <v>-1.2368400975273142</v>
      </c>
    </row>
    <row r="1694" spans="1:4" x14ac:dyDescent="0.15">
      <c r="A1694" s="164">
        <v>1670</v>
      </c>
      <c r="B1694" s="164">
        <v>6.6320627099783378</v>
      </c>
      <c r="C1694" s="164">
        <v>-0.11217823070341382</v>
      </c>
      <c r="D1694" s="164">
        <v>-1.192272347946665</v>
      </c>
    </row>
    <row r="1695" spans="1:4" x14ac:dyDescent="0.15">
      <c r="A1695" s="164">
        <v>1671</v>
      </c>
      <c r="B1695" s="164">
        <v>6.6320627099783378</v>
      </c>
      <c r="C1695" s="164">
        <v>-0.11217823070341382</v>
      </c>
      <c r="D1695" s="164">
        <v>-1.192272347946665</v>
      </c>
    </row>
    <row r="1696" spans="1:4" x14ac:dyDescent="0.15">
      <c r="A1696" s="164">
        <v>1672</v>
      </c>
      <c r="B1696" s="164">
        <v>6.6248124634810077</v>
      </c>
      <c r="C1696" s="164">
        <v>-0.11425654819000197</v>
      </c>
      <c r="D1696" s="164">
        <v>-1.2143614864004924</v>
      </c>
    </row>
    <row r="1697" spans="1:4" x14ac:dyDescent="0.15">
      <c r="A1697" s="164">
        <v>1673</v>
      </c>
      <c r="B1697" s="164">
        <v>6.6180057572404793</v>
      </c>
      <c r="C1697" s="164">
        <v>-0.1138672955088893</v>
      </c>
      <c r="D1697" s="164">
        <v>-1.2102243627790497</v>
      </c>
    </row>
    <row r="1698" spans="1:4" x14ac:dyDescent="0.15">
      <c r="A1698" s="164">
        <v>1674</v>
      </c>
      <c r="B1698" s="164">
        <v>6.6229734923996375</v>
      </c>
      <c r="C1698" s="164">
        <v>-0.11316168012681871</v>
      </c>
      <c r="D1698" s="164">
        <v>-1.2027248176083574</v>
      </c>
    </row>
    <row r="1699" spans="1:4" x14ac:dyDescent="0.15">
      <c r="A1699" s="164">
        <v>1675</v>
      </c>
      <c r="B1699" s="164">
        <v>6.6292966255174983</v>
      </c>
      <c r="C1699" s="164">
        <v>-0.12336309972872694</v>
      </c>
      <c r="D1699" s="164">
        <v>-1.3111493347797278</v>
      </c>
    </row>
    <row r="1700" spans="1:4" x14ac:dyDescent="0.15">
      <c r="A1700" s="164">
        <v>1676</v>
      </c>
      <c r="B1700" s="164">
        <v>6.6263311113274614</v>
      </c>
      <c r="C1700" s="164">
        <v>-0.12264191953978099</v>
      </c>
      <c r="D1700" s="164">
        <v>-1.303484360998491</v>
      </c>
    </row>
    <row r="1701" spans="1:4" x14ac:dyDescent="0.15">
      <c r="A1701" s="164">
        <v>1677</v>
      </c>
      <c r="B1701" s="164">
        <v>6.6294225688310613</v>
      </c>
      <c r="C1701" s="164">
        <v>-0.11842045735506712</v>
      </c>
      <c r="D1701" s="164">
        <v>-1.2586170761502937</v>
      </c>
    </row>
    <row r="1702" spans="1:4" x14ac:dyDescent="0.15">
      <c r="A1702" s="164">
        <v>1678</v>
      </c>
      <c r="B1702" s="164">
        <v>6.6328780957827256</v>
      </c>
      <c r="C1702" s="164">
        <v>-0.11314101130503218</v>
      </c>
      <c r="D1702" s="164">
        <v>-1.2025051416112749</v>
      </c>
    </row>
    <row r="1703" spans="1:4" x14ac:dyDescent="0.15">
      <c r="A1703" s="164">
        <v>1679</v>
      </c>
      <c r="B1703" s="164">
        <v>6.6224018979905823</v>
      </c>
      <c r="C1703" s="164">
        <v>-0.11065656834585447</v>
      </c>
      <c r="D1703" s="164">
        <v>-1.1760995491740942</v>
      </c>
    </row>
    <row r="1704" spans="1:4" x14ac:dyDescent="0.15">
      <c r="A1704" s="164">
        <v>1680</v>
      </c>
      <c r="B1704" s="164">
        <v>6.6206209313053144</v>
      </c>
      <c r="C1704" s="164">
        <v>-0.10842993575407966</v>
      </c>
      <c r="D1704" s="164">
        <v>-1.1524340621044258</v>
      </c>
    </row>
    <row r="1705" spans="1:4" x14ac:dyDescent="0.15">
      <c r="A1705" s="164">
        <v>1681</v>
      </c>
      <c r="B1705" s="164">
        <v>6.6208119430272978</v>
      </c>
      <c r="C1705" s="164">
        <v>-0.11040480405137743</v>
      </c>
      <c r="D1705" s="164">
        <v>-1.1734237037393511</v>
      </c>
    </row>
    <row r="1706" spans="1:4" x14ac:dyDescent="0.15">
      <c r="A1706" s="164">
        <v>1682</v>
      </c>
      <c r="B1706" s="164">
        <v>6.621257455930178</v>
      </c>
      <c r="C1706" s="164">
        <v>-0.11263736136133584</v>
      </c>
      <c r="D1706" s="164">
        <v>-1.1971521609380313</v>
      </c>
    </row>
    <row r="1707" spans="1:4" x14ac:dyDescent="0.15">
      <c r="A1707" s="164">
        <v>1683</v>
      </c>
      <c r="B1707" s="164">
        <v>6.6242422103544172</v>
      </c>
      <c r="C1707" s="164">
        <v>-0.11845815022618833</v>
      </c>
      <c r="D1707" s="164">
        <v>-1.2590176901345822</v>
      </c>
    </row>
    <row r="1708" spans="1:4" x14ac:dyDescent="0.15">
      <c r="A1708" s="164">
        <v>1684</v>
      </c>
      <c r="B1708" s="164">
        <v>6.6180057572404793</v>
      </c>
      <c r="C1708" s="164">
        <v>-0.1138672955088893</v>
      </c>
      <c r="D1708" s="164">
        <v>-1.2102243627790497</v>
      </c>
    </row>
    <row r="1709" spans="1:4" x14ac:dyDescent="0.15">
      <c r="A1709" s="164">
        <v>1685</v>
      </c>
      <c r="B1709" s="164">
        <v>6.609978330659616</v>
      </c>
      <c r="C1709" s="164">
        <v>-0.10898900551869151</v>
      </c>
      <c r="D1709" s="164">
        <v>-1.1583760654391198</v>
      </c>
    </row>
    <row r="1710" spans="1:4" x14ac:dyDescent="0.15">
      <c r="A1710" s="164">
        <v>1686</v>
      </c>
      <c r="B1710" s="164">
        <v>6.6064200240225697</v>
      </c>
      <c r="C1710" s="164">
        <v>-0.10648261873219411</v>
      </c>
      <c r="D1710" s="164">
        <v>-1.1317372457674095</v>
      </c>
    </row>
    <row r="1711" spans="1:4" x14ac:dyDescent="0.15">
      <c r="A1711" s="164">
        <v>1687</v>
      </c>
      <c r="B1711" s="164">
        <v>6.590303758057539</v>
      </c>
      <c r="C1711" s="164">
        <v>-9.5038202120530713E-2</v>
      </c>
      <c r="D1711" s="164">
        <v>-1.010101689751705</v>
      </c>
    </row>
    <row r="1712" spans="1:4" x14ac:dyDescent="0.15">
      <c r="A1712" s="164">
        <v>1688</v>
      </c>
      <c r="B1712" s="164">
        <v>6.5877844097735192</v>
      </c>
      <c r="C1712" s="164">
        <v>-9.2669922648641823E-2</v>
      </c>
      <c r="D1712" s="164">
        <v>-0.98493072646553737</v>
      </c>
    </row>
    <row r="1713" spans="1:4" x14ac:dyDescent="0.15">
      <c r="A1713" s="164">
        <v>1689</v>
      </c>
      <c r="B1713" s="164">
        <v>6.5798420230386876</v>
      </c>
      <c r="C1713" s="164">
        <v>-8.4425421107886756E-2</v>
      </c>
      <c r="D1713" s="164">
        <v>-0.89730506908077712</v>
      </c>
    </row>
    <row r="1714" spans="1:4" x14ac:dyDescent="0.15">
      <c r="A1714" s="164">
        <v>1690</v>
      </c>
      <c r="B1714" s="164">
        <v>6.585190306788177</v>
      </c>
      <c r="C1714" s="164">
        <v>-8.2700155911537898E-2</v>
      </c>
      <c r="D1714" s="164">
        <v>-0.87896830290445938</v>
      </c>
    </row>
    <row r="1715" spans="1:4" x14ac:dyDescent="0.15">
      <c r="A1715" s="164">
        <v>1691</v>
      </c>
      <c r="B1715" s="164">
        <v>6.5902375631591195</v>
      </c>
      <c r="C1715" s="164">
        <v>-8.4752501388627444E-2</v>
      </c>
      <c r="D1715" s="164">
        <v>-0.90078140109136817</v>
      </c>
    </row>
    <row r="1716" spans="1:4" x14ac:dyDescent="0.15">
      <c r="A1716" s="164">
        <v>1692</v>
      </c>
      <c r="B1716" s="164">
        <v>6.5833225598075273</v>
      </c>
      <c r="C1716" s="164">
        <v>-7.8435763086289079E-2</v>
      </c>
      <c r="D1716" s="164">
        <v>-0.83364473509237058</v>
      </c>
    </row>
    <row r="1717" spans="1:4" x14ac:dyDescent="0.15">
      <c r="A1717" s="164">
        <v>1693</v>
      </c>
      <c r="B1717" s="164">
        <v>6.5703258180431225</v>
      </c>
      <c r="C1717" s="164">
        <v>-7.1591963371926859E-2</v>
      </c>
      <c r="D1717" s="164">
        <v>-0.7609062625460119</v>
      </c>
    </row>
    <row r="1718" spans="1:4" x14ac:dyDescent="0.15">
      <c r="A1718" s="164">
        <v>1694</v>
      </c>
      <c r="B1718" s="164">
        <v>6.5789694662128717</v>
      </c>
      <c r="C1718" s="164">
        <v>-7.3933069670873763E-2</v>
      </c>
      <c r="D1718" s="164">
        <v>-0.78578841914926456</v>
      </c>
    </row>
    <row r="1719" spans="1:4" x14ac:dyDescent="0.15">
      <c r="A1719" s="164">
        <v>1695</v>
      </c>
      <c r="B1719" s="164">
        <v>6.5916264822747417</v>
      </c>
      <c r="C1719" s="164">
        <v>-8.3453648242613809E-2</v>
      </c>
      <c r="D1719" s="164">
        <v>-0.88697670226232472</v>
      </c>
    </row>
    <row r="1720" spans="1:4" x14ac:dyDescent="0.15">
      <c r="A1720" s="164">
        <v>1696</v>
      </c>
      <c r="B1720" s="164">
        <v>6.5997778752458878</v>
      </c>
      <c r="C1720" s="164">
        <v>-8.3880700965698551E-2</v>
      </c>
      <c r="D1720" s="164">
        <v>-0.89151557892009115</v>
      </c>
    </row>
    <row r="1721" spans="1:4" x14ac:dyDescent="0.15">
      <c r="A1721" s="164">
        <v>1697</v>
      </c>
      <c r="B1721" s="164">
        <v>6.5956470462671204</v>
      </c>
      <c r="C1721" s="164">
        <v>-8.3010583339003574E-2</v>
      </c>
      <c r="D1721" s="164">
        <v>-0.88226764213891462</v>
      </c>
    </row>
    <row r="1722" spans="1:4" x14ac:dyDescent="0.15">
      <c r="A1722" s="164">
        <v>1698</v>
      </c>
      <c r="B1722" s="164">
        <v>6.5893765198788685</v>
      </c>
      <c r="C1722" s="164">
        <v>-7.8523118344407727E-2</v>
      </c>
      <c r="D1722" s="164">
        <v>-0.83457317956907096</v>
      </c>
    </row>
    <row r="1723" spans="1:4" x14ac:dyDescent="0.15">
      <c r="A1723" s="164">
        <v>1699</v>
      </c>
      <c r="B1723" s="164">
        <v>6.5893765198788685</v>
      </c>
      <c r="C1723" s="164">
        <v>-7.8523118344407727E-2</v>
      </c>
      <c r="D1723" s="164">
        <v>-0.83457317956907096</v>
      </c>
    </row>
    <row r="1724" spans="1:4" x14ac:dyDescent="0.15">
      <c r="A1724" s="164">
        <v>1700</v>
      </c>
      <c r="B1724" s="164">
        <v>6.5737812145278864</v>
      </c>
      <c r="C1724" s="164">
        <v>-8.5488553297767389E-2</v>
      </c>
      <c r="D1724" s="164">
        <v>-0.90860443709771344</v>
      </c>
    </row>
    <row r="1725" spans="1:4" x14ac:dyDescent="0.15">
      <c r="A1725" s="164">
        <v>1701</v>
      </c>
      <c r="B1725" s="164">
        <v>6.5673323902259666</v>
      </c>
      <c r="C1725" s="164">
        <v>-8.6521251029117785E-2</v>
      </c>
      <c r="D1725" s="164">
        <v>-0.9195803362642071</v>
      </c>
    </row>
    <row r="1726" spans="1:4" x14ac:dyDescent="0.15">
      <c r="A1726" s="164">
        <v>1702</v>
      </c>
      <c r="B1726" s="164">
        <v>6.5705294992903074</v>
      </c>
      <c r="C1726" s="164">
        <v>-8.6352383843261826E-2</v>
      </c>
      <c r="D1726" s="164">
        <v>-0.91778555241970217</v>
      </c>
    </row>
    <row r="1727" spans="1:4" x14ac:dyDescent="0.15">
      <c r="A1727" s="164">
        <v>1703</v>
      </c>
      <c r="B1727" s="164">
        <v>6.5620661974984129</v>
      </c>
      <c r="C1727" s="164">
        <v>-7.5905408554324261E-2</v>
      </c>
      <c r="D1727" s="164">
        <v>-0.80675117722427192</v>
      </c>
    </row>
    <row r="1728" spans="1:4" x14ac:dyDescent="0.15">
      <c r="A1728" s="164">
        <v>1704</v>
      </c>
      <c r="B1728" s="164">
        <v>6.5378138107309844</v>
      </c>
      <c r="C1728" s="164">
        <v>-6.7633693775245085E-2</v>
      </c>
      <c r="D1728" s="164">
        <v>-0.71883628732667493</v>
      </c>
    </row>
    <row r="1729" spans="1:4" x14ac:dyDescent="0.15">
      <c r="A1729" s="164">
        <v>1705</v>
      </c>
      <c r="B1729" s="164">
        <v>6.5357584605025467</v>
      </c>
      <c r="C1729" s="164">
        <v>-6.4804169938426526E-2</v>
      </c>
      <c r="D1729" s="164">
        <v>-0.68876304577757241</v>
      </c>
    </row>
    <row r="1730" spans="1:4" x14ac:dyDescent="0.15">
      <c r="A1730" s="164">
        <v>1706</v>
      </c>
      <c r="B1730" s="164">
        <v>6.5045581741301115</v>
      </c>
      <c r="C1730" s="164">
        <v>-5.9155865463186963E-2</v>
      </c>
      <c r="D1730" s="164">
        <v>-0.62873074542496399</v>
      </c>
    </row>
    <row r="1731" spans="1:4" x14ac:dyDescent="0.15">
      <c r="A1731" s="164">
        <v>1707</v>
      </c>
      <c r="B1731" s="164">
        <v>6.4994457345310641</v>
      </c>
      <c r="C1731" s="164">
        <v>-5.6427975122162799E-2</v>
      </c>
      <c r="D1731" s="164">
        <v>-0.59973770282267125</v>
      </c>
    </row>
    <row r="1732" spans="1:4" x14ac:dyDescent="0.15">
      <c r="A1732" s="164">
        <v>1708</v>
      </c>
      <c r="B1732" s="164">
        <v>6.5237442678917041</v>
      </c>
      <c r="C1732" s="164">
        <v>-7.1695313454478438E-2</v>
      </c>
      <c r="D1732" s="164">
        <v>-0.76200470602128856</v>
      </c>
    </row>
    <row r="1733" spans="1:4" x14ac:dyDescent="0.15">
      <c r="A1733" s="164">
        <v>1709</v>
      </c>
      <c r="B1733" s="164">
        <v>6.5402872426204386</v>
      </c>
      <c r="C1733" s="164">
        <v>-7.3365215584257015E-2</v>
      </c>
      <c r="D1733" s="164">
        <v>-0.77975305274264273</v>
      </c>
    </row>
    <row r="1734" spans="1:4" x14ac:dyDescent="0.15">
      <c r="A1734" s="164">
        <v>1710</v>
      </c>
      <c r="B1734" s="164">
        <v>6.5316315042962882</v>
      </c>
      <c r="C1734" s="164">
        <v>-7.2196643728744903E-2</v>
      </c>
      <c r="D1734" s="164">
        <v>-0.767333032377021</v>
      </c>
    </row>
    <row r="1735" spans="1:4" x14ac:dyDescent="0.15">
      <c r="A1735" s="164">
        <v>1711</v>
      </c>
      <c r="B1735" s="164">
        <v>6.5199155056928539</v>
      </c>
      <c r="C1735" s="164">
        <v>-6.8339849363382221E-2</v>
      </c>
      <c r="D1735" s="164">
        <v>-0.72634157401023736</v>
      </c>
    </row>
    <row r="1736" spans="1:4" x14ac:dyDescent="0.15">
      <c r="A1736" s="164">
        <v>1712</v>
      </c>
      <c r="B1736" s="164">
        <v>6.4961681125256749</v>
      </c>
      <c r="C1736" s="164">
        <v>-5.5540602043809173E-2</v>
      </c>
      <c r="D1736" s="164">
        <v>-0.59030636862352037</v>
      </c>
    </row>
    <row r="1737" spans="1:4" x14ac:dyDescent="0.15">
      <c r="A1737" s="164">
        <v>1713</v>
      </c>
      <c r="B1737" s="164">
        <v>6.4911506879212713</v>
      </c>
      <c r="C1737" s="164">
        <v>-5.0842309403179797E-2</v>
      </c>
      <c r="D1737" s="164">
        <v>-0.54037115068632702</v>
      </c>
    </row>
    <row r="1738" spans="1:4" x14ac:dyDescent="0.15">
      <c r="A1738" s="164">
        <v>1714</v>
      </c>
      <c r="B1738" s="164">
        <v>6.5060338224522187</v>
      </c>
      <c r="C1738" s="164">
        <v>-5.856949386202448E-2</v>
      </c>
      <c r="D1738" s="164">
        <v>-0.6224985679222218</v>
      </c>
    </row>
    <row r="1739" spans="1:4" x14ac:dyDescent="0.15">
      <c r="A1739" s="164">
        <v>1715</v>
      </c>
      <c r="B1739" s="164">
        <v>6.5185383591855004</v>
      </c>
      <c r="C1739" s="164">
        <v>-6.349704091213848E-2</v>
      </c>
      <c r="D1739" s="164">
        <v>-0.67487038778618313</v>
      </c>
    </row>
    <row r="1740" spans="1:4" x14ac:dyDescent="0.15">
      <c r="A1740" s="164">
        <v>1716</v>
      </c>
      <c r="B1740" s="164">
        <v>6.5090502356871722</v>
      </c>
      <c r="C1740" s="164">
        <v>-6.1902864310408034E-2</v>
      </c>
      <c r="D1740" s="164">
        <v>-0.65792688040450586</v>
      </c>
    </row>
    <row r="1741" spans="1:4" x14ac:dyDescent="0.15">
      <c r="A1741" s="164">
        <v>1717</v>
      </c>
      <c r="B1741" s="164">
        <v>6.5130784810455644</v>
      </c>
      <c r="C1741" s="164">
        <v>-5.9138571112637983E-2</v>
      </c>
      <c r="D1741" s="164">
        <v>-0.62854693457498045</v>
      </c>
    </row>
    <row r="1742" spans="1:4" x14ac:dyDescent="0.15">
      <c r="A1742" s="164">
        <v>1718</v>
      </c>
      <c r="B1742" s="164">
        <v>6.5194084176643345</v>
      </c>
      <c r="C1742" s="164">
        <v>-5.8096503518919818E-2</v>
      </c>
      <c r="D1742" s="164">
        <v>-0.61747144899376893</v>
      </c>
    </row>
    <row r="1743" spans="1:4" x14ac:dyDescent="0.15">
      <c r="A1743" s="164">
        <v>1719</v>
      </c>
      <c r="B1743" s="164">
        <v>6.5324871436643113</v>
      </c>
      <c r="C1743" s="164">
        <v>-5.5514780774628569E-2</v>
      </c>
      <c r="D1743" s="164">
        <v>-0.5900319304812901</v>
      </c>
    </row>
    <row r="1744" spans="1:4" x14ac:dyDescent="0.15">
      <c r="A1744" s="164">
        <v>1720</v>
      </c>
      <c r="B1744" s="164">
        <v>6.5508696684225916</v>
      </c>
      <c r="C1744" s="164">
        <v>-5.5000065351541672E-2</v>
      </c>
      <c r="D1744" s="164">
        <v>-0.58456134173907082</v>
      </c>
    </row>
    <row r="1745" spans="1:4" x14ac:dyDescent="0.15">
      <c r="A1745" s="164">
        <v>1721</v>
      </c>
      <c r="B1745" s="164">
        <v>6.5478007848101027</v>
      </c>
      <c r="C1745" s="164">
        <v>-5.5257965391009911E-2</v>
      </c>
      <c r="D1745" s="164">
        <v>-0.58730240017495661</v>
      </c>
    </row>
    <row r="1746" spans="1:4" x14ac:dyDescent="0.15">
      <c r="A1746" s="164">
        <v>1722</v>
      </c>
      <c r="B1746" s="164">
        <v>6.5535797966516558</v>
      </c>
      <c r="C1746" s="164">
        <v>-5.786117116072198E-2</v>
      </c>
      <c r="D1746" s="164">
        <v>-0.61497024834639746</v>
      </c>
    </row>
    <row r="1747" spans="1:4" x14ac:dyDescent="0.15">
      <c r="A1747" s="164">
        <v>1723</v>
      </c>
      <c r="B1747" s="164">
        <v>6.5620661974984129</v>
      </c>
      <c r="C1747" s="164">
        <v>-6.363345695174516E-2</v>
      </c>
      <c r="D1747" s="164">
        <v>-0.67632026866609696</v>
      </c>
    </row>
    <row r="1748" spans="1:4" x14ac:dyDescent="0.15">
      <c r="A1748" s="164">
        <v>1724</v>
      </c>
      <c r="B1748" s="164">
        <v>6.5595918785947562</v>
      </c>
      <c r="C1748" s="164">
        <v>-6.35713207343791E-2</v>
      </c>
      <c r="D1748" s="164">
        <v>-0.67565986162181557</v>
      </c>
    </row>
    <row r="1749" spans="1:4" x14ac:dyDescent="0.15">
      <c r="A1749" s="164">
        <v>1725</v>
      </c>
      <c r="B1749" s="164">
        <v>6.5593853320026971</v>
      </c>
      <c r="C1749" s="164">
        <v>-6.3968730071896296E-2</v>
      </c>
      <c r="D1749" s="164">
        <v>-0.67988367724955789</v>
      </c>
    </row>
    <row r="1750" spans="1:4" x14ac:dyDescent="0.15">
      <c r="A1750" s="164">
        <v>1726</v>
      </c>
      <c r="B1750" s="164">
        <v>6.5600736088777998</v>
      </c>
      <c r="C1750" s="164">
        <v>-5.9234490271141915E-2</v>
      </c>
      <c r="D1750" s="164">
        <v>-0.62956639939988857</v>
      </c>
    </row>
    <row r="1751" spans="1:4" x14ac:dyDescent="0.15">
      <c r="A1751" s="164">
        <v>1727</v>
      </c>
      <c r="B1751" s="164">
        <v>6.551635013728025</v>
      </c>
      <c r="C1751" s="164">
        <v>-5.90921943089322E-2</v>
      </c>
      <c r="D1751" s="164">
        <v>-0.62805402449520975</v>
      </c>
    </row>
    <row r="1752" spans="1:4" x14ac:dyDescent="0.15">
      <c r="A1752" s="164">
        <v>1728</v>
      </c>
      <c r="B1752" s="164">
        <v>6.5568334343494037</v>
      </c>
      <c r="C1752" s="164">
        <v>-6.1567878412395416E-2</v>
      </c>
      <c r="D1752" s="164">
        <v>-0.65436652452575716</v>
      </c>
    </row>
    <row r="1753" spans="1:4" x14ac:dyDescent="0.15">
      <c r="A1753" s="164">
        <v>1729</v>
      </c>
      <c r="B1753" s="164">
        <v>6.5575929757038089</v>
      </c>
      <c r="C1753" s="164">
        <v>-6.2025350590663386E-2</v>
      </c>
      <c r="D1753" s="164">
        <v>-0.659228710572762</v>
      </c>
    </row>
    <row r="1754" spans="1:4" x14ac:dyDescent="0.15">
      <c r="A1754" s="164">
        <v>1730</v>
      </c>
      <c r="B1754" s="164">
        <v>6.5569025140151354</v>
      </c>
      <c r="C1754" s="164">
        <v>-5.681476669636254E-2</v>
      </c>
      <c r="D1754" s="164">
        <v>-0.60384866887593669</v>
      </c>
    </row>
    <row r="1755" spans="1:4" x14ac:dyDescent="0.15">
      <c r="A1755" s="164">
        <v>1731</v>
      </c>
      <c r="B1755" s="164">
        <v>6.5550352206718498</v>
      </c>
      <c r="C1755" s="164">
        <v>-5.2995081053086146E-2</v>
      </c>
      <c r="D1755" s="164">
        <v>-0.56325161593820727</v>
      </c>
    </row>
    <row r="1756" spans="1:4" x14ac:dyDescent="0.15">
      <c r="A1756" s="164">
        <v>1732</v>
      </c>
      <c r="B1756" s="164">
        <v>6.5506608079944879</v>
      </c>
      <c r="C1756" s="164">
        <v>-4.9971918487488942E-2</v>
      </c>
      <c r="D1756" s="164">
        <v>-0.53112030928710896</v>
      </c>
    </row>
    <row r="1757" spans="1:4" x14ac:dyDescent="0.15">
      <c r="A1757" s="164">
        <v>1733</v>
      </c>
      <c r="B1757" s="164">
        <v>6.5521911590286681</v>
      </c>
      <c r="C1757" s="164">
        <v>-5.240411837281389E-2</v>
      </c>
      <c r="D1757" s="164">
        <v>-0.55697064272318209</v>
      </c>
    </row>
    <row r="1758" spans="1:4" x14ac:dyDescent="0.15">
      <c r="A1758" s="164">
        <v>1734</v>
      </c>
      <c r="B1758" s="164">
        <v>6.5639852769194276</v>
      </c>
      <c r="C1758" s="164">
        <v>-5.5812442887299696E-2</v>
      </c>
      <c r="D1758" s="164">
        <v>-0.59319559515797293</v>
      </c>
    </row>
    <row r="1759" spans="1:4" x14ac:dyDescent="0.15">
      <c r="A1759" s="164">
        <v>1735</v>
      </c>
      <c r="B1759" s="164">
        <v>6.5633689427275224</v>
      </c>
      <c r="C1759" s="164">
        <v>-6.0578896811898986E-2</v>
      </c>
      <c r="D1759" s="164">
        <v>-0.6438552568091408</v>
      </c>
    </row>
    <row r="1760" spans="1:4" x14ac:dyDescent="0.15">
      <c r="A1760" s="164">
        <v>1736</v>
      </c>
      <c r="B1760" s="164">
        <v>6.5607612813119047</v>
      </c>
      <c r="C1760" s="164">
        <v>-6.2780382026030424E-2</v>
      </c>
      <c r="D1760" s="164">
        <v>-0.66725346810881747</v>
      </c>
    </row>
    <row r="1761" spans="1:4" x14ac:dyDescent="0.15">
      <c r="A1761" s="164">
        <v>1737</v>
      </c>
      <c r="B1761" s="164">
        <v>6.5674687036653205</v>
      </c>
      <c r="C1761" s="164">
        <v>-6.5578612812688064E-2</v>
      </c>
      <c r="D1761" s="164">
        <v>-0.69699411537330869</v>
      </c>
    </row>
    <row r="1762" spans="1:4" x14ac:dyDescent="0.15">
      <c r="A1762" s="164">
        <v>1738</v>
      </c>
      <c r="B1762" s="164">
        <v>6.5707331275713647</v>
      </c>
      <c r="C1762" s="164">
        <v>-7.12468840301268E-2</v>
      </c>
      <c r="D1762" s="164">
        <v>-0.75723862975758238</v>
      </c>
    </row>
    <row r="1763" spans="1:4" x14ac:dyDescent="0.15">
      <c r="A1763" s="164">
        <v>1739</v>
      </c>
      <c r="B1763" s="164">
        <v>6.5647379160663899</v>
      </c>
      <c r="C1763" s="164">
        <v>-7.6445254836270848E-2</v>
      </c>
      <c r="D1763" s="164">
        <v>-0.81248886616864879</v>
      </c>
    </row>
    <row r="1764" spans="1:4" x14ac:dyDescent="0.15">
      <c r="A1764" s="164">
        <v>1740</v>
      </c>
      <c r="B1764" s="164">
        <v>6.56234063982152</v>
      </c>
      <c r="C1764" s="164">
        <v>-8.2449463891026475E-2</v>
      </c>
      <c r="D1764" s="164">
        <v>-0.87630385399995769</v>
      </c>
    </row>
    <row r="1765" spans="1:4" x14ac:dyDescent="0.15">
      <c r="A1765" s="164">
        <v>1741</v>
      </c>
      <c r="B1765" s="164">
        <v>6.56234063982152</v>
      </c>
      <c r="C1765" s="164">
        <v>-8.2449463891026475E-2</v>
      </c>
      <c r="D1765" s="164">
        <v>-0.87630385399995769</v>
      </c>
    </row>
    <row r="1766" spans="1:4" x14ac:dyDescent="0.15">
      <c r="A1766" s="164">
        <v>1742</v>
      </c>
      <c r="B1766" s="164">
        <v>6.5628206825613198</v>
      </c>
      <c r="C1766" s="164">
        <v>-7.8643567114274227E-2</v>
      </c>
      <c r="D1766" s="164">
        <v>-0.83585335431202712</v>
      </c>
    </row>
    <row r="1767" spans="1:4" x14ac:dyDescent="0.15">
      <c r="A1767" s="164">
        <v>1743</v>
      </c>
      <c r="B1767" s="164">
        <v>6.5639168192937873</v>
      </c>
      <c r="C1767" s="164">
        <v>-7.8365972424112584E-2</v>
      </c>
      <c r="D1767" s="164">
        <v>-0.83290297373514333</v>
      </c>
    </row>
    <row r="1768" spans="1:4" x14ac:dyDescent="0.15">
      <c r="A1768" s="164">
        <v>1744</v>
      </c>
      <c r="B1768" s="164">
        <v>6.5513567928864447</v>
      </c>
      <c r="C1768" s="164">
        <v>-7.530793321769913E-2</v>
      </c>
      <c r="D1768" s="164">
        <v>-0.80040098505265844</v>
      </c>
    </row>
    <row r="1769" spans="1:4" x14ac:dyDescent="0.15">
      <c r="A1769" s="164">
        <v>1745</v>
      </c>
      <c r="B1769" s="164">
        <v>6.5608300153519217</v>
      </c>
      <c r="C1769" s="164">
        <v>-7.5279168482246916E-2</v>
      </c>
      <c r="D1769" s="164">
        <v>-0.8000952626459078</v>
      </c>
    </row>
    <row r="1770" spans="1:4" x14ac:dyDescent="0.15">
      <c r="A1770" s="164">
        <v>1746</v>
      </c>
      <c r="B1770" s="164">
        <v>6.5672642246067383</v>
      </c>
      <c r="C1770" s="164">
        <v>-6.9433984454859043E-2</v>
      </c>
      <c r="D1770" s="164">
        <v>-0.73797045250391657</v>
      </c>
    </row>
    <row r="1771" spans="1:4" x14ac:dyDescent="0.15">
      <c r="A1771" s="164">
        <v>1747</v>
      </c>
      <c r="B1771" s="164">
        <v>6.5677412593765272</v>
      </c>
      <c r="C1771" s="164">
        <v>-6.9760360090652895E-2</v>
      </c>
      <c r="D1771" s="164">
        <v>-0.74143929528348695</v>
      </c>
    </row>
    <row r="1772" spans="1:4" x14ac:dyDescent="0.15">
      <c r="A1772" s="164">
        <v>1748</v>
      </c>
      <c r="B1772" s="164">
        <v>6.5708009918995591</v>
      </c>
      <c r="C1772" s="164">
        <v>-6.7711140855021945E-2</v>
      </c>
      <c r="D1772" s="164">
        <v>-0.71965942396440019</v>
      </c>
    </row>
    <row r="1773" spans="1:4" x14ac:dyDescent="0.15">
      <c r="A1773" s="164">
        <v>1749</v>
      </c>
      <c r="B1773" s="164">
        <v>6.5788351403612015</v>
      </c>
      <c r="C1773" s="164">
        <v>-6.9916983197007454E-2</v>
      </c>
      <c r="D1773" s="164">
        <v>-0.74310394445458827</v>
      </c>
    </row>
    <row r="1774" spans="1:4" x14ac:dyDescent="0.15">
      <c r="A1774" s="164">
        <v>1750</v>
      </c>
      <c r="B1774" s="164">
        <v>6.5940017698909701</v>
      </c>
      <c r="C1774" s="164">
        <v>-7.1173947799449522E-2</v>
      </c>
      <c r="D1774" s="164">
        <v>-0.75646343611747335</v>
      </c>
    </row>
    <row r="1775" spans="1:4" x14ac:dyDescent="0.15">
      <c r="A1775" s="164">
        <v>1751</v>
      </c>
      <c r="B1775" s="164">
        <v>6.597485661066627</v>
      </c>
      <c r="C1775" s="164">
        <v>-6.967395296257628E-2</v>
      </c>
      <c r="D1775" s="164">
        <v>-0.74052092788880408</v>
      </c>
    </row>
    <row r="1776" spans="1:4" x14ac:dyDescent="0.15">
      <c r="A1776" s="164">
        <v>1752</v>
      </c>
      <c r="B1776" s="164">
        <v>6.6036267687759143</v>
      </c>
      <c r="C1776" s="164">
        <v>-7.7278332808870864E-2</v>
      </c>
      <c r="D1776" s="164">
        <v>-0.82134313160131123</v>
      </c>
    </row>
    <row r="1777" spans="1:4" x14ac:dyDescent="0.15">
      <c r="A1777" s="164">
        <v>1753</v>
      </c>
      <c r="B1777" s="164">
        <v>6.6051870234398464</v>
      </c>
      <c r="C1777" s="164">
        <v>-8.1037518212980331E-2</v>
      </c>
      <c r="D1777" s="164">
        <v>-0.86129716528521061</v>
      </c>
    </row>
    <row r="1778" spans="1:4" x14ac:dyDescent="0.15">
      <c r="A1778" s="164">
        <v>1754</v>
      </c>
      <c r="B1778" s="164">
        <v>6.6092679617144166</v>
      </c>
      <c r="C1778" s="164">
        <v>-8.2773102143626431E-2</v>
      </c>
      <c r="D1778" s="164">
        <v>-0.87974360284332187</v>
      </c>
    </row>
    <row r="1779" spans="1:4" x14ac:dyDescent="0.15">
      <c r="A1779" s="164">
        <v>1755</v>
      </c>
      <c r="B1779" s="164">
        <v>6.6141628611730798</v>
      </c>
      <c r="C1779" s="164">
        <v>-8.1828568950730762E-2</v>
      </c>
      <c r="D1779" s="164">
        <v>-0.86970474948874665</v>
      </c>
    </row>
    <row r="1780" spans="1:4" x14ac:dyDescent="0.15">
      <c r="A1780" s="164">
        <v>1756</v>
      </c>
      <c r="B1780" s="164">
        <v>6.6088802159524009</v>
      </c>
      <c r="C1780" s="164">
        <v>-7.7419667778648282E-2</v>
      </c>
      <c r="D1780" s="164">
        <v>-0.82284529271766027</v>
      </c>
    </row>
    <row r="1781" spans="1:4" x14ac:dyDescent="0.15">
      <c r="A1781" s="164">
        <v>1757</v>
      </c>
      <c r="B1781" s="164">
        <v>6.6113327026612314</v>
      </c>
      <c r="C1781" s="164">
        <v>-8.1038335377661141E-2</v>
      </c>
      <c r="D1781" s="164">
        <v>-0.86130585041820418</v>
      </c>
    </row>
    <row r="1782" spans="1:4" x14ac:dyDescent="0.15">
      <c r="A1782" s="164">
        <v>1758</v>
      </c>
      <c r="B1782" s="164">
        <v>6.6173665828107451</v>
      </c>
      <c r="C1782" s="164">
        <v>-8.6780542781925263E-2</v>
      </c>
      <c r="D1782" s="164">
        <v>-0.9223361863519155</v>
      </c>
    </row>
    <row r="1783" spans="1:4" x14ac:dyDescent="0.15">
      <c r="A1783" s="164">
        <v>1759</v>
      </c>
      <c r="B1783" s="164">
        <v>6.6194738814658463</v>
      </c>
      <c r="C1783" s="164">
        <v>-8.8887841437026438E-2</v>
      </c>
      <c r="D1783" s="164">
        <v>-0.94473334754431315</v>
      </c>
    </row>
    <row r="1784" spans="1:4" x14ac:dyDescent="0.15">
      <c r="A1784" s="164">
        <v>1760</v>
      </c>
      <c r="B1784" s="164">
        <v>6.6208119430272978</v>
      </c>
      <c r="C1784" s="164">
        <v>-8.9788553330452991E-2</v>
      </c>
      <c r="D1784" s="164">
        <v>-0.95430645167748862</v>
      </c>
    </row>
    <row r="1785" spans="1:4" x14ac:dyDescent="0.15">
      <c r="A1785" s="164">
        <v>1761</v>
      </c>
      <c r="B1785" s="164">
        <v>6.6188359047722614</v>
      </c>
      <c r="C1785" s="164">
        <v>-8.6065026644702058E-2</v>
      </c>
      <c r="D1785" s="164">
        <v>-0.91473141223868926</v>
      </c>
    </row>
    <row r="1786" spans="1:4" x14ac:dyDescent="0.15">
      <c r="A1786" s="164">
        <v>1762</v>
      </c>
      <c r="B1786" s="164">
        <v>6.6153818199590226</v>
      </c>
      <c r="C1786" s="164">
        <v>-8.0140548945363932E-2</v>
      </c>
      <c r="D1786" s="164">
        <v>-0.85176383918413789</v>
      </c>
    </row>
    <row r="1787" spans="1:4" x14ac:dyDescent="0.15">
      <c r="A1787" s="164">
        <v>1763</v>
      </c>
      <c r="B1787" s="164">
        <v>6.6246857764478255</v>
      </c>
      <c r="C1787" s="164">
        <v>-8.221381594102084E-2</v>
      </c>
      <c r="D1787" s="164">
        <v>-0.87379929912437893</v>
      </c>
    </row>
    <row r="1788" spans="1:4" x14ac:dyDescent="0.15">
      <c r="A1788" s="164">
        <v>1764</v>
      </c>
      <c r="B1788" s="164">
        <v>6.6227195019496676</v>
      </c>
      <c r="C1788" s="164">
        <v>-8.2122496921107846E-2</v>
      </c>
      <c r="D1788" s="164">
        <v>-0.87282872629932062</v>
      </c>
    </row>
    <row r="1789" spans="1:4" x14ac:dyDescent="0.15">
      <c r="A1789" s="164">
        <v>1765</v>
      </c>
      <c r="B1789" s="164">
        <v>6.6318744233865461</v>
      </c>
      <c r="C1789" s="164">
        <v>-7.8796085680468586E-2</v>
      </c>
      <c r="D1789" s="164">
        <v>-0.83747437888944964</v>
      </c>
    </row>
    <row r="1790" spans="1:4" x14ac:dyDescent="0.15">
      <c r="A1790" s="164">
        <v>1766</v>
      </c>
      <c r="B1790" s="164">
        <v>6.6339430900151823</v>
      </c>
      <c r="C1790" s="164">
        <v>-7.8159546701209948E-2</v>
      </c>
      <c r="D1790" s="164">
        <v>-0.83070900365932332</v>
      </c>
    </row>
    <row r="1791" spans="1:4" x14ac:dyDescent="0.15">
      <c r="A1791" s="164">
        <v>1767</v>
      </c>
      <c r="B1791" s="164">
        <v>6.6272156310040078</v>
      </c>
      <c r="C1791" s="164">
        <v>-7.5278520240621205E-2</v>
      </c>
      <c r="D1791" s="164">
        <v>-0.80008837289055801</v>
      </c>
    </row>
    <row r="1792" spans="1:4" x14ac:dyDescent="0.15">
      <c r="A1792" s="164">
        <v>1768</v>
      </c>
      <c r="B1792" s="164">
        <v>6.625825222558908</v>
      </c>
      <c r="C1792" s="164">
        <v>-7.9470320522834648E-2</v>
      </c>
      <c r="D1792" s="164">
        <v>-0.84464039990381723</v>
      </c>
    </row>
    <row r="1793" spans="1:4" x14ac:dyDescent="0.15">
      <c r="A1793" s="164">
        <v>1769</v>
      </c>
      <c r="B1793" s="164">
        <v>6.6251924016497377</v>
      </c>
      <c r="C1793" s="164">
        <v>-8.1856261339764202E-2</v>
      </c>
      <c r="D1793" s="164">
        <v>-0.86999907459519665</v>
      </c>
    </row>
    <row r="1794" spans="1:4" x14ac:dyDescent="0.15">
      <c r="A1794" s="164">
        <v>1770</v>
      </c>
      <c r="B1794" s="164">
        <v>6.6323136883620215</v>
      </c>
      <c r="C1794" s="164">
        <v>-8.0376577598634924E-2</v>
      </c>
      <c r="D1794" s="164">
        <v>-0.85427244031693805</v>
      </c>
    </row>
    <row r="1795" spans="1:4" x14ac:dyDescent="0.15">
      <c r="A1795" s="164">
        <v>1771</v>
      </c>
      <c r="B1795" s="164">
        <v>6.6373787694345525</v>
      </c>
      <c r="C1795" s="164">
        <v>-8.1310892880108732E-2</v>
      </c>
      <c r="D1795" s="164">
        <v>-0.86420269387308835</v>
      </c>
    </row>
    <row r="1796" spans="1:4" x14ac:dyDescent="0.15">
      <c r="A1796" s="164">
        <v>1772</v>
      </c>
      <c r="B1796" s="164">
        <v>6.638499907544225</v>
      </c>
      <c r="C1796" s="164">
        <v>-8.3854506336324519E-2</v>
      </c>
      <c r="D1796" s="164">
        <v>-0.89123717256556467</v>
      </c>
    </row>
    <row r="1797" spans="1:4" x14ac:dyDescent="0.15">
      <c r="A1797" s="164">
        <v>1773</v>
      </c>
      <c r="B1797" s="164">
        <v>6.6340056916501355</v>
      </c>
      <c r="C1797" s="164">
        <v>-7.6659315028084762E-2</v>
      </c>
      <c r="D1797" s="164">
        <v>-0.81476397824605939</v>
      </c>
    </row>
    <row r="1798" spans="1:4" x14ac:dyDescent="0.15">
      <c r="A1798" s="164">
        <v>1774</v>
      </c>
      <c r="B1798" s="164">
        <v>6.6283514044430154</v>
      </c>
      <c r="C1798" s="164">
        <v>-6.7462191266106863E-2</v>
      </c>
      <c r="D1798" s="164">
        <v>-0.71701349427701822</v>
      </c>
    </row>
    <row r="1799" spans="1:4" x14ac:dyDescent="0.15">
      <c r="A1799" s="164">
        <v>1775</v>
      </c>
      <c r="B1799" s="164">
        <v>6.628666604926436</v>
      </c>
      <c r="C1799" s="164">
        <v>-6.2275508645940114E-2</v>
      </c>
      <c r="D1799" s="164">
        <v>-0.66188748429429722</v>
      </c>
    </row>
    <row r="1800" spans="1:4" x14ac:dyDescent="0.15">
      <c r="A1800" s="164">
        <v>1776</v>
      </c>
      <c r="B1800" s="164">
        <v>6.6248757993123508</v>
      </c>
      <c r="C1800" s="164">
        <v>-5.989255909995439E-2</v>
      </c>
      <c r="D1800" s="164">
        <v>-0.63656060195344055</v>
      </c>
    </row>
    <row r="1801" spans="1:4" x14ac:dyDescent="0.15">
      <c r="A1801" s="164">
        <v>1777</v>
      </c>
      <c r="B1801" s="164">
        <v>6.6144196418116792</v>
      </c>
      <c r="C1801" s="164">
        <v>-5.4096439687096876E-2</v>
      </c>
      <c r="D1801" s="164">
        <v>-0.57495726895367538</v>
      </c>
    </row>
    <row r="1802" spans="1:4" x14ac:dyDescent="0.15">
      <c r="A1802" s="164">
        <v>1778</v>
      </c>
      <c r="B1802" s="164">
        <v>6.6194101071814604</v>
      </c>
      <c r="C1802" s="164">
        <v>-5.8096595858026845E-2</v>
      </c>
      <c r="D1802" s="164">
        <v>-0.61747243040846278</v>
      </c>
    </row>
    <row r="1803" spans="1:4" x14ac:dyDescent="0.15">
      <c r="A1803" s="164">
        <v>1779</v>
      </c>
      <c r="B1803" s="164">
        <v>6.6188997258367568</v>
      </c>
      <c r="C1803" s="164">
        <v>-6.468146210242498E-2</v>
      </c>
      <c r="D1803" s="164">
        <v>-0.68745886083167307</v>
      </c>
    </row>
    <row r="1804" spans="1:4" x14ac:dyDescent="0.15">
      <c r="A1804" s="164">
        <v>1780</v>
      </c>
      <c r="B1804" s="164">
        <v>6.6160866666212597</v>
      </c>
      <c r="C1804" s="164">
        <v>-6.3721443114980403E-2</v>
      </c>
      <c r="D1804" s="164">
        <v>-0.67725541863922012</v>
      </c>
    </row>
    <row r="1805" spans="1:4" x14ac:dyDescent="0.15">
      <c r="A1805" s="164">
        <v>1781</v>
      </c>
      <c r="B1805" s="164">
        <v>6.6117192362192521</v>
      </c>
      <c r="C1805" s="164">
        <v>-6.4646922573386334E-2</v>
      </c>
      <c r="D1805" s="164">
        <v>-0.68709176175081166</v>
      </c>
    </row>
    <row r="1806" spans="1:4" x14ac:dyDescent="0.15">
      <c r="A1806" s="164">
        <v>1782</v>
      </c>
      <c r="B1806" s="164">
        <v>6.603431518170142</v>
      </c>
      <c r="C1806" s="164">
        <v>-5.0210618627626324E-2</v>
      </c>
      <c r="D1806" s="164">
        <v>-0.53365730398520883</v>
      </c>
    </row>
    <row r="1807" spans="1:4" x14ac:dyDescent="0.15">
      <c r="A1807" s="164">
        <v>1783</v>
      </c>
      <c r="B1807" s="164">
        <v>6.6055116855575156</v>
      </c>
      <c r="C1807" s="164">
        <v>-5.3146462051236298E-2</v>
      </c>
      <c r="D1807" s="164">
        <v>-0.56486055001540958</v>
      </c>
    </row>
    <row r="1808" spans="1:4" x14ac:dyDescent="0.15">
      <c r="A1808" s="164">
        <v>1784</v>
      </c>
      <c r="B1808" s="164">
        <v>6.6153818199590226</v>
      </c>
      <c r="C1808" s="164">
        <v>-5.6900369435307852E-2</v>
      </c>
      <c r="D1808" s="164">
        <v>-0.60475848692096212</v>
      </c>
    </row>
    <row r="1809" spans="1:4" x14ac:dyDescent="0.15">
      <c r="A1809" s="164">
        <v>1785</v>
      </c>
      <c r="B1809" s="164">
        <v>6.6155100210972249</v>
      </c>
      <c r="C1809" s="164">
        <v>-5.9157892124721556E-2</v>
      </c>
      <c r="D1809" s="164">
        <v>-0.6287522855445683</v>
      </c>
    </row>
    <row r="1810" spans="1:4" x14ac:dyDescent="0.15">
      <c r="A1810" s="164">
        <v>1786</v>
      </c>
      <c r="B1810" s="164">
        <v>6.6146763382737026</v>
      </c>
      <c r="C1810" s="164">
        <v>-5.4070090576893826E-2</v>
      </c>
      <c r="D1810" s="164">
        <v>-0.57467722071890559</v>
      </c>
    </row>
    <row r="1811" spans="1:4" x14ac:dyDescent="0.15">
      <c r="A1811" s="164">
        <v>1787</v>
      </c>
      <c r="B1811" s="164">
        <v>6.6201750560052917</v>
      </c>
      <c r="C1811" s="164">
        <v>-4.9152047450227165E-2</v>
      </c>
      <c r="D1811" s="164">
        <v>-0.5224064121211428</v>
      </c>
    </row>
    <row r="1812" spans="1:4" x14ac:dyDescent="0.15">
      <c r="A1812" s="164">
        <v>1788</v>
      </c>
      <c r="B1812" s="164">
        <v>6.6305551480487548</v>
      </c>
      <c r="C1812" s="164">
        <v>-4.5073386288017936E-2</v>
      </c>
      <c r="D1812" s="164">
        <v>-0.47905687014803983</v>
      </c>
    </row>
    <row r="1813" spans="1:4" x14ac:dyDescent="0.15">
      <c r="A1813" s="164">
        <v>1789</v>
      </c>
      <c r="B1813" s="164">
        <v>6.6360063060407741</v>
      </c>
      <c r="C1813" s="164">
        <v>-4.6254859396807291E-2</v>
      </c>
      <c r="D1813" s="164">
        <v>-0.49161400987665971</v>
      </c>
    </row>
    <row r="1814" spans="1:4" x14ac:dyDescent="0.15">
      <c r="A1814" s="164">
        <v>1790</v>
      </c>
      <c r="B1814" s="164">
        <v>6.638126373167422</v>
      </c>
      <c r="C1814" s="164">
        <v>-4.3986548663570879E-2</v>
      </c>
      <c r="D1814" s="164">
        <v>-0.46750555187344311</v>
      </c>
    </row>
    <row r="1815" spans="1:4" x14ac:dyDescent="0.15">
      <c r="A1815" s="164">
        <v>1791</v>
      </c>
      <c r="B1815" s="164">
        <v>6.6412957501436214</v>
      </c>
      <c r="C1815" s="164">
        <v>-4.5788497558515218E-2</v>
      </c>
      <c r="D1815" s="164">
        <v>-0.48665734118571474</v>
      </c>
    </row>
    <row r="1816" spans="1:4" x14ac:dyDescent="0.15">
      <c r="A1816" s="164">
        <v>1792</v>
      </c>
      <c r="B1816" s="164">
        <v>6.6375034196338589</v>
      </c>
      <c r="C1816" s="164">
        <v>-4.5144051671018204E-2</v>
      </c>
      <c r="D1816" s="164">
        <v>-0.47980792836655489</v>
      </c>
    </row>
    <row r="1817" spans="1:4" x14ac:dyDescent="0.15">
      <c r="A1817" s="164">
        <v>1793</v>
      </c>
      <c r="B1817" s="164">
        <v>6.6401165006473857</v>
      </c>
      <c r="C1817" s="164">
        <v>-4.5566251348115649E-2</v>
      </c>
      <c r="D1817" s="164">
        <v>-0.48429522502972089</v>
      </c>
    </row>
    <row r="1818" spans="1:4" x14ac:dyDescent="0.15">
      <c r="A1818" s="164">
        <v>1794</v>
      </c>
      <c r="B1818" s="164">
        <v>6.6460567144233931</v>
      </c>
      <c r="C1818" s="164">
        <v>-4.5098371752719579E-2</v>
      </c>
      <c r="D1818" s="164">
        <v>-0.47932242504650424</v>
      </c>
    </row>
    <row r="1819" spans="1:4" x14ac:dyDescent="0.15">
      <c r="A1819" s="164">
        <v>1795</v>
      </c>
      <c r="B1819" s="164">
        <v>6.6407994404769415</v>
      </c>
      <c r="C1819" s="164">
        <v>-3.7397768234557205E-2</v>
      </c>
      <c r="D1819" s="164">
        <v>-0.39747752002674269</v>
      </c>
    </row>
    <row r="1820" spans="1:4" x14ac:dyDescent="0.15">
      <c r="A1820" s="164">
        <v>1796</v>
      </c>
      <c r="B1820" s="164">
        <v>6.6362560238298283</v>
      </c>
      <c r="C1820" s="164">
        <v>-3.3668131640491872E-2</v>
      </c>
      <c r="D1820" s="164">
        <v>-0.35783754218870079</v>
      </c>
    </row>
    <row r="1821" spans="1:4" x14ac:dyDescent="0.15">
      <c r="A1821" s="164">
        <v>1797</v>
      </c>
      <c r="B1821" s="164">
        <v>6.6412957501436214</v>
      </c>
      <c r="C1821" s="164">
        <v>-3.1811745167533267E-2</v>
      </c>
      <c r="D1821" s="164">
        <v>-0.33810716986126998</v>
      </c>
    </row>
    <row r="1822" spans="1:4" x14ac:dyDescent="0.15">
      <c r="A1822" s="164">
        <v>1798</v>
      </c>
      <c r="B1822" s="164">
        <v>6.6427208906880555</v>
      </c>
      <c r="C1822" s="164">
        <v>-3.0814273490760158E-2</v>
      </c>
      <c r="D1822" s="164">
        <v>-0.32750566642678602</v>
      </c>
    </row>
    <row r="1823" spans="1:4" x14ac:dyDescent="0.15">
      <c r="A1823" s="164">
        <v>1799</v>
      </c>
      <c r="B1823" s="164">
        <v>6.6384376641873786</v>
      </c>
      <c r="C1823" s="164">
        <v>-2.8145469512128152E-2</v>
      </c>
      <c r="D1823" s="164">
        <v>-0.29914061586518764</v>
      </c>
    </row>
    <row r="1824" spans="1:4" x14ac:dyDescent="0.15">
      <c r="A1824" s="164">
        <v>1800</v>
      </c>
      <c r="B1824" s="164">
        <v>6.6485185652302068</v>
      </c>
      <c r="C1824" s="164">
        <v>-3.0180195993566805E-2</v>
      </c>
      <c r="D1824" s="164">
        <v>-0.32076645275209703</v>
      </c>
    </row>
    <row r="1825" spans="1:4" x14ac:dyDescent="0.15">
      <c r="A1825" s="164">
        <v>1801</v>
      </c>
      <c r="B1825" s="164">
        <v>6.6521968897754569</v>
      </c>
      <c r="C1825" s="164">
        <v>-2.283363633800839E-2</v>
      </c>
      <c r="D1825" s="164">
        <v>-0.24268445881317571</v>
      </c>
    </row>
    <row r="1826" spans="1:4" x14ac:dyDescent="0.15">
      <c r="A1826" s="164">
        <v>1802</v>
      </c>
      <c r="B1826" s="164">
        <v>6.6527471512038012</v>
      </c>
      <c r="C1826" s="164">
        <v>-2.4838058905670479E-2</v>
      </c>
      <c r="D1826" s="164">
        <v>-0.26398821432829134</v>
      </c>
    </row>
    <row r="1827" spans="1:4" x14ac:dyDescent="0.15">
      <c r="A1827" s="164">
        <v>1803</v>
      </c>
      <c r="B1827" s="164">
        <v>6.6564665434855979</v>
      </c>
      <c r="C1827" s="164">
        <v>-2.9748794236573062E-2</v>
      </c>
      <c r="D1827" s="164">
        <v>-0.31618135292930588</v>
      </c>
    </row>
    <row r="1828" spans="1:4" x14ac:dyDescent="0.15">
      <c r="A1828" s="164">
        <v>1804</v>
      </c>
      <c r="B1828" s="164">
        <v>6.6564665434855979</v>
      </c>
      <c r="C1828" s="164">
        <v>-2.9748794236573062E-2</v>
      </c>
      <c r="D1828" s="164">
        <v>-0.31618135292930588</v>
      </c>
    </row>
    <row r="1829" spans="1:4" x14ac:dyDescent="0.15">
      <c r="A1829" s="164">
        <v>1805</v>
      </c>
      <c r="B1829" s="164">
        <v>6.659683865362763</v>
      </c>
      <c r="C1829" s="164">
        <v>-3.0320611925314545E-2</v>
      </c>
      <c r="D1829" s="164">
        <v>-0.32225884598725707</v>
      </c>
    </row>
    <row r="1830" spans="1:4" x14ac:dyDescent="0.15">
      <c r="A1830" s="164">
        <v>1806</v>
      </c>
      <c r="B1830" s="164">
        <v>6.6640334972555051</v>
      </c>
      <c r="C1830" s="164">
        <v>-3.533096402709468E-2</v>
      </c>
      <c r="D1830" s="164">
        <v>-0.3755107490255809</v>
      </c>
    </row>
    <row r="1831" spans="1:4" x14ac:dyDescent="0.15">
      <c r="A1831" s="164">
        <v>1807</v>
      </c>
      <c r="B1831" s="164">
        <v>6.6643346597338873</v>
      </c>
      <c r="C1831" s="164">
        <v>-4.6664337819841251E-2</v>
      </c>
      <c r="D1831" s="164">
        <v>-0.4959661002760436</v>
      </c>
    </row>
    <row r="1832" spans="1:4" x14ac:dyDescent="0.15">
      <c r="A1832" s="164">
        <v>1808</v>
      </c>
      <c r="B1832" s="164">
        <v>6.6623448435349308</v>
      </c>
      <c r="C1832" s="164">
        <v>-4.882640597524901E-2</v>
      </c>
      <c r="D1832" s="164">
        <v>-0.51894537227832771</v>
      </c>
    </row>
    <row r="1833" spans="1:4" x14ac:dyDescent="0.15">
      <c r="A1833" s="164">
        <v>1809</v>
      </c>
      <c r="B1833" s="164">
        <v>6.6642142086414502</v>
      </c>
      <c r="C1833" s="164">
        <v>-5.1770029275584939E-2</v>
      </c>
      <c r="D1833" s="164">
        <v>-0.55023130575896007</v>
      </c>
    </row>
    <row r="1834" spans="1:4" x14ac:dyDescent="0.15">
      <c r="A1834" s="164">
        <v>1810</v>
      </c>
      <c r="B1834" s="164">
        <v>6.6566490094191719</v>
      </c>
      <c r="C1834" s="164">
        <v>-5.0539509906202262E-2</v>
      </c>
      <c r="D1834" s="164">
        <v>-0.53715288396064687</v>
      </c>
    </row>
    <row r="1835" spans="1:4" x14ac:dyDescent="0.15">
      <c r="A1835" s="164">
        <v>1811</v>
      </c>
      <c r="B1835" s="164">
        <v>6.673851715962682</v>
      </c>
      <c r="C1835" s="164">
        <v>-5.4178589453665715E-2</v>
      </c>
      <c r="D1835" s="164">
        <v>-0.57583038751202797</v>
      </c>
    </row>
    <row r="1836" spans="1:4" x14ac:dyDescent="0.15">
      <c r="A1836" s="164">
        <v>1812</v>
      </c>
      <c r="B1836" s="164">
        <v>6.671647359170513</v>
      </c>
      <c r="C1836" s="164">
        <v>-5.4913053905671916E-2</v>
      </c>
      <c r="D1836" s="164">
        <v>-0.58363655142801973</v>
      </c>
    </row>
    <row r="1837" spans="1:4" x14ac:dyDescent="0.15">
      <c r="A1837" s="164">
        <v>1813</v>
      </c>
      <c r="B1837" s="164">
        <v>6.6696162482733277</v>
      </c>
      <c r="C1837" s="164">
        <v>-6.2020563254083783E-2</v>
      </c>
      <c r="D1837" s="164">
        <v>-0.65917782896241406</v>
      </c>
    </row>
    <row r="1838" spans="1:4" x14ac:dyDescent="0.15">
      <c r="A1838" s="164">
        <v>1814</v>
      </c>
      <c r="B1838" s="164">
        <v>6.6631293142324566</v>
      </c>
      <c r="C1838" s="164">
        <v>-7.1044144242269347E-2</v>
      </c>
      <c r="D1838" s="164">
        <v>-0.75508383518313327</v>
      </c>
    </row>
    <row r="1839" spans="1:4" x14ac:dyDescent="0.15">
      <c r="A1839" s="164">
        <v>1815</v>
      </c>
      <c r="B1839" s="164">
        <v>6.6550052833453996</v>
      </c>
      <c r="C1839" s="164">
        <v>-6.3880398770936431E-2</v>
      </c>
      <c r="D1839" s="164">
        <v>-0.67894485902313173</v>
      </c>
    </row>
    <row r="1840" spans="1:4" x14ac:dyDescent="0.15">
      <c r="A1840" s="164">
        <v>1816</v>
      </c>
      <c r="B1840" s="164">
        <v>6.6402407158364776</v>
      </c>
      <c r="C1840" s="164">
        <v>-5.9740284425944701E-2</v>
      </c>
      <c r="D1840" s="164">
        <v>-0.63494216955371452</v>
      </c>
    </row>
    <row r="1841" spans="1:4" x14ac:dyDescent="0.15">
      <c r="A1841" s="164">
        <v>1817</v>
      </c>
      <c r="B1841" s="164">
        <v>6.6435870993498245</v>
      </c>
      <c r="C1841" s="164">
        <v>-5.6037084525028646E-2</v>
      </c>
      <c r="D1841" s="164">
        <v>-0.59558317081487389</v>
      </c>
    </row>
    <row r="1842" spans="1:4" x14ac:dyDescent="0.15">
      <c r="A1842" s="164">
        <v>1818</v>
      </c>
      <c r="B1842" s="164">
        <v>6.6552490161464926</v>
      </c>
      <c r="C1842" s="164">
        <v>-6.0151795686313569E-2</v>
      </c>
      <c r="D1842" s="164">
        <v>-0.63931586571142685</v>
      </c>
    </row>
    <row r="1843" spans="1:4" x14ac:dyDescent="0.15">
      <c r="A1843" s="164">
        <v>1819</v>
      </c>
      <c r="B1843" s="164">
        <v>6.6616200185368122</v>
      </c>
      <c r="C1843" s="164">
        <v>-4.7296643987063014E-2</v>
      </c>
      <c r="D1843" s="164">
        <v>-0.50268648759083223</v>
      </c>
    </row>
    <row r="1844" spans="1:4" x14ac:dyDescent="0.15">
      <c r="A1844" s="164">
        <v>1820</v>
      </c>
      <c r="B1844" s="164">
        <v>6.6571961522506022</v>
      </c>
      <c r="C1844" s="164">
        <v>-3.8724227087220342E-2</v>
      </c>
      <c r="D1844" s="164">
        <v>-0.41157562266931885</v>
      </c>
    </row>
    <row r="1845" spans="1:4" x14ac:dyDescent="0.15">
      <c r="A1845" s="164">
        <v>1821</v>
      </c>
      <c r="B1845" s="164">
        <v>6.6517074436775534</v>
      </c>
      <c r="C1845" s="164">
        <v>-3.5776136314532359E-2</v>
      </c>
      <c r="D1845" s="164">
        <v>-0.38024220721542695</v>
      </c>
    </row>
    <row r="1846" spans="1:4" x14ac:dyDescent="0.15">
      <c r="A1846" s="164">
        <v>1822</v>
      </c>
      <c r="B1846" s="164">
        <v>6.6566490094191719</v>
      </c>
      <c r="C1846" s="164">
        <v>-3.5243357655037499E-2</v>
      </c>
      <c r="D1846" s="164">
        <v>-0.37457963561567287</v>
      </c>
    </row>
    <row r="1847" spans="1:4" x14ac:dyDescent="0.15">
      <c r="A1847" s="164">
        <v>1823</v>
      </c>
      <c r="B1847" s="164">
        <v>6.6566490094191719</v>
      </c>
      <c r="C1847" s="164">
        <v>-3.5243357655037499E-2</v>
      </c>
      <c r="D1847" s="164">
        <v>-0.37457963561567287</v>
      </c>
    </row>
    <row r="1848" spans="1:4" x14ac:dyDescent="0.15">
      <c r="A1848" s="164">
        <v>1824</v>
      </c>
      <c r="B1848" s="164">
        <v>6.6608340335922316</v>
      </c>
      <c r="C1848" s="164">
        <v>-3.3057242676843401E-2</v>
      </c>
      <c r="D1848" s="164">
        <v>-0.35134478495356902</v>
      </c>
    </row>
    <row r="1849" spans="1:4" x14ac:dyDescent="0.15">
      <c r="A1849" s="164">
        <v>1825</v>
      </c>
      <c r="B1849" s="164">
        <v>6.6588959336305766</v>
      </c>
      <c r="C1849" s="164">
        <v>-2.9929059930100976E-2</v>
      </c>
      <c r="D1849" s="164">
        <v>-0.31809728439238094</v>
      </c>
    </row>
    <row r="1850" spans="1:4" x14ac:dyDescent="0.15">
      <c r="A1850" s="164">
        <v>1826</v>
      </c>
      <c r="B1850" s="164">
        <v>6.6567098219498115</v>
      </c>
      <c r="C1850" s="164">
        <v>-3.158274111677617E-2</v>
      </c>
      <c r="D1850" s="164">
        <v>-0.33567322884104356</v>
      </c>
    </row>
    <row r="1851" spans="1:4" x14ac:dyDescent="0.15">
      <c r="A1851" s="164">
        <v>1827</v>
      </c>
      <c r="B1851" s="164">
        <v>6.6587139905827719</v>
      </c>
      <c r="C1851" s="164">
        <v>-5.1118305563528033E-2</v>
      </c>
      <c r="D1851" s="164">
        <v>-0.54330454148826135</v>
      </c>
    </row>
    <row r="1852" spans="1:4" x14ac:dyDescent="0.15">
      <c r="A1852" s="164">
        <v>1828</v>
      </c>
      <c r="B1852" s="164">
        <v>6.6587139905827719</v>
      </c>
      <c r="C1852" s="164">
        <v>-5.1118305563528033E-2</v>
      </c>
      <c r="D1852" s="164">
        <v>-0.54330454148826135</v>
      </c>
    </row>
    <row r="1853" spans="1:4" x14ac:dyDescent="0.15">
      <c r="A1853" s="164">
        <v>1829</v>
      </c>
      <c r="B1853" s="164">
        <v>6.6524414981492983</v>
      </c>
      <c r="C1853" s="164">
        <v>-4.9853605959961911E-2</v>
      </c>
      <c r="D1853" s="164">
        <v>-0.52986283932968814</v>
      </c>
    </row>
    <row r="1854" spans="1:4" x14ac:dyDescent="0.15">
      <c r="A1854" s="164">
        <v>1830</v>
      </c>
      <c r="B1854" s="164">
        <v>6.6705129761077737</v>
      </c>
      <c r="C1854" s="164">
        <v>-5.3109998133296088E-2</v>
      </c>
      <c r="D1854" s="164">
        <v>-0.56447299780688132</v>
      </c>
    </row>
    <row r="1855" spans="1:4" x14ac:dyDescent="0.15">
      <c r="A1855" s="164">
        <v>1831</v>
      </c>
      <c r="B1855" s="164">
        <v>6.6739706937871741</v>
      </c>
      <c r="C1855" s="164">
        <v>-5.710261820576612E-2</v>
      </c>
      <c r="D1855" s="164">
        <v>-0.60690806277816334</v>
      </c>
    </row>
    <row r="1856" spans="1:4" x14ac:dyDescent="0.15">
      <c r="A1856" s="164">
        <v>1832</v>
      </c>
      <c r="B1856" s="164">
        <v>6.680663744496508</v>
      </c>
      <c r="C1856" s="164">
        <v>-5.6332947713510606E-2</v>
      </c>
      <c r="D1856" s="164">
        <v>-0.59872771584995288</v>
      </c>
    </row>
    <row r="1857" spans="1:4" x14ac:dyDescent="0.15">
      <c r="A1857" s="164">
        <v>1833</v>
      </c>
      <c r="B1857" s="164">
        <v>6.6762871554048289</v>
      </c>
      <c r="C1857" s="164">
        <v>-5.8349561004894746E-2</v>
      </c>
      <c r="D1857" s="164">
        <v>-0.62016103895321928</v>
      </c>
    </row>
    <row r="1858" spans="1:4" x14ac:dyDescent="0.15">
      <c r="A1858" s="164">
        <v>1834</v>
      </c>
      <c r="B1858" s="164">
        <v>6.6797785725226886</v>
      </c>
      <c r="C1858" s="164">
        <v>-5.3325759028293618E-2</v>
      </c>
      <c r="D1858" s="164">
        <v>-0.5667661855961762</v>
      </c>
    </row>
    <row r="1859" spans="1:4" x14ac:dyDescent="0.15">
      <c r="A1859" s="164">
        <v>1835</v>
      </c>
      <c r="B1859" s="164">
        <v>6.6831957059209852</v>
      </c>
      <c r="C1859" s="164">
        <v>-5.0535383885157437E-2</v>
      </c>
      <c r="D1859" s="164">
        <v>-0.53710903106006225</v>
      </c>
    </row>
    <row r="1860" spans="1:4" x14ac:dyDescent="0.15">
      <c r="A1860" s="164">
        <v>1836</v>
      </c>
      <c r="B1860" s="164">
        <v>6.6825487737384606</v>
      </c>
      <c r="C1860" s="164">
        <v>-4.9888451702632786E-2</v>
      </c>
      <c r="D1860" s="164">
        <v>-0.5302331929639863</v>
      </c>
    </row>
    <row r="1861" spans="1:4" x14ac:dyDescent="0.15">
      <c r="A1861" s="164">
        <v>1837</v>
      </c>
      <c r="B1861" s="164">
        <v>6.6915575458020502</v>
      </c>
      <c r="C1861" s="164">
        <v>-4.6726688145967366E-2</v>
      </c>
      <c r="D1861" s="164">
        <v>-0.49662878294860391</v>
      </c>
    </row>
    <row r="1862" spans="1:4" x14ac:dyDescent="0.15">
      <c r="A1862" s="164">
        <v>1838</v>
      </c>
      <c r="B1862" s="164">
        <v>6.6840770257105735</v>
      </c>
      <c r="C1862" s="164">
        <v>-4.1329502141344676E-2</v>
      </c>
      <c r="D1862" s="164">
        <v>-0.43926546397230859</v>
      </c>
    </row>
    <row r="1863" spans="1:4" x14ac:dyDescent="0.15">
      <c r="A1863" s="164">
        <v>1839</v>
      </c>
      <c r="B1863" s="164">
        <v>6.6881767866483717</v>
      </c>
      <c r="C1863" s="164">
        <v>-4.217595810809982E-2</v>
      </c>
      <c r="D1863" s="164">
        <v>-0.44826191574898921</v>
      </c>
    </row>
    <row r="1864" spans="1:4" x14ac:dyDescent="0.15">
      <c r="A1864" s="164">
        <v>1840</v>
      </c>
      <c r="B1864" s="164">
        <v>6.6931263823644072</v>
      </c>
      <c r="C1864" s="164">
        <v>-3.8845004504313607E-2</v>
      </c>
      <c r="D1864" s="164">
        <v>-0.41285929039837621</v>
      </c>
    </row>
    <row r="1865" spans="1:4" x14ac:dyDescent="0.15">
      <c r="A1865" s="164">
        <v>1841</v>
      </c>
      <c r="B1865" s="164">
        <v>6.7019001721975249</v>
      </c>
      <c r="C1865" s="164">
        <v>-4.6845996771923026E-2</v>
      </c>
      <c r="D1865" s="164">
        <v>-0.49789683981406235</v>
      </c>
    </row>
    <row r="1866" spans="1:4" x14ac:dyDescent="0.15">
      <c r="A1866" s="164">
        <v>1842</v>
      </c>
      <c r="B1866" s="164">
        <v>6.7091562654083274</v>
      </c>
      <c r="C1866" s="164">
        <v>-4.6406784597534667E-2</v>
      </c>
      <c r="D1866" s="164">
        <v>-0.49322872794314804</v>
      </c>
    </row>
    <row r="1867" spans="1:4" x14ac:dyDescent="0.15">
      <c r="A1867" s="164">
        <v>1843</v>
      </c>
      <c r="B1867" s="164">
        <v>6.7154436031100779</v>
      </c>
      <c r="C1867" s="164">
        <v>-4.8232390122318058E-2</v>
      </c>
      <c r="D1867" s="164">
        <v>-0.51263194879811613</v>
      </c>
    </row>
    <row r="1868" spans="1:4" x14ac:dyDescent="0.15">
      <c r="A1868" s="164">
        <v>1844</v>
      </c>
      <c r="B1868" s="164">
        <v>6.7099520505890018</v>
      </c>
      <c r="C1868" s="164">
        <v>-5.3868406535612756E-2</v>
      </c>
      <c r="D1868" s="164">
        <v>-0.57253364701540066</v>
      </c>
    </row>
    <row r="1869" spans="1:4" x14ac:dyDescent="0.15">
      <c r="A1869" s="164">
        <v>1845</v>
      </c>
      <c r="B1869" s="164">
        <v>6.7016705380168791</v>
      </c>
      <c r="C1869" s="164">
        <v>-5.4630883256709062E-2</v>
      </c>
      <c r="D1869" s="164">
        <v>-0.58063753584316857</v>
      </c>
    </row>
    <row r="1870" spans="1:4" x14ac:dyDescent="0.15">
      <c r="A1870" s="164">
        <v>1846</v>
      </c>
      <c r="B1870" s="164">
        <v>6.6953290632834621</v>
      </c>
      <c r="C1870" s="164">
        <v>-5.5453229456926323E-2</v>
      </c>
      <c r="D1870" s="164">
        <v>-0.58937773997020881</v>
      </c>
    </row>
    <row r="1871" spans="1:4" x14ac:dyDescent="0.15">
      <c r="A1871" s="164">
        <v>1847</v>
      </c>
      <c r="B1871" s="164">
        <v>6.6961968398309057</v>
      </c>
      <c r="C1871" s="164">
        <v>-5.6321006004369956E-2</v>
      </c>
      <c r="D1871" s="164">
        <v>-0.59860079488225404</v>
      </c>
    </row>
    <row r="1872" spans="1:4" x14ac:dyDescent="0.15">
      <c r="A1872" s="164">
        <v>1848</v>
      </c>
      <c r="B1872" s="164">
        <v>6.6966592610743669</v>
      </c>
      <c r="C1872" s="164">
        <v>-4.7027252302465961E-2</v>
      </c>
      <c r="D1872" s="164">
        <v>-0.49982329163652067</v>
      </c>
    </row>
    <row r="1873" spans="1:4" x14ac:dyDescent="0.15">
      <c r="A1873" s="164">
        <v>1849</v>
      </c>
      <c r="B1873" s="164">
        <v>6.7057936851493993</v>
      </c>
      <c r="C1873" s="164">
        <v>-4.1257121912522621E-2</v>
      </c>
      <c r="D1873" s="164">
        <v>-0.43849617972864147</v>
      </c>
    </row>
    <row r="1874" spans="1:4" x14ac:dyDescent="0.15">
      <c r="A1874" s="164">
        <v>1850</v>
      </c>
      <c r="B1874" s="164">
        <v>6.71080378108564</v>
      </c>
      <c r="C1874" s="164">
        <v>-4.3719770285929549E-2</v>
      </c>
      <c r="D1874" s="164">
        <v>-0.46467013112649996</v>
      </c>
    </row>
    <row r="1875" spans="1:4" x14ac:dyDescent="0.15">
      <c r="A1875" s="164">
        <v>1851</v>
      </c>
      <c r="B1875" s="164">
        <v>6.708644261833582</v>
      </c>
      <c r="C1875" s="164">
        <v>-4.0797280498384936E-2</v>
      </c>
      <c r="D1875" s="164">
        <v>-0.43360881255339534</v>
      </c>
    </row>
    <row r="1876" spans="1:4" x14ac:dyDescent="0.15">
      <c r="A1876" s="164">
        <v>1852</v>
      </c>
      <c r="B1876" s="164">
        <v>6.7073342852645528</v>
      </c>
      <c r="C1876" s="164">
        <v>-3.6314511116092518E-2</v>
      </c>
      <c r="D1876" s="164">
        <v>-0.38596425671385887</v>
      </c>
    </row>
    <row r="1877" spans="1:4" x14ac:dyDescent="0.15">
      <c r="A1877" s="164">
        <v>1853</v>
      </c>
      <c r="B1877" s="164">
        <v>6.6927780235462988</v>
      </c>
      <c r="C1877" s="164">
        <v>-3.5794462995845322E-2</v>
      </c>
      <c r="D1877" s="164">
        <v>-0.38043699006431003</v>
      </c>
    </row>
    <row r="1878" spans="1:4" x14ac:dyDescent="0.15">
      <c r="A1878" s="164">
        <v>1854</v>
      </c>
      <c r="B1878" s="164">
        <v>6.6916157069451971</v>
      </c>
      <c r="C1878" s="164">
        <v>-3.2193590350929391E-2</v>
      </c>
      <c r="D1878" s="164">
        <v>-0.34216556381618518</v>
      </c>
    </row>
    <row r="1879" spans="1:4" x14ac:dyDescent="0.15">
      <c r="A1879" s="164">
        <v>1855</v>
      </c>
      <c r="B1879" s="164">
        <v>6.698160246959354</v>
      </c>
      <c r="C1879" s="164">
        <v>-2.6760413263657412E-2</v>
      </c>
      <c r="D1879" s="164">
        <v>-0.28441971810233718</v>
      </c>
    </row>
    <row r="1880" spans="1:4" x14ac:dyDescent="0.15">
      <c r="A1880" s="164">
        <v>1856</v>
      </c>
      <c r="B1880" s="164">
        <v>6.6851333017930274</v>
      </c>
      <c r="C1880" s="164">
        <v>-1.8940159649118549E-2</v>
      </c>
      <c r="D1880" s="164">
        <v>-0.20130312694129562</v>
      </c>
    </row>
    <row r="1881" spans="1:4" x14ac:dyDescent="0.15">
      <c r="A1881" s="164">
        <v>1857</v>
      </c>
      <c r="B1881" s="164">
        <v>6.6829017120934697</v>
      </c>
      <c r="C1881" s="164">
        <v>-1.1501878397773169E-2</v>
      </c>
      <c r="D1881" s="164">
        <v>-0.12224628144979929</v>
      </c>
    </row>
    <row r="1882" spans="1:4" x14ac:dyDescent="0.15">
      <c r="A1882" s="164">
        <v>1858</v>
      </c>
      <c r="B1882" s="164">
        <v>6.6988520404671101</v>
      </c>
      <c r="C1882" s="164">
        <v>-1.087099532957847E-2</v>
      </c>
      <c r="D1882" s="164">
        <v>-0.11554101936570584</v>
      </c>
    </row>
    <row r="1883" spans="1:4" x14ac:dyDescent="0.15">
      <c r="A1883" s="164">
        <v>1859</v>
      </c>
      <c r="B1883" s="164">
        <v>6.7056794459559086</v>
      </c>
      <c r="C1883" s="164">
        <v>-6.425441551111355E-3</v>
      </c>
      <c r="D1883" s="164">
        <v>-6.8292004934469519E-2</v>
      </c>
    </row>
    <row r="1884" spans="1:4" x14ac:dyDescent="0.15">
      <c r="A1884" s="164">
        <v>1860</v>
      </c>
      <c r="B1884" s="164">
        <v>6.7035630091246112</v>
      </c>
      <c r="C1884" s="164">
        <v>-8.5060235951450736E-3</v>
      </c>
      <c r="D1884" s="164">
        <v>-9.0405211954949508E-2</v>
      </c>
    </row>
    <row r="1885" spans="1:4" x14ac:dyDescent="0.15">
      <c r="A1885" s="164">
        <v>1861</v>
      </c>
      <c r="B1885" s="164">
        <v>6.7035630091246112</v>
      </c>
      <c r="C1885" s="164">
        <v>-8.5060235951450736E-3</v>
      </c>
      <c r="D1885" s="164">
        <v>-9.0405211954949508E-2</v>
      </c>
    </row>
    <row r="1886" spans="1:4" x14ac:dyDescent="0.15">
      <c r="A1886" s="164">
        <v>1862</v>
      </c>
      <c r="B1886" s="164">
        <v>6.7027607011134505</v>
      </c>
      <c r="C1886" s="164">
        <v>1.8987218582546816E-3</v>
      </c>
      <c r="D1886" s="164">
        <v>2.0180328695183034E-2</v>
      </c>
    </row>
    <row r="1887" spans="1:4" x14ac:dyDescent="0.15">
      <c r="A1887" s="164">
        <v>1863</v>
      </c>
      <c r="B1887" s="164">
        <v>6.702646018548748</v>
      </c>
      <c r="C1887" s="164">
        <v>-2.6531888425180838E-3</v>
      </c>
      <c r="D1887" s="164">
        <v>-2.8199087033012583E-2</v>
      </c>
    </row>
    <row r="1888" spans="1:4" x14ac:dyDescent="0.15">
      <c r="A1888" s="164">
        <v>1864</v>
      </c>
      <c r="B1888" s="164">
        <v>6.6921970809049256</v>
      </c>
      <c r="C1888" s="164">
        <v>-4.0914639827427379E-3</v>
      </c>
      <c r="D1888" s="164">
        <v>-4.3485615155948842E-2</v>
      </c>
    </row>
    <row r="1889" spans="1:4" x14ac:dyDescent="0.15">
      <c r="A1889" s="164">
        <v>1865</v>
      </c>
      <c r="B1889" s="164">
        <v>6.6845466576613113</v>
      </c>
      <c r="C1889" s="164">
        <v>2.187815387594938E-3</v>
      </c>
      <c r="D1889" s="164">
        <v>2.3252923251554536E-2</v>
      </c>
    </row>
    <row r="1890" spans="1:4" x14ac:dyDescent="0.15">
      <c r="A1890" s="164">
        <v>1866</v>
      </c>
      <c r="B1890" s="164">
        <v>6.6908010575661203</v>
      </c>
      <c r="C1890" s="164">
        <v>6.4800732024696828E-3</v>
      </c>
      <c r="D1890" s="164">
        <v>6.8872650633985039E-2</v>
      </c>
    </row>
    <row r="1891" spans="1:4" x14ac:dyDescent="0.15">
      <c r="A1891" s="164">
        <v>1867</v>
      </c>
      <c r="B1891" s="164">
        <v>6.6923133039181844</v>
      </c>
      <c r="C1891" s="164">
        <v>7.3101813701805796E-3</v>
      </c>
      <c r="D1891" s="164">
        <v>7.7695351865412612E-2</v>
      </c>
    </row>
    <row r="1892" spans="1:4" x14ac:dyDescent="0.15">
      <c r="A1892" s="164">
        <v>1868</v>
      </c>
      <c r="B1892" s="164">
        <v>6.6881767866483717</v>
      </c>
      <c r="C1892" s="164">
        <v>3.4105547559812877E-3</v>
      </c>
      <c r="D1892" s="164">
        <v>3.6248656278643994E-2</v>
      </c>
    </row>
    <row r="1893" spans="1:4" x14ac:dyDescent="0.15">
      <c r="A1893" s="164">
        <v>1869</v>
      </c>
      <c r="B1893" s="164">
        <v>6.6717070180445193</v>
      </c>
      <c r="C1893" s="164">
        <v>6.6350966098127628E-3</v>
      </c>
      <c r="D1893" s="164">
        <v>7.0520297603460749E-2</v>
      </c>
    </row>
    <row r="1894" spans="1:4" x14ac:dyDescent="0.15">
      <c r="A1894" s="164">
        <v>1870</v>
      </c>
      <c r="B1894" s="164">
        <v>6.6695564298897088</v>
      </c>
      <c r="C1894" s="164">
        <v>3.4886614067533017E-3</v>
      </c>
      <c r="D1894" s="164">
        <v>3.7078803084510538E-2</v>
      </c>
    </row>
    <row r="1895" spans="1:4" x14ac:dyDescent="0.15">
      <c r="A1895" s="164">
        <v>1871</v>
      </c>
      <c r="B1895" s="164">
        <v>6.6708116573298364</v>
      </c>
      <c r="C1895" s="164">
        <v>7.9077446332531665E-3</v>
      </c>
      <c r="D1895" s="164">
        <v>8.4046478552317491E-2</v>
      </c>
    </row>
    <row r="1896" spans="1:4" x14ac:dyDescent="0.15">
      <c r="A1896" s="164">
        <v>1872</v>
      </c>
      <c r="B1896" s="164">
        <v>6.6745058704001403</v>
      </c>
      <c r="C1896" s="164">
        <v>-1.3343328747685845E-3</v>
      </c>
      <c r="D1896" s="164">
        <v>-1.4181790705443438E-2</v>
      </c>
    </row>
    <row r="1897" spans="1:4" x14ac:dyDescent="0.15">
      <c r="A1897" s="164">
        <v>1873</v>
      </c>
      <c r="B1897" s="164">
        <v>6.6814300849916757</v>
      </c>
      <c r="C1897" s="164">
        <v>5.5538268213073394E-3</v>
      </c>
      <c r="D1897" s="164">
        <v>5.9028156379433379E-2</v>
      </c>
    </row>
    <row r="1898" spans="1:4" x14ac:dyDescent="0.15">
      <c r="A1898" s="164">
        <v>1874</v>
      </c>
      <c r="B1898" s="164">
        <v>6.6733756238061162</v>
      </c>
      <c r="C1898" s="164">
        <v>9.359343848950985E-3</v>
      </c>
      <c r="D1898" s="164">
        <v>9.9474619951278848E-2</v>
      </c>
    </row>
    <row r="1899" spans="1:4" x14ac:dyDescent="0.15">
      <c r="A1899" s="164">
        <v>1875</v>
      </c>
      <c r="B1899" s="164">
        <v>6.6712296197365513</v>
      </c>
      <c r="C1899" s="164">
        <v>1.9488426363136746E-2</v>
      </c>
      <c r="D1899" s="164">
        <v>0.20713031139878399</v>
      </c>
    </row>
    <row r="1900" spans="1:4" x14ac:dyDescent="0.15">
      <c r="A1900" s="164">
        <v>1876</v>
      </c>
      <c r="B1900" s="164">
        <v>6.6777092716647468</v>
      </c>
      <c r="C1900" s="164">
        <v>2.3759573069603412E-2</v>
      </c>
      <c r="D1900" s="164">
        <v>0.25252566199588256</v>
      </c>
    </row>
    <row r="1901" spans="1:4" x14ac:dyDescent="0.15">
      <c r="A1901" s="164">
        <v>1877</v>
      </c>
      <c r="B1901" s="164">
        <v>6.6741491266352497</v>
      </c>
      <c r="C1901" s="164">
        <v>2.448877276576944E-2</v>
      </c>
      <c r="D1901" s="164">
        <v>0.26027587011040054</v>
      </c>
    </row>
    <row r="1902" spans="1:4" x14ac:dyDescent="0.15">
      <c r="A1902" s="164">
        <v>1878</v>
      </c>
      <c r="B1902" s="164">
        <v>6.6666197171774844</v>
      </c>
      <c r="C1902" s="164">
        <v>2.3228277285689103E-2</v>
      </c>
      <c r="D1902" s="164">
        <v>0.24687885095447434</v>
      </c>
    </row>
    <row r="1903" spans="1:4" x14ac:dyDescent="0.15">
      <c r="A1903" s="164">
        <v>1879</v>
      </c>
      <c r="B1903" s="164">
        <v>6.6600472589265856</v>
      </c>
      <c r="C1903" s="164">
        <v>1.1352574769111001E-2</v>
      </c>
      <c r="D1903" s="164">
        <v>0.12065942643536572</v>
      </c>
    </row>
    <row r="1904" spans="1:4" x14ac:dyDescent="0.15">
      <c r="A1904" s="164">
        <v>1880</v>
      </c>
      <c r="B1904" s="164">
        <v>6.6598655832248177</v>
      </c>
      <c r="C1904" s="164">
        <v>1.6083733864456384E-2</v>
      </c>
      <c r="D1904" s="164">
        <v>0.17094396139144252</v>
      </c>
    </row>
    <row r="1905" spans="1:4" x14ac:dyDescent="0.15">
      <c r="A1905" s="164">
        <v>1881</v>
      </c>
      <c r="B1905" s="164">
        <v>6.6516462413991686</v>
      </c>
      <c r="C1905" s="164">
        <v>2.7575988984320787E-2</v>
      </c>
      <c r="D1905" s="164">
        <v>0.29308796303102119</v>
      </c>
    </row>
    <row r="1906" spans="1:4" x14ac:dyDescent="0.15">
      <c r="A1906" s="164">
        <v>1882</v>
      </c>
      <c r="B1906" s="164">
        <v>6.6454400404661875</v>
      </c>
      <c r="C1906" s="164">
        <v>2.6086447653084655E-2</v>
      </c>
      <c r="D1906" s="164">
        <v>0.27725655858453924</v>
      </c>
    </row>
    <row r="1907" spans="1:4" x14ac:dyDescent="0.15">
      <c r="A1907" s="164">
        <v>1883</v>
      </c>
      <c r="B1907" s="164">
        <v>6.6329407826138347</v>
      </c>
      <c r="C1907" s="164">
        <v>3.3634257567941361E-2</v>
      </c>
      <c r="D1907" s="164">
        <v>0.35747751582920956</v>
      </c>
    </row>
    <row r="1908" spans="1:4" x14ac:dyDescent="0.15">
      <c r="A1908" s="164">
        <v>1884</v>
      </c>
      <c r="B1908" s="164">
        <v>6.6391842581263996</v>
      </c>
      <c r="C1908" s="164">
        <v>2.3437451649912511E-2</v>
      </c>
      <c r="D1908" s="164">
        <v>0.24910203462209929</v>
      </c>
    </row>
    <row r="1909" spans="1:4" x14ac:dyDescent="0.15">
      <c r="A1909" s="164">
        <v>1885</v>
      </c>
      <c r="B1909" s="164">
        <v>6.635943864148441</v>
      </c>
      <c r="C1909" s="164">
        <v>2.8592699088435758E-2</v>
      </c>
      <c r="D1909" s="164">
        <v>0.30389393969345546</v>
      </c>
    </row>
    <row r="1910" spans="1:4" x14ac:dyDescent="0.15">
      <c r="A1910" s="164">
        <v>1886</v>
      </c>
      <c r="B1910" s="164">
        <v>6.6287926496028273</v>
      </c>
      <c r="C1910" s="164">
        <v>4.4252441693634736E-2</v>
      </c>
      <c r="D1910" s="164">
        <v>0.47033156281397082</v>
      </c>
    </row>
    <row r="1911" spans="1:4" x14ac:dyDescent="0.15">
      <c r="A1911" s="164">
        <v>1887</v>
      </c>
      <c r="B1911" s="164">
        <v>6.6321882092254034</v>
      </c>
      <c r="C1911" s="164">
        <v>3.8578111620470423E-2</v>
      </c>
      <c r="D1911" s="164">
        <v>0.41002265263653381</v>
      </c>
    </row>
    <row r="1912" spans="1:4" x14ac:dyDescent="0.15">
      <c r="A1912" s="164">
        <v>1888</v>
      </c>
      <c r="B1912" s="164">
        <v>6.6452549435381565</v>
      </c>
      <c r="C1912" s="164">
        <v>2.7410713111370555E-2</v>
      </c>
      <c r="D1912" s="164">
        <v>0.29133134900826757</v>
      </c>
    </row>
    <row r="1913" spans="1:4" x14ac:dyDescent="0.15">
      <c r="A1913" s="164">
        <v>1889</v>
      </c>
      <c r="B1913" s="164">
        <v>6.6331288130026334</v>
      </c>
      <c r="C1913" s="164">
        <v>1.8184629263779506E-2</v>
      </c>
      <c r="D1913" s="164">
        <v>0.19327306637763034</v>
      </c>
    </row>
    <row r="1914" spans="1:4" x14ac:dyDescent="0.15">
      <c r="A1914" s="164">
        <v>1890</v>
      </c>
      <c r="B1914" s="164">
        <v>6.6331288130026334</v>
      </c>
      <c r="C1914" s="164">
        <v>1.8184629263779506E-2</v>
      </c>
      <c r="D1914" s="164">
        <v>0.19327306637763034</v>
      </c>
    </row>
    <row r="1915" spans="1:4" x14ac:dyDescent="0.15">
      <c r="A1915" s="164">
        <v>1891</v>
      </c>
      <c r="B1915" s="164">
        <v>6.6155100210972249</v>
      </c>
      <c r="C1915" s="164">
        <v>1.3985324012035782E-2</v>
      </c>
      <c r="D1915" s="164">
        <v>0.14864127373081615</v>
      </c>
    </row>
    <row r="1916" spans="1:4" x14ac:dyDescent="0.15">
      <c r="A1916" s="164">
        <v>1892</v>
      </c>
      <c r="B1916" s="164">
        <v>6.6124273858999629</v>
      </c>
      <c r="C1916" s="164">
        <v>2.0364593038167733E-2</v>
      </c>
      <c r="D1916" s="164">
        <v>0.21644253973650573</v>
      </c>
    </row>
    <row r="1917" spans="1:4" x14ac:dyDescent="0.15">
      <c r="A1917" s="164">
        <v>1893</v>
      </c>
      <c r="B1917" s="164">
        <v>6.6021286018123231</v>
      </c>
      <c r="C1917" s="164">
        <v>1.8077929163268003E-2</v>
      </c>
      <c r="D1917" s="164">
        <v>0.19213901765386915</v>
      </c>
    </row>
    <row r="1918" spans="1:4" x14ac:dyDescent="0.15">
      <c r="A1918" s="164">
        <v>1894</v>
      </c>
      <c r="B1918" s="164">
        <v>6.6103655331812963</v>
      </c>
      <c r="C1918" s="164">
        <v>1.0107593370387136E-2</v>
      </c>
      <c r="D1918" s="164">
        <v>0.10742729676012691</v>
      </c>
    </row>
    <row r="1919" spans="1:4" x14ac:dyDescent="0.15">
      <c r="A1919" s="164">
        <v>1895</v>
      </c>
      <c r="B1919" s="164">
        <v>6.6250657760753366</v>
      </c>
      <c r="C1919" s="164">
        <v>5.4856747426468289E-3</v>
      </c>
      <c r="D1919" s="164">
        <v>5.8303810502942921E-2</v>
      </c>
    </row>
    <row r="1920" spans="1:4" x14ac:dyDescent="0.15">
      <c r="A1920" s="164">
        <v>1896</v>
      </c>
      <c r="B1920" s="164">
        <v>6.6342560481546702</v>
      </c>
      <c r="C1920" s="164">
        <v>1.8217325174019194E-3</v>
      </c>
      <c r="D1920" s="164">
        <v>1.9362057078579659E-2</v>
      </c>
    </row>
    <row r="1921" spans="1:4" x14ac:dyDescent="0.15">
      <c r="A1921" s="164">
        <v>1897</v>
      </c>
      <c r="B1921" s="164">
        <v>6.6380018221014057</v>
      </c>
      <c r="C1921" s="164">
        <v>3.3108874213692019E-3</v>
      </c>
      <c r="D1921" s="164">
        <v>3.5189354430982374E-2</v>
      </c>
    </row>
    <row r="1922" spans="1:4" x14ac:dyDescent="0.15">
      <c r="A1922" s="164">
        <v>1898</v>
      </c>
      <c r="B1922" s="164">
        <v>6.6330661412229865</v>
      </c>
      <c r="C1922" s="164">
        <v>1.0414542711725261E-3</v>
      </c>
      <c r="D1922" s="164">
        <v>1.1068966958953499E-2</v>
      </c>
    </row>
    <row r="1923" spans="1:4" x14ac:dyDescent="0.15">
      <c r="A1923" s="164">
        <v>1899</v>
      </c>
      <c r="B1923" s="164">
        <v>6.6244323408762664</v>
      </c>
      <c r="C1923" s="164">
        <v>6.6467448306237742E-3</v>
      </c>
      <c r="D1923" s="164">
        <v>7.0644099267015814E-2</v>
      </c>
    </row>
    <row r="1924" spans="1:4" x14ac:dyDescent="0.15">
      <c r="A1924" s="164">
        <v>1900</v>
      </c>
      <c r="B1924" s="164">
        <v>6.6059659864987514</v>
      </c>
      <c r="C1924" s="164">
        <v>-2.5643142563671617E-3</v>
      </c>
      <c r="D1924" s="164">
        <v>-2.7254494567625059E-2</v>
      </c>
    </row>
    <row r="1925" spans="1:4" x14ac:dyDescent="0.15">
      <c r="A1925" s="164">
        <v>1901</v>
      </c>
      <c r="B1925" s="164">
        <v>6.6121055790691532</v>
      </c>
      <c r="C1925" s="164">
        <v>-4.6785135989857451E-4</v>
      </c>
      <c r="D1925" s="164">
        <v>-4.9724998857495657E-3</v>
      </c>
    </row>
    <row r="1926" spans="1:4" x14ac:dyDescent="0.15">
      <c r="A1926" s="164">
        <v>1902</v>
      </c>
      <c r="B1926" s="164">
        <v>6.6097846575763777</v>
      </c>
      <c r="C1926" s="164">
        <v>1.6535661714445204E-2</v>
      </c>
      <c r="D1926" s="164">
        <v>0.17574722023613976</v>
      </c>
    </row>
    <row r="1927" spans="1:4" x14ac:dyDescent="0.15">
      <c r="A1927" s="164">
        <v>1903</v>
      </c>
      <c r="B1927" s="164">
        <v>6.6081041479499376</v>
      </c>
      <c r="C1927" s="164">
        <v>2.9808976708749491E-2</v>
      </c>
      <c r="D1927" s="164">
        <v>0.3168209948362703</v>
      </c>
    </row>
    <row r="1928" spans="1:4" x14ac:dyDescent="0.15">
      <c r="A1928" s="164">
        <v>1904</v>
      </c>
      <c r="B1928" s="164">
        <v>6.6124917313990244</v>
      </c>
      <c r="C1928" s="164">
        <v>2.3061045979718031E-2</v>
      </c>
      <c r="D1928" s="164">
        <v>0.24510145385550003</v>
      </c>
    </row>
    <row r="1929" spans="1:4" x14ac:dyDescent="0.15">
      <c r="A1929" s="164">
        <v>1905</v>
      </c>
      <c r="B1929" s="164">
        <v>6.6160226158625326</v>
      </c>
      <c r="C1929" s="164">
        <v>2.5551122113825819E-2</v>
      </c>
      <c r="D1929" s="164">
        <v>0.27156691779054765</v>
      </c>
    </row>
    <row r="1930" spans="1:4" x14ac:dyDescent="0.15">
      <c r="A1930" s="164">
        <v>1906</v>
      </c>
      <c r="B1930" s="164">
        <v>6.6040171239935637</v>
      </c>
      <c r="C1930" s="164">
        <v>2.969596824082732E-2</v>
      </c>
      <c r="D1930" s="164">
        <v>0.31561989841548926</v>
      </c>
    </row>
    <row r="1931" spans="1:4" x14ac:dyDescent="0.15">
      <c r="A1931" s="164">
        <v>1907</v>
      </c>
      <c r="B1931" s="164">
        <v>6.6097200892357595</v>
      </c>
      <c r="C1931" s="164">
        <v>4.2626677844892491E-2</v>
      </c>
      <c r="D1931" s="164">
        <v>0.4530523343131086</v>
      </c>
    </row>
    <row r="1932" spans="1:4" x14ac:dyDescent="0.15">
      <c r="A1932" s="164">
        <v>1908</v>
      </c>
      <c r="B1932" s="164">
        <v>6.6189635417000732</v>
      </c>
      <c r="C1932" s="164">
        <v>3.2091402439011318E-2</v>
      </c>
      <c r="D1932" s="164">
        <v>0.34107947232668356</v>
      </c>
    </row>
    <row r="1933" spans="1:4" x14ac:dyDescent="0.15">
      <c r="A1933" s="164">
        <v>1909</v>
      </c>
      <c r="B1933" s="164">
        <v>6.6196014144547908</v>
      </c>
      <c r="C1933" s="164">
        <v>2.8216652384124075E-2</v>
      </c>
      <c r="D1933" s="164">
        <v>0.29989717415101541</v>
      </c>
    </row>
    <row r="1934" spans="1:4" x14ac:dyDescent="0.15">
      <c r="A1934" s="164">
        <v>1910</v>
      </c>
      <c r="B1934" s="164">
        <v>6.6074568365545661</v>
      </c>
      <c r="C1934" s="164">
        <v>3.2811077261309052E-2</v>
      </c>
      <c r="D1934" s="164">
        <v>0.34872844650606422</v>
      </c>
    </row>
    <row r="1935" spans="1:4" x14ac:dyDescent="0.15">
      <c r="A1935" s="164">
        <v>1911</v>
      </c>
      <c r="B1935" s="164">
        <v>6.6124917313990244</v>
      </c>
      <c r="C1935" s="164">
        <v>3.765794271380063E-2</v>
      </c>
      <c r="D1935" s="164">
        <v>0.40024275206239041</v>
      </c>
    </row>
    <row r="1936" spans="1:4" x14ac:dyDescent="0.15">
      <c r="A1936" s="164">
        <v>1912</v>
      </c>
      <c r="B1936" s="164">
        <v>6.6287926496028273</v>
      </c>
      <c r="C1936" s="164">
        <v>4.8290811644308818E-2</v>
      </c>
      <c r="D1936" s="164">
        <v>0.51325287466544145</v>
      </c>
    </row>
    <row r="1937" spans="1:4" x14ac:dyDescent="0.15">
      <c r="A1937" s="164">
        <v>1913</v>
      </c>
      <c r="B1937" s="164">
        <v>6.6401165006473857</v>
      </c>
      <c r="C1937" s="164">
        <v>4.6118908136639547E-2</v>
      </c>
      <c r="D1937" s="164">
        <v>0.49016906884710248</v>
      </c>
    </row>
    <row r="1938" spans="1:4" x14ac:dyDescent="0.15">
      <c r="A1938" s="164">
        <v>1914</v>
      </c>
      <c r="B1938" s="164">
        <v>6.6461799909586592</v>
      </c>
      <c r="C1938" s="164">
        <v>3.6554976696407948E-2</v>
      </c>
      <c r="D1938" s="164">
        <v>0.38852001517292245</v>
      </c>
    </row>
    <row r="1939" spans="1:4" x14ac:dyDescent="0.15">
      <c r="A1939" s="164">
        <v>1915</v>
      </c>
      <c r="B1939" s="164">
        <v>6.6673399311168646</v>
      </c>
      <c r="C1939" s="164">
        <v>3.3268169635661593E-2</v>
      </c>
      <c r="D1939" s="164">
        <v>0.35358659585447638</v>
      </c>
    </row>
    <row r="1940" spans="1:4" x14ac:dyDescent="0.15">
      <c r="A1940" s="164">
        <v>1916</v>
      </c>
      <c r="B1940" s="164">
        <v>6.6874170236932899</v>
      </c>
      <c r="C1940" s="164">
        <v>3.4249611925648793E-2</v>
      </c>
      <c r="D1940" s="164">
        <v>0.36401773294872175</v>
      </c>
    </row>
    <row r="1941" spans="1:4" x14ac:dyDescent="0.15">
      <c r="A1941" s="164">
        <v>1917</v>
      </c>
      <c r="B1941" s="164">
        <v>6.6810175333054129</v>
      </c>
      <c r="C1941" s="164">
        <v>3.7633236585937091E-2</v>
      </c>
      <c r="D1941" s="164">
        <v>0.39998016606070519</v>
      </c>
    </row>
    <row r="1942" spans="1:4" x14ac:dyDescent="0.15">
      <c r="A1942" s="164">
        <v>1918</v>
      </c>
      <c r="B1942" s="164">
        <v>6.677827664853722</v>
      </c>
      <c r="C1942" s="164">
        <v>2.609637384657848E-2</v>
      </c>
      <c r="D1942" s="164">
        <v>0.27736205789531326</v>
      </c>
    </row>
    <row r="1943" spans="1:4" x14ac:dyDescent="0.15">
      <c r="A1943" s="164">
        <v>1919</v>
      </c>
      <c r="B1943" s="164">
        <v>6.6824899352103948</v>
      </c>
      <c r="C1943" s="164">
        <v>2.7058277747563864E-2</v>
      </c>
      <c r="D1943" s="164">
        <v>0.28758553365647976</v>
      </c>
    </row>
    <row r="1944" spans="1:4" x14ac:dyDescent="0.15">
      <c r="A1944" s="164">
        <v>1920</v>
      </c>
      <c r="B1944" s="164">
        <v>6.6849573546963681</v>
      </c>
      <c r="C1944" s="164">
        <v>3.006232914294138E-2</v>
      </c>
      <c r="D1944" s="164">
        <v>0.31951371961609493</v>
      </c>
    </row>
    <row r="1945" spans="1:4" x14ac:dyDescent="0.15">
      <c r="A1945" s="164">
        <v>1921</v>
      </c>
      <c r="B1945" s="164">
        <v>6.6902769064957512</v>
      </c>
      <c r="C1945" s="164">
        <v>4.0263753060576057E-2</v>
      </c>
      <c r="D1945" s="164">
        <v>0.42793828265662631</v>
      </c>
    </row>
    <row r="1946" spans="1:4" x14ac:dyDescent="0.15">
      <c r="A1946" s="164">
        <v>1922</v>
      </c>
      <c r="B1946" s="164">
        <v>6.6840770257105735</v>
      </c>
      <c r="C1946" s="164">
        <v>4.1076657270290085E-2</v>
      </c>
      <c r="D1946" s="164">
        <v>0.4365781337640478</v>
      </c>
    </row>
    <row r="1947" spans="1:4" x14ac:dyDescent="0.15">
      <c r="A1947" s="164">
        <v>1923</v>
      </c>
      <c r="B1947" s="164">
        <v>6.6852505778978433</v>
      </c>
      <c r="C1947" s="164">
        <v>4.3378035186858455E-2</v>
      </c>
      <c r="D1947" s="164">
        <v>0.46103804220523231</v>
      </c>
    </row>
    <row r="1948" spans="1:4" x14ac:dyDescent="0.15">
      <c r="A1948" s="164">
        <v>1924</v>
      </c>
      <c r="B1948" s="164">
        <v>6.6957341453493795</v>
      </c>
      <c r="C1948" s="164">
        <v>3.9808310987091033E-2</v>
      </c>
      <c r="D1948" s="164">
        <v>0.4230976733253618</v>
      </c>
    </row>
    <row r="1949" spans="1:4" x14ac:dyDescent="0.15">
      <c r="A1949" s="164">
        <v>1925</v>
      </c>
      <c r="B1949" s="164">
        <v>6.6882936078555693</v>
      </c>
      <c r="C1949" s="164">
        <v>3.2770581814670408E-2</v>
      </c>
      <c r="D1949" s="164">
        <v>0.34829804569708145</v>
      </c>
    </row>
    <row r="1950" spans="1:4" x14ac:dyDescent="0.15">
      <c r="A1950" s="164">
        <v>1926</v>
      </c>
      <c r="B1950" s="164">
        <v>6.6885855846479405</v>
      </c>
      <c r="C1950" s="164">
        <v>3.6688124738876837E-2</v>
      </c>
      <c r="D1950" s="164">
        <v>0.38993516255244032</v>
      </c>
    </row>
    <row r="1951" spans="1:4" x14ac:dyDescent="0.15">
      <c r="A1951" s="164">
        <v>1927</v>
      </c>
      <c r="B1951" s="164">
        <v>6.7016705380168791</v>
      </c>
      <c r="C1951" s="164">
        <v>3.3634303966566748E-2</v>
      </c>
      <c r="D1951" s="164">
        <v>0.35747800897121834</v>
      </c>
    </row>
    <row r="1952" spans="1:4" x14ac:dyDescent="0.15">
      <c r="A1952" s="164">
        <v>1928</v>
      </c>
      <c r="B1952" s="164">
        <v>6.7073342852645528</v>
      </c>
      <c r="C1952" s="164">
        <v>2.5233925824228898E-2</v>
      </c>
      <c r="D1952" s="164">
        <v>0.26819563654831119</v>
      </c>
    </row>
    <row r="1953" spans="1:4" x14ac:dyDescent="0.15">
      <c r="A1953" s="164">
        <v>1929</v>
      </c>
      <c r="B1953" s="164">
        <v>6.7067069992058617</v>
      </c>
      <c r="C1953" s="164">
        <v>2.1443030476548941E-2</v>
      </c>
      <c r="D1953" s="164">
        <v>0.22790457768014055</v>
      </c>
    </row>
    <row r="1954" spans="1:4" x14ac:dyDescent="0.15">
      <c r="A1954" s="164">
        <v>1930</v>
      </c>
      <c r="B1954" s="164">
        <v>6.7164020863889542</v>
      </c>
      <c r="C1954" s="164">
        <v>2.5298608263100597E-2</v>
      </c>
      <c r="D1954" s="164">
        <v>0.26888310579061336</v>
      </c>
    </row>
    <row r="1955" spans="1:4" x14ac:dyDescent="0.15">
      <c r="A1955" s="164">
        <v>1931</v>
      </c>
      <c r="B1955" s="164">
        <v>6.7164020863889542</v>
      </c>
      <c r="C1955" s="164">
        <v>2.5298608263100597E-2</v>
      </c>
      <c r="D1955" s="164">
        <v>0.26888310579061336</v>
      </c>
    </row>
    <row r="1956" spans="1:4" x14ac:dyDescent="0.15">
      <c r="A1956" s="164">
        <v>1932</v>
      </c>
      <c r="B1956" s="164">
        <v>6.727313352813395</v>
      </c>
      <c r="C1956" s="164">
        <v>1.756999319610042E-2</v>
      </c>
      <c r="D1956" s="164">
        <v>0.18674048351418757</v>
      </c>
    </row>
    <row r="1957" spans="1:4" x14ac:dyDescent="0.15">
      <c r="A1957" s="164">
        <v>1933</v>
      </c>
      <c r="B1957" s="164">
        <v>6.727813297707014</v>
      </c>
      <c r="C1957" s="164">
        <v>1.4123496580182859E-2</v>
      </c>
      <c r="D1957" s="164">
        <v>0.15010982365546319</v>
      </c>
    </row>
    <row r="1958" spans="1:4" x14ac:dyDescent="0.15">
      <c r="A1958" s="164">
        <v>1934</v>
      </c>
      <c r="B1958" s="164">
        <v>6.7238605872359756</v>
      </c>
      <c r="C1958" s="164">
        <v>1.429190735998187E-2</v>
      </c>
      <c r="D1958" s="164">
        <v>0.15189975664505867</v>
      </c>
    </row>
    <row r="1959" spans="1:4" x14ac:dyDescent="0.15">
      <c r="A1959" s="164">
        <v>1935</v>
      </c>
      <c r="B1959" s="164">
        <v>6.7223521917450766</v>
      </c>
      <c r="C1959" s="164">
        <v>2.0764265295413864E-2</v>
      </c>
      <c r="D1959" s="164">
        <v>0.2206904065246337</v>
      </c>
    </row>
    <row r="1960" spans="1:4" x14ac:dyDescent="0.15">
      <c r="A1960" s="164">
        <v>1936</v>
      </c>
      <c r="B1960" s="164">
        <v>6.7248088292122086</v>
      </c>
      <c r="C1960" s="164">
        <v>1.6065077463851551E-2</v>
      </c>
      <c r="D1960" s="164">
        <v>0.17074567416214784</v>
      </c>
    </row>
    <row r="1961" spans="1:4" x14ac:dyDescent="0.15">
      <c r="A1961" s="164">
        <v>1937</v>
      </c>
      <c r="B1961" s="164">
        <v>6.7136927545994753</v>
      </c>
      <c r="C1961" s="164">
        <v>2.6117133533213988E-2</v>
      </c>
      <c r="D1961" s="164">
        <v>0.27758269963812154</v>
      </c>
    </row>
    <row r="1962" spans="1:4" x14ac:dyDescent="0.15">
      <c r="A1962" s="164">
        <v>1938</v>
      </c>
      <c r="B1962" s="164">
        <v>6.7106902705323659</v>
      </c>
      <c r="C1962" s="164">
        <v>2.2830661838435518E-2</v>
      </c>
      <c r="D1962" s="164">
        <v>0.24265284471507953</v>
      </c>
    </row>
    <row r="1963" spans="1:4" x14ac:dyDescent="0.15">
      <c r="A1963" s="164">
        <v>1939</v>
      </c>
      <c r="B1963" s="164">
        <v>6.7165711087770026</v>
      </c>
      <c r="C1963" s="164">
        <v>2.0870232535457056E-2</v>
      </c>
      <c r="D1963" s="164">
        <v>0.22181666613221976</v>
      </c>
    </row>
    <row r="1964" spans="1:4" x14ac:dyDescent="0.15">
      <c r="A1964" s="164">
        <v>1940</v>
      </c>
      <c r="B1964" s="164">
        <v>6.7248645724085581</v>
      </c>
      <c r="C1964" s="164">
        <v>2.9739527079404304E-2</v>
      </c>
      <c r="D1964" s="164">
        <v>0.31608285810399889</v>
      </c>
    </row>
    <row r="1965" spans="1:4" x14ac:dyDescent="0.15">
      <c r="A1965" s="164">
        <v>1941</v>
      </c>
      <c r="B1965" s="164">
        <v>6.7288676898763455</v>
      </c>
      <c r="C1965" s="164">
        <v>3.1431119637916005E-2</v>
      </c>
      <c r="D1965" s="164">
        <v>0.33406173884457802</v>
      </c>
    </row>
    <row r="1966" spans="1:4" x14ac:dyDescent="0.15">
      <c r="A1966" s="164">
        <v>1942</v>
      </c>
      <c r="B1966" s="164">
        <v>6.7230788189541499</v>
      </c>
      <c r="C1966" s="164">
        <v>3.9881875124753385E-2</v>
      </c>
      <c r="D1966" s="164">
        <v>0.42387954059662636</v>
      </c>
    </row>
    <row r="1967" spans="1:4" x14ac:dyDescent="0.15">
      <c r="A1967" s="164">
        <v>1943</v>
      </c>
      <c r="B1967" s="164">
        <v>6.7265350257556724</v>
      </c>
      <c r="C1967" s="164">
        <v>4.1383308038665412E-2</v>
      </c>
      <c r="D1967" s="164">
        <v>0.43983733324792212</v>
      </c>
    </row>
    <row r="1968" spans="1:4" x14ac:dyDescent="0.15">
      <c r="A1968" s="164">
        <v>1944</v>
      </c>
      <c r="B1968" s="164">
        <v>6.7284793947631769</v>
      </c>
      <c r="C1968" s="164">
        <v>5.5298704399248777E-2</v>
      </c>
      <c r="D1968" s="164">
        <v>0.58773538964806027</v>
      </c>
    </row>
    <row r="1969" spans="1:4" x14ac:dyDescent="0.15">
      <c r="A1969" s="164">
        <v>1945</v>
      </c>
      <c r="B1969" s="164">
        <v>6.7349443186455398</v>
      </c>
      <c r="C1969" s="164">
        <v>5.9866201320462942E-2</v>
      </c>
      <c r="D1969" s="164">
        <v>0.63628046157821916</v>
      </c>
    </row>
    <row r="1970" spans="1:4" x14ac:dyDescent="0.15">
      <c r="A1970" s="164">
        <v>1946</v>
      </c>
      <c r="B1970" s="164">
        <v>6.7398265844167868</v>
      </c>
      <c r="C1970" s="164">
        <v>5.5767327677020084E-2</v>
      </c>
      <c r="D1970" s="164">
        <v>0.59271609376674139</v>
      </c>
    </row>
    <row r="1971" spans="1:4" x14ac:dyDescent="0.15">
      <c r="A1971" s="164">
        <v>1947</v>
      </c>
      <c r="B1971" s="164">
        <v>6.7459276160206398</v>
      </c>
      <c r="C1971" s="164">
        <v>5.0225486380194972E-2</v>
      </c>
      <c r="D1971" s="164">
        <v>0.53381532404090559</v>
      </c>
    </row>
    <row r="1972" spans="1:4" x14ac:dyDescent="0.15">
      <c r="A1972" s="164">
        <v>1948</v>
      </c>
      <c r="B1972" s="164">
        <v>6.7400999679863647</v>
      </c>
      <c r="C1972" s="164">
        <v>4.9997267527539968E-2</v>
      </c>
      <c r="D1972" s="164">
        <v>0.53138972840087384</v>
      </c>
    </row>
    <row r="1973" spans="1:4" x14ac:dyDescent="0.15">
      <c r="A1973" s="164">
        <v>1949</v>
      </c>
      <c r="B1973" s="164">
        <v>6.7480950869232723</v>
      </c>
      <c r="C1973" s="164">
        <v>5.1963616603490692E-2</v>
      </c>
      <c r="D1973" s="164">
        <v>0.55228882455318262</v>
      </c>
    </row>
    <row r="1974" spans="1:4" x14ac:dyDescent="0.15">
      <c r="A1974" s="164">
        <v>1950</v>
      </c>
      <c r="B1974" s="164">
        <v>6.7480950869232723</v>
      </c>
      <c r="C1974" s="164">
        <v>5.2854187741055547E-2</v>
      </c>
      <c r="D1974" s="164">
        <v>0.56175414892619102</v>
      </c>
    </row>
    <row r="1975" spans="1:4" x14ac:dyDescent="0.15">
      <c r="A1975" s="164">
        <v>1951</v>
      </c>
      <c r="B1975" s="164">
        <v>6.741137955961106</v>
      </c>
      <c r="C1975" s="164">
        <v>3.7191775580573072E-2</v>
      </c>
      <c r="D1975" s="164">
        <v>0.39528815276996393</v>
      </c>
    </row>
    <row r="1976" spans="1:4" x14ac:dyDescent="0.15">
      <c r="A1976" s="164">
        <v>1952</v>
      </c>
      <c r="B1976" s="164">
        <v>6.7509577757587964</v>
      </c>
      <c r="C1976" s="164">
        <v>4.731740260451911E-2</v>
      </c>
      <c r="D1976" s="164">
        <v>0.50290711797000032</v>
      </c>
    </row>
    <row r="1977" spans="1:4" x14ac:dyDescent="0.15">
      <c r="A1977" s="164">
        <v>1953</v>
      </c>
      <c r="B1977" s="164">
        <v>6.7476079287868327</v>
      </c>
      <c r="C1977" s="164">
        <v>4.2376814460796552E-2</v>
      </c>
      <c r="D1977" s="164">
        <v>0.45039669246750319</v>
      </c>
    </row>
    <row r="1978" spans="1:4" x14ac:dyDescent="0.15">
      <c r="A1978" s="164">
        <v>1954</v>
      </c>
      <c r="B1978" s="164">
        <v>6.7422290904655187</v>
      </c>
      <c r="C1978" s="164">
        <v>4.1775381080443097E-2</v>
      </c>
      <c r="D1978" s="164">
        <v>0.44400443272128409</v>
      </c>
    </row>
    <row r="1979" spans="1:4" x14ac:dyDescent="0.15">
      <c r="A1979" s="164">
        <v>1955</v>
      </c>
      <c r="B1979" s="164">
        <v>6.7432098132424079</v>
      </c>
      <c r="C1979" s="164">
        <v>4.4973330598883976E-2</v>
      </c>
      <c r="D1979" s="164">
        <v>0.47799344072273031</v>
      </c>
    </row>
    <row r="1980" spans="1:4" x14ac:dyDescent="0.15">
      <c r="A1980" s="164">
        <v>1956</v>
      </c>
      <c r="B1980" s="164">
        <v>6.7453305082273811</v>
      </c>
      <c r="C1980" s="164">
        <v>4.0370124747449943E-2</v>
      </c>
      <c r="D1980" s="164">
        <v>0.42906884087695951</v>
      </c>
    </row>
    <row r="1981" spans="1:4" x14ac:dyDescent="0.15">
      <c r="A1981" s="164">
        <v>1957</v>
      </c>
      <c r="B1981" s="164">
        <v>6.7432642618430902</v>
      </c>
      <c r="C1981" s="164">
        <v>4.9080165627718664E-2</v>
      </c>
      <c r="D1981" s="164">
        <v>0.52164242512687931</v>
      </c>
    </row>
    <row r="1982" spans="1:4" x14ac:dyDescent="0.15">
      <c r="A1982" s="164">
        <v>1958</v>
      </c>
      <c r="B1982" s="164">
        <v>6.7526811383259666</v>
      </c>
      <c r="C1982" s="164">
        <v>5.4148222066209506E-2</v>
      </c>
      <c r="D1982" s="164">
        <v>0.57550763151813866</v>
      </c>
    </row>
    <row r="1983" spans="1:4" x14ac:dyDescent="0.15">
      <c r="A1983" s="164">
        <v>1959</v>
      </c>
      <c r="B1983" s="164">
        <v>6.7591101773164475</v>
      </c>
      <c r="C1983" s="164">
        <v>6.1888237739407437E-2</v>
      </c>
      <c r="D1983" s="164">
        <v>0.65777142371705466</v>
      </c>
    </row>
    <row r="1984" spans="1:4" x14ac:dyDescent="0.15">
      <c r="A1984" s="164">
        <v>1960</v>
      </c>
      <c r="B1984" s="164">
        <v>6.7591101773164475</v>
      </c>
      <c r="C1984" s="164">
        <v>6.1888237739407437E-2</v>
      </c>
      <c r="D1984" s="164">
        <v>0.65777142371705466</v>
      </c>
    </row>
    <row r="1985" spans="1:4" x14ac:dyDescent="0.15">
      <c r="A1985" s="164">
        <v>1961</v>
      </c>
      <c r="B1985" s="164">
        <v>6.7607624686460399</v>
      </c>
      <c r="C1985" s="164">
        <v>5.5096795631560447E-2</v>
      </c>
      <c r="D1985" s="164">
        <v>0.58558942746793596</v>
      </c>
    </row>
    <row r="1986" spans="1:4" x14ac:dyDescent="0.15">
      <c r="A1986" s="164">
        <v>1962</v>
      </c>
      <c r="B1986" s="164">
        <v>6.768392244635991</v>
      </c>
      <c r="C1986" s="164">
        <v>5.4567382641430129E-2</v>
      </c>
      <c r="D1986" s="164">
        <v>0.57996262746567018</v>
      </c>
    </row>
    <row r="1987" spans="1:4" x14ac:dyDescent="0.15">
      <c r="A1987" s="164">
        <v>1963</v>
      </c>
      <c r="B1987" s="164">
        <v>6.7691827543949428</v>
      </c>
      <c r="C1987" s="164">
        <v>4.1510811744062792E-2</v>
      </c>
      <c r="D1987" s="164">
        <v>0.44119249049414355</v>
      </c>
    </row>
    <row r="1988" spans="1:4" x14ac:dyDescent="0.15">
      <c r="A1988" s="164">
        <v>1964</v>
      </c>
      <c r="B1988" s="164">
        <v>6.7714444694629652</v>
      </c>
      <c r="C1988" s="164">
        <v>4.6057820541610006E-2</v>
      </c>
      <c r="D1988" s="164">
        <v>0.48951980695466946</v>
      </c>
    </row>
    <row r="1989" spans="1:4" x14ac:dyDescent="0.15">
      <c r="A1989" s="164">
        <v>1965</v>
      </c>
      <c r="B1989" s="164">
        <v>6.7775655728481805</v>
      </c>
      <c r="C1989" s="164">
        <v>4.3105599226842983E-2</v>
      </c>
      <c r="D1989" s="164">
        <v>0.45814249054894413</v>
      </c>
    </row>
    <row r="1990" spans="1:4" x14ac:dyDescent="0.15">
      <c r="A1990" s="164">
        <v>1966</v>
      </c>
      <c r="B1990" s="164">
        <v>6.788536353716859</v>
      </c>
      <c r="C1990" s="164">
        <v>3.3987780902617004E-2</v>
      </c>
      <c r="D1990" s="164">
        <v>0.36123489454382002</v>
      </c>
    </row>
    <row r="1991" spans="1:4" x14ac:dyDescent="0.15">
      <c r="A1991" s="164">
        <v>1967</v>
      </c>
      <c r="B1991" s="164">
        <v>6.7978843636683619</v>
      </c>
      <c r="C1991" s="164">
        <v>3.2665844404803579E-2</v>
      </c>
      <c r="D1991" s="164">
        <v>0.34718485718629161</v>
      </c>
    </row>
    <row r="1992" spans="1:4" x14ac:dyDescent="0.15">
      <c r="A1992" s="164">
        <v>1968</v>
      </c>
      <c r="B1992" s="164">
        <v>6.8171939680907219</v>
      </c>
      <c r="C1992" s="164">
        <v>2.4955553793421181E-2</v>
      </c>
      <c r="D1992" s="164">
        <v>0.26523699410322493</v>
      </c>
    </row>
    <row r="1993" spans="1:4" x14ac:dyDescent="0.15">
      <c r="A1993" s="164">
        <v>1969</v>
      </c>
      <c r="B1993" s="164">
        <v>6.8113261435321331</v>
      </c>
      <c r="C1993" s="164">
        <v>2.5577394478053073E-2</v>
      </c>
      <c r="D1993" s="164">
        <v>0.27184615034027604</v>
      </c>
    </row>
    <row r="1994" spans="1:4" x14ac:dyDescent="0.15">
      <c r="A1994" s="164">
        <v>1970</v>
      </c>
      <c r="B1994" s="164">
        <v>6.8008239818729388</v>
      </c>
      <c r="C1994" s="164">
        <v>1.8427898517795249E-2</v>
      </c>
      <c r="D1994" s="164">
        <v>0.19585862333328802</v>
      </c>
    </row>
    <row r="1995" spans="1:4" x14ac:dyDescent="0.15">
      <c r="A1995" s="164">
        <v>1971</v>
      </c>
      <c r="B1995" s="164">
        <v>6.7948826967063756</v>
      </c>
      <c r="C1995" s="164">
        <v>2.1743648864659626E-2</v>
      </c>
      <c r="D1995" s="164">
        <v>0.23109966276198934</v>
      </c>
    </row>
    <row r="1996" spans="1:4" x14ac:dyDescent="0.15">
      <c r="A1996" s="164">
        <v>1972</v>
      </c>
      <c r="B1996" s="164">
        <v>6.8088264524916005</v>
      </c>
      <c r="C1996" s="164">
        <v>3.0542913624072021E-2</v>
      </c>
      <c r="D1996" s="164">
        <v>0.32462155189434927</v>
      </c>
    </row>
    <row r="1997" spans="1:4" x14ac:dyDescent="0.15">
      <c r="A1997" s="164">
        <v>1973</v>
      </c>
      <c r="B1997" s="164">
        <v>6.8107269450202601</v>
      </c>
      <c r="C1997" s="164">
        <v>3.1422576863882945E-2</v>
      </c>
      <c r="D1997" s="164">
        <v>0.33397094303517266</v>
      </c>
    </row>
    <row r="1998" spans="1:4" x14ac:dyDescent="0.15">
      <c r="A1998" s="164">
        <v>1974</v>
      </c>
      <c r="B1998" s="164">
        <v>6.8114758715450296</v>
      </c>
      <c r="C1998" s="164">
        <v>3.4616747045000729E-2</v>
      </c>
      <c r="D1998" s="164">
        <v>0.36791978282077498</v>
      </c>
    </row>
    <row r="1999" spans="1:4" x14ac:dyDescent="0.15">
      <c r="A1999" s="164">
        <v>1975</v>
      </c>
      <c r="B1999" s="164">
        <v>6.8116754643710351</v>
      </c>
      <c r="C1999" s="164">
        <v>3.2820474971910762E-2</v>
      </c>
      <c r="D1999" s="164">
        <v>0.34882832890226684</v>
      </c>
    </row>
    <row r="2000" spans="1:4" x14ac:dyDescent="0.15">
      <c r="A2000" s="164">
        <v>1976</v>
      </c>
      <c r="B2000" s="164">
        <v>6.8086762169748045</v>
      </c>
      <c r="C2000" s="164">
        <v>3.3366518641950726E-2</v>
      </c>
      <c r="D2000" s="164">
        <v>0.35463188601381745</v>
      </c>
    </row>
    <row r="2001" spans="1:4" x14ac:dyDescent="0.15">
      <c r="A2001" s="164">
        <v>1977</v>
      </c>
      <c r="B2001" s="164">
        <v>6.813071191483882</v>
      </c>
      <c r="C2001" s="164">
        <v>3.5146374782058842E-2</v>
      </c>
      <c r="D2001" s="164">
        <v>0.37354886523400593</v>
      </c>
    </row>
    <row r="2002" spans="1:4" x14ac:dyDescent="0.15">
      <c r="A2002" s="164">
        <v>1978</v>
      </c>
      <c r="B2002" s="164">
        <v>6.8208514820765878</v>
      </c>
      <c r="C2002" s="164">
        <v>3.7923614683831097E-2</v>
      </c>
      <c r="D2002" s="164">
        <v>0.40306641349389666</v>
      </c>
    </row>
    <row r="2003" spans="1:4" x14ac:dyDescent="0.15">
      <c r="A2003" s="164">
        <v>1979</v>
      </c>
      <c r="B2003" s="164">
        <v>6.8237062874211931</v>
      </c>
      <c r="C2003" s="164">
        <v>3.7167005660813324E-2</v>
      </c>
      <c r="D2003" s="164">
        <v>0.39502488876405817</v>
      </c>
    </row>
    <row r="2004" spans="1:4" x14ac:dyDescent="0.15">
      <c r="A2004" s="164">
        <v>1980</v>
      </c>
      <c r="B2004" s="164">
        <v>6.8239519047345807</v>
      </c>
      <c r="C2004" s="164">
        <v>2.9452779497474602E-2</v>
      </c>
      <c r="D2004" s="164">
        <v>0.31303519715738215</v>
      </c>
    </row>
    <row r="2005" spans="1:4" x14ac:dyDescent="0.15">
      <c r="A2005" s="164">
        <v>1981</v>
      </c>
      <c r="B2005" s="164">
        <v>6.829384862935048</v>
      </c>
      <c r="C2005" s="164">
        <v>2.7392861282221403E-2</v>
      </c>
      <c r="D2005" s="164">
        <v>0.29114161306644237</v>
      </c>
    </row>
    <row r="2006" spans="1:4" x14ac:dyDescent="0.15">
      <c r="A2006" s="164">
        <v>1982</v>
      </c>
      <c r="B2006" s="164">
        <v>6.8371987094586943</v>
      </c>
      <c r="C2006" s="164">
        <v>2.1681401741306061E-2</v>
      </c>
      <c r="D2006" s="164">
        <v>0.23043807696723834</v>
      </c>
    </row>
    <row r="2007" spans="1:4" x14ac:dyDescent="0.15">
      <c r="A2007" s="164">
        <v>1983</v>
      </c>
      <c r="B2007" s="164">
        <v>6.8414849329583047</v>
      </c>
      <c r="C2007" s="164">
        <v>2.5760802685621975E-2</v>
      </c>
      <c r="D2007" s="164">
        <v>0.27379548162228751</v>
      </c>
    </row>
    <row r="2008" spans="1:4" x14ac:dyDescent="0.15">
      <c r="A2008" s="164">
        <v>1984</v>
      </c>
      <c r="B2008" s="164">
        <v>6.8384532923195058</v>
      </c>
      <c r="C2008" s="164">
        <v>1.9165917168834312E-2</v>
      </c>
      <c r="D2008" s="164">
        <v>0.20370256261085765</v>
      </c>
    </row>
    <row r="2009" spans="1:4" x14ac:dyDescent="0.15">
      <c r="A2009" s="164">
        <v>1985</v>
      </c>
      <c r="B2009" s="164">
        <v>6.8260120542012981</v>
      </c>
      <c r="C2009" s="164">
        <v>1.292890878047892E-2</v>
      </c>
      <c r="D2009" s="164">
        <v>0.13741329606851033</v>
      </c>
    </row>
    <row r="2010" spans="1:4" x14ac:dyDescent="0.15">
      <c r="A2010" s="164">
        <v>1986</v>
      </c>
      <c r="B2010" s="164">
        <v>6.8202101815616389</v>
      </c>
      <c r="C2010" s="164">
        <v>2.2473100676783098E-2</v>
      </c>
      <c r="D2010" s="164">
        <v>0.23885255045954806</v>
      </c>
    </row>
    <row r="2011" spans="1:4" x14ac:dyDescent="0.15">
      <c r="A2011" s="164">
        <v>1987</v>
      </c>
      <c r="B2011" s="164">
        <v>6.8150111035108356</v>
      </c>
      <c r="C2011" s="164">
        <v>1.6402942214578609E-2</v>
      </c>
      <c r="D2011" s="164">
        <v>0.1743366275682752</v>
      </c>
    </row>
    <row r="2012" spans="1:4" x14ac:dyDescent="0.15">
      <c r="A2012" s="164">
        <v>1988</v>
      </c>
      <c r="B2012" s="164">
        <v>6.8185799021700229</v>
      </c>
      <c r="C2012" s="164">
        <v>7.9653213865711336E-3</v>
      </c>
      <c r="D2012" s="164">
        <v>8.4658425901059819E-2</v>
      </c>
    </row>
    <row r="2013" spans="1:4" x14ac:dyDescent="0.15">
      <c r="A2013" s="164">
        <v>1989</v>
      </c>
      <c r="B2013" s="164">
        <v>6.8201608289917184</v>
      </c>
      <c r="C2013" s="164">
        <v>9.3085315918743916E-3</v>
      </c>
      <c r="D2013" s="164">
        <v>9.89345682080012E-2</v>
      </c>
    </row>
    <row r="2014" spans="1:4" x14ac:dyDescent="0.15">
      <c r="A2014" s="164">
        <v>1990</v>
      </c>
      <c r="B2014" s="164">
        <v>6.8079246067263561</v>
      </c>
      <c r="C2014" s="164">
        <v>-4.6413493409298567E-3</v>
      </c>
      <c r="D2014" s="164">
        <v>-4.9330003171308201E-2</v>
      </c>
    </row>
    <row r="2015" spans="1:4" x14ac:dyDescent="0.15">
      <c r="A2015" s="164">
        <v>1991</v>
      </c>
      <c r="B2015" s="164">
        <v>6.8116754643710351</v>
      </c>
      <c r="C2015" s="164">
        <v>4.4030260391973997E-3</v>
      </c>
      <c r="D2015" s="164">
        <v>4.6797013653242014E-2</v>
      </c>
    </row>
    <row r="2016" spans="1:4" x14ac:dyDescent="0.15">
      <c r="A2016" s="164">
        <v>1992</v>
      </c>
      <c r="B2016" s="164">
        <v>6.8270890208694723</v>
      </c>
      <c r="C2016" s="164">
        <v>3.7852137767071525E-3</v>
      </c>
      <c r="D2016" s="164">
        <v>4.0230672998993557E-2</v>
      </c>
    </row>
    <row r="2017" spans="1:4" x14ac:dyDescent="0.15">
      <c r="A2017" s="164">
        <v>1993</v>
      </c>
      <c r="B2017" s="164">
        <v>6.8406680267839652</v>
      </c>
      <c r="C2017" s="164">
        <v>4.4668902165048152E-3</v>
      </c>
      <c r="D2017" s="164">
        <v>4.7475786104461258E-2</v>
      </c>
    </row>
    <row r="2018" spans="1:4" x14ac:dyDescent="0.15">
      <c r="A2018" s="164">
        <v>1994</v>
      </c>
      <c r="B2018" s="164">
        <v>6.8303110620941343</v>
      </c>
      <c r="C2018" s="164">
        <v>-5.1732458170938855E-4</v>
      </c>
      <c r="D2018" s="164">
        <v>-5.4983198595448058E-3</v>
      </c>
    </row>
    <row r="2019" spans="1:4" x14ac:dyDescent="0.15">
      <c r="A2019" s="164">
        <v>1995</v>
      </c>
      <c r="B2019" s="164">
        <v>6.8260610393785308</v>
      </c>
      <c r="C2019" s="164">
        <v>2.1097602607635935E-3</v>
      </c>
      <c r="D2019" s="164">
        <v>2.2423324061471659E-2</v>
      </c>
    </row>
    <row r="2020" spans="1:4" x14ac:dyDescent="0.15">
      <c r="A2020" s="164">
        <v>1996</v>
      </c>
      <c r="B2020" s="164">
        <v>6.8274802781634234</v>
      </c>
      <c r="C2020" s="164">
        <v>-2.9979183751080996E-3</v>
      </c>
      <c r="D2020" s="164">
        <v>-3.1863001917838328E-2</v>
      </c>
    </row>
    <row r="2021" spans="1:4" x14ac:dyDescent="0.15">
      <c r="A2021" s="164">
        <v>1997</v>
      </c>
      <c r="B2021" s="164">
        <v>6.8224770438947795</v>
      </c>
      <c r="C2021" s="164">
        <v>-5.741163299811447E-3</v>
      </c>
      <c r="D2021" s="164">
        <v>-6.1019238799628429E-2</v>
      </c>
    </row>
    <row r="2022" spans="1:4" x14ac:dyDescent="0.15">
      <c r="A2022" s="164">
        <v>1998</v>
      </c>
      <c r="B2022" s="164">
        <v>6.8245410721462036</v>
      </c>
      <c r="C2022" s="164">
        <v>-7.0387821416284524E-3</v>
      </c>
      <c r="D2022" s="164">
        <v>-7.4810818980308808E-2</v>
      </c>
    </row>
    <row r="2023" spans="1:4" x14ac:dyDescent="0.15">
      <c r="A2023" s="164">
        <v>1999</v>
      </c>
      <c r="B2023" s="164">
        <v>6.8175406816453741</v>
      </c>
      <c r="C2023" s="164">
        <v>-1.1153897051525696E-2</v>
      </c>
      <c r="D2023" s="164">
        <v>-0.11854780506868189</v>
      </c>
    </row>
    <row r="2024" spans="1:4" x14ac:dyDescent="0.15">
      <c r="A2024" s="164">
        <v>2000</v>
      </c>
      <c r="B2024" s="164">
        <v>6.8205062316787348</v>
      </c>
      <c r="C2024" s="164">
        <v>-1.8778357342127627E-2</v>
      </c>
      <c r="D2024" s="164">
        <v>-0.19958343128154421</v>
      </c>
    </row>
    <row r="2025" spans="1:4" x14ac:dyDescent="0.15">
      <c r="A2025" s="164">
        <v>2001</v>
      </c>
      <c r="B2025" s="164">
        <v>6.8205062316787348</v>
      </c>
      <c r="C2025" s="164">
        <v>-1.8778357342127627E-2</v>
      </c>
      <c r="D2025" s="164">
        <v>-0.19958343128154421</v>
      </c>
    </row>
    <row r="2026" spans="1:4" x14ac:dyDescent="0.15">
      <c r="A2026" s="164">
        <v>2002</v>
      </c>
      <c r="B2026" s="164">
        <v>6.8355066674813774</v>
      </c>
      <c r="C2026" s="164">
        <v>-3.0138729997872815E-3</v>
      </c>
      <c r="D2026" s="164">
        <v>-3.2032573658340717E-2</v>
      </c>
    </row>
    <row r="2027" spans="1:4" x14ac:dyDescent="0.15">
      <c r="A2027" s="164">
        <v>2003</v>
      </c>
      <c r="B2027" s="164">
        <v>6.8356034541510997</v>
      </c>
      <c r="C2027" s="164">
        <v>-2.7872618334567889E-3</v>
      </c>
      <c r="D2027" s="164">
        <v>-2.9624065112095952E-2</v>
      </c>
    </row>
    <row r="2028" spans="1:4" x14ac:dyDescent="0.15">
      <c r="A2028" s="164">
        <v>2004</v>
      </c>
      <c r="B2028" s="164">
        <v>6.8386943279819468</v>
      </c>
      <c r="C2028" s="164">
        <v>-2.6498965538097607E-3</v>
      </c>
      <c r="D2028" s="164">
        <v>-2.8164095352685863E-2</v>
      </c>
    </row>
    <row r="2029" spans="1:4" x14ac:dyDescent="0.15">
      <c r="A2029" s="164">
        <v>2005</v>
      </c>
      <c r="B2029" s="164">
        <v>6.8440263016609748</v>
      </c>
      <c r="C2029" s="164">
        <v>-9.9175628471366295E-3</v>
      </c>
      <c r="D2029" s="164">
        <v>-0.10540758102101498</v>
      </c>
    </row>
    <row r="2030" spans="1:4" x14ac:dyDescent="0.15">
      <c r="A2030" s="164">
        <v>2006</v>
      </c>
      <c r="B2030" s="164">
        <v>6.848608639933456</v>
      </c>
      <c r="C2030" s="164">
        <v>-1.2134562956283013E-2</v>
      </c>
      <c r="D2030" s="164">
        <v>-0.12897069044924678</v>
      </c>
    </row>
    <row r="2031" spans="1:4" x14ac:dyDescent="0.15">
      <c r="A2031" s="164">
        <v>2007</v>
      </c>
      <c r="B2031" s="164">
        <v>6.8537792010791296</v>
      </c>
      <c r="C2031" s="164">
        <v>-1.4731120106783457E-2</v>
      </c>
      <c r="D2031" s="164">
        <v>-0.15656787459979565</v>
      </c>
    </row>
    <row r="2032" spans="1:4" x14ac:dyDescent="0.15">
      <c r="A2032" s="164">
        <v>2008</v>
      </c>
      <c r="B2032" s="164">
        <v>6.8457000535128358</v>
      </c>
      <c r="C2032" s="164">
        <v>-2.2413931157148959E-2</v>
      </c>
      <c r="D2032" s="164">
        <v>-0.2382236745924684</v>
      </c>
    </row>
    <row r="2033" spans="1:4" x14ac:dyDescent="0.15">
      <c r="A2033" s="164">
        <v>2009</v>
      </c>
      <c r="B2033" s="164">
        <v>6.8459866235253264</v>
      </c>
      <c r="C2033" s="164">
        <v>-2.9798538068679825E-2</v>
      </c>
      <c r="D2033" s="164">
        <v>-0.31671004905091438</v>
      </c>
    </row>
    <row r="2034" spans="1:4" x14ac:dyDescent="0.15">
      <c r="A2034" s="164">
        <v>2010</v>
      </c>
      <c r="B2034" s="164">
        <v>6.8505100614963652</v>
      </c>
      <c r="C2034" s="164">
        <v>-2.1906220819666089E-2</v>
      </c>
      <c r="D2034" s="164">
        <v>-0.232827538529778</v>
      </c>
    </row>
    <row r="2035" spans="1:4" x14ac:dyDescent="0.15">
      <c r="A2035" s="164">
        <v>2011</v>
      </c>
      <c r="B2035" s="164">
        <v>6.8436432269634846</v>
      </c>
      <c r="C2035" s="164">
        <v>-1.9595697054832328E-2</v>
      </c>
      <c r="D2035" s="164">
        <v>-0.20827042457985115</v>
      </c>
    </row>
    <row r="2036" spans="1:4" x14ac:dyDescent="0.15">
      <c r="A2036" s="164">
        <v>2012</v>
      </c>
      <c r="B2036" s="164">
        <v>6.8596200917462493</v>
      </c>
      <c r="C2036" s="164">
        <v>-7.8004450944151316E-3</v>
      </c>
      <c r="D2036" s="164">
        <v>-8.2906058772991051E-2</v>
      </c>
    </row>
    <row r="2037" spans="1:4" x14ac:dyDescent="0.15">
      <c r="A2037" s="164">
        <v>2013</v>
      </c>
      <c r="B2037" s="164">
        <v>6.8585869787862812</v>
      </c>
      <c r="C2037" s="164">
        <v>-9.5206961528235823E-3</v>
      </c>
      <c r="D2037" s="164">
        <v>-0.10118953280895623</v>
      </c>
    </row>
    <row r="2038" spans="1:4" x14ac:dyDescent="0.15">
      <c r="A2038" s="164">
        <v>2014</v>
      </c>
      <c r="B2038" s="164">
        <v>6.8602768182991767</v>
      </c>
      <c r="C2038" s="164">
        <v>-6.7665541694355014E-3</v>
      </c>
      <c r="D2038" s="164">
        <v>-7.1917477896677587E-2</v>
      </c>
    </row>
    <row r="2039" spans="1:4" x14ac:dyDescent="0.15">
      <c r="A2039" s="164">
        <v>2015</v>
      </c>
      <c r="B2039" s="164">
        <v>6.8650915911133739</v>
      </c>
      <c r="C2039" s="164">
        <v>-8.103429184889599E-3</v>
      </c>
      <c r="D2039" s="164">
        <v>-8.6126287427653589E-2</v>
      </c>
    </row>
    <row r="2040" spans="1:4" x14ac:dyDescent="0.15">
      <c r="A2040" s="164">
        <v>2016</v>
      </c>
      <c r="B2040" s="164">
        <v>6.869320926384261</v>
      </c>
      <c r="C2040" s="164">
        <v>-7.1908254283998829E-3</v>
      </c>
      <c r="D2040" s="164">
        <v>-7.6426792109603181E-2</v>
      </c>
    </row>
    <row r="2041" spans="1:4" x14ac:dyDescent="0.15">
      <c r="A2041" s="164">
        <v>2017</v>
      </c>
      <c r="B2041" s="164">
        <v>6.8729741146608925</v>
      </c>
      <c r="C2041" s="164">
        <v>-1.4514127403632671E-2</v>
      </c>
      <c r="D2041" s="164">
        <v>-0.15426159469102357</v>
      </c>
    </row>
    <row r="2042" spans="1:4" x14ac:dyDescent="0.15">
      <c r="A2042" s="164">
        <v>2018</v>
      </c>
      <c r="B2042" s="164">
        <v>6.8683933586965651</v>
      </c>
      <c r="C2042" s="164">
        <v>-1.7843553485207053E-2</v>
      </c>
      <c r="D2042" s="164">
        <v>-0.18964798496213303</v>
      </c>
    </row>
    <row r="2043" spans="1:4" x14ac:dyDescent="0.15">
      <c r="A2043" s="164">
        <v>2019</v>
      </c>
      <c r="B2043" s="164">
        <v>6.8643922496804555</v>
      </c>
      <c r="C2043" s="164">
        <v>-2.0748916165562292E-2</v>
      </c>
      <c r="D2043" s="164">
        <v>-0.22052727021046367</v>
      </c>
    </row>
    <row r="2044" spans="1:4" x14ac:dyDescent="0.15">
      <c r="A2044" s="164">
        <v>2020</v>
      </c>
      <c r="B2044" s="164">
        <v>6.8659765279187779</v>
      </c>
      <c r="C2044" s="164">
        <v>-1.4579982606025332E-2</v>
      </c>
      <c r="D2044" s="164">
        <v>-0.15496152850428538</v>
      </c>
    </row>
    <row r="2045" spans="1:4" x14ac:dyDescent="0.15">
      <c r="A2045" s="164">
        <v>2021</v>
      </c>
      <c r="B2045" s="164">
        <v>6.8718660865761629</v>
      </c>
      <c r="C2045" s="164">
        <v>-1.1936437076630391E-2</v>
      </c>
      <c r="D2045" s="164">
        <v>-0.12686493422327305</v>
      </c>
    </row>
    <row r="2046" spans="1:4" x14ac:dyDescent="0.15">
      <c r="A2046" s="164">
        <v>2022</v>
      </c>
      <c r="B2046" s="164">
        <v>6.8675576073034428</v>
      </c>
      <c r="C2046" s="164">
        <v>-1.4047343173701599E-2</v>
      </c>
      <c r="D2046" s="164">
        <v>-0.14930043666317228</v>
      </c>
    </row>
    <row r="2047" spans="1:4" x14ac:dyDescent="0.15">
      <c r="A2047" s="164">
        <v>2023</v>
      </c>
      <c r="B2047" s="164">
        <v>6.8697379736440825</v>
      </c>
      <c r="C2047" s="164">
        <v>-7.6078726882213843E-3</v>
      </c>
      <c r="D2047" s="164">
        <v>-8.0859326947728169E-2</v>
      </c>
    </row>
    <row r="2048" spans="1:4" x14ac:dyDescent="0.15">
      <c r="A2048" s="164">
        <v>2024</v>
      </c>
      <c r="B2048" s="164">
        <v>6.8753234813713062</v>
      </c>
      <c r="C2048" s="164">
        <v>-7.9736170242084015E-3</v>
      </c>
      <c r="D2048" s="164">
        <v>-8.4746595052074949E-2</v>
      </c>
    </row>
    <row r="2049" spans="1:4" x14ac:dyDescent="0.15">
      <c r="A2049" s="164">
        <v>2025</v>
      </c>
      <c r="B2049" s="164">
        <v>6.881462945374019</v>
      </c>
      <c r="C2049" s="164">
        <v>-9.3348440350329298E-3</v>
      </c>
      <c r="D2049" s="164">
        <v>-9.9214226731657071E-2</v>
      </c>
    </row>
    <row r="2050" spans="1:4" x14ac:dyDescent="0.15">
      <c r="A2050" s="164">
        <v>2026</v>
      </c>
      <c r="B2050" s="164">
        <v>6.8842419112934889</v>
      </c>
      <c r="C2050" s="164">
        <v>-4.2690133238032502E-3</v>
      </c>
      <c r="D2050" s="164">
        <v>-4.5372676205273792E-2</v>
      </c>
    </row>
    <row r="2051" spans="1:4" x14ac:dyDescent="0.15">
      <c r="A2051" s="164">
        <v>2027</v>
      </c>
      <c r="B2051" s="164">
        <v>6.8911690207449992</v>
      </c>
      <c r="C2051" s="164">
        <v>-4.5817637212053341E-4</v>
      </c>
      <c r="D2051" s="164">
        <v>-4.8696704836262775E-3</v>
      </c>
    </row>
    <row r="2052" spans="1:4" x14ac:dyDescent="0.15">
      <c r="A2052" s="164">
        <v>2028</v>
      </c>
      <c r="B2052" s="164">
        <v>6.8931947981125763</v>
      </c>
      <c r="C2052" s="164">
        <v>-1.1988854363975676E-2</v>
      </c>
      <c r="D2052" s="164">
        <v>-0.12742204483077932</v>
      </c>
    </row>
    <row r="2053" spans="1:4" x14ac:dyDescent="0.15">
      <c r="A2053" s="164">
        <v>2029</v>
      </c>
      <c r="B2053" s="164">
        <v>6.8950359547782005</v>
      </c>
      <c r="C2053" s="164">
        <v>-1.7121517807084707E-2</v>
      </c>
      <c r="D2053" s="164">
        <v>-0.18197391872077631</v>
      </c>
    </row>
    <row r="2054" spans="1:4" x14ac:dyDescent="0.15">
      <c r="A2054" s="164">
        <v>2030</v>
      </c>
      <c r="B2054" s="164">
        <v>6.891979960689004</v>
      </c>
      <c r="C2054" s="164">
        <v>-1.7884883199502433E-2</v>
      </c>
      <c r="D2054" s="164">
        <v>-0.19008725268095805</v>
      </c>
    </row>
    <row r="2055" spans="1:4" x14ac:dyDescent="0.15">
      <c r="A2055" s="164">
        <v>2031</v>
      </c>
      <c r="B2055" s="164">
        <v>6.8933746138434051</v>
      </c>
      <c r="C2055" s="164">
        <v>-1.8039226117378959E-2</v>
      </c>
      <c r="D2055" s="164">
        <v>-0.19172766715292552</v>
      </c>
    </row>
    <row r="2056" spans="1:4" x14ac:dyDescent="0.15">
      <c r="A2056" s="164">
        <v>2032</v>
      </c>
      <c r="B2056" s="164">
        <v>6.8891379890425073</v>
      </c>
      <c r="C2056" s="164">
        <v>-1.1635753231391099E-2</v>
      </c>
      <c r="D2056" s="164">
        <v>-0.12366915343848865</v>
      </c>
    </row>
    <row r="2057" spans="1:4" x14ac:dyDescent="0.15">
      <c r="A2057" s="164">
        <v>2033</v>
      </c>
      <c r="B2057" s="164">
        <v>6.8848783176738957</v>
      </c>
      <c r="C2057" s="164">
        <v>-1.2025090701023089E-2</v>
      </c>
      <c r="D2057" s="164">
        <v>-0.1278071782241445</v>
      </c>
    </row>
    <row r="2058" spans="1:4" x14ac:dyDescent="0.15">
      <c r="A2058" s="164">
        <v>2034</v>
      </c>
      <c r="B2058" s="164">
        <v>6.874034505688666</v>
      </c>
      <c r="C2058" s="164">
        <v>-1.2113763050328075E-2</v>
      </c>
      <c r="D2058" s="164">
        <v>-0.12874962124041311</v>
      </c>
    </row>
    <row r="2059" spans="1:4" x14ac:dyDescent="0.15">
      <c r="A2059" s="164">
        <v>2035</v>
      </c>
      <c r="B2059" s="164">
        <v>6.8587749189168816</v>
      </c>
      <c r="C2059" s="164">
        <v>-8.5428261784104009E-3</v>
      </c>
      <c r="D2059" s="164">
        <v>-9.0796363625689117E-2</v>
      </c>
    </row>
    <row r="2060" spans="1:4" x14ac:dyDescent="0.15">
      <c r="A2060" s="164">
        <v>2036</v>
      </c>
      <c r="B2060" s="164">
        <v>6.8674646909520565</v>
      </c>
      <c r="C2060" s="164">
        <v>-5.1252755004016493E-3</v>
      </c>
      <c r="D2060" s="164">
        <v>-5.4473352061447974E-2</v>
      </c>
    </row>
    <row r="2061" spans="1:4" x14ac:dyDescent="0.15">
      <c r="A2061" s="164">
        <v>2037</v>
      </c>
      <c r="B2061" s="164">
        <v>6.8799554494055331</v>
      </c>
      <c r="C2061" s="164">
        <v>-3.9390479417811264E-4</v>
      </c>
      <c r="D2061" s="164">
        <v>-4.1865680255188231E-3</v>
      </c>
    </row>
    <row r="2062" spans="1:4" x14ac:dyDescent="0.15">
      <c r="A2062" s="164">
        <v>2038</v>
      </c>
      <c r="B2062" s="164">
        <v>6.8778950848332698</v>
      </c>
      <c r="C2062" s="164">
        <v>-2.2498597693667577E-3</v>
      </c>
      <c r="D2062" s="164">
        <v>-2.3912354232664985E-2</v>
      </c>
    </row>
    <row r="2063" spans="1:4" x14ac:dyDescent="0.15">
      <c r="A2063" s="164">
        <v>2039</v>
      </c>
      <c r="B2063" s="164">
        <v>6.8608392887294833</v>
      </c>
      <c r="C2063" s="164">
        <v>-3.74592454957412E-3</v>
      </c>
      <c r="D2063" s="164">
        <v>-3.9813092343734702E-2</v>
      </c>
    </row>
    <row r="2064" spans="1:4" x14ac:dyDescent="0.15">
      <c r="A2064" s="164">
        <v>2040</v>
      </c>
      <c r="B2064" s="164">
        <v>6.8512693392242525</v>
      </c>
      <c r="C2064" s="164">
        <v>-3.688783278185781E-3</v>
      </c>
      <c r="D2064" s="164">
        <v>-3.9205773460421638E-2</v>
      </c>
    </row>
    <row r="2065" spans="1:4" x14ac:dyDescent="0.15">
      <c r="A2065" s="164">
        <v>2041</v>
      </c>
      <c r="B2065" s="164">
        <v>6.7942707775162958</v>
      </c>
      <c r="C2065" s="164">
        <v>-1.7877816730986318E-2</v>
      </c>
      <c r="D2065" s="164">
        <v>-0.19001214760079616</v>
      </c>
    </row>
    <row r="2066" spans="1:4" x14ac:dyDescent="0.15">
      <c r="A2066" s="164">
        <v>2042</v>
      </c>
      <c r="B2066" s="164">
        <v>6.8282133590879805</v>
      </c>
      <c r="C2066" s="164">
        <v>-1.8850788015729592E-3</v>
      </c>
      <c r="D2066" s="164">
        <v>-2.003532516712693E-2</v>
      </c>
    </row>
    <row r="2067" spans="1:4" x14ac:dyDescent="0.15">
      <c r="A2067" s="164">
        <v>2043</v>
      </c>
      <c r="B2067" s="164">
        <v>6.8280667977966543</v>
      </c>
      <c r="C2067" s="164">
        <v>-4.6718674325907372E-3</v>
      </c>
      <c r="D2067" s="164">
        <v>-4.9654360906059521E-2</v>
      </c>
    </row>
    <row r="2068" spans="1:4" x14ac:dyDescent="0.15">
      <c r="A2068" s="164">
        <v>2044</v>
      </c>
      <c r="B2068" s="164">
        <v>6.8121243623070535</v>
      </c>
      <c r="C2068" s="164">
        <v>-5.7375777132051553E-3</v>
      </c>
      <c r="D2068" s="164">
        <v>-6.0981129839137227E-2</v>
      </c>
    </row>
    <row r="2069" spans="1:4" x14ac:dyDescent="0.15">
      <c r="A2069" s="164">
        <v>2045</v>
      </c>
      <c r="B2069" s="164">
        <v>6.8236080189200434</v>
      </c>
      <c r="C2069" s="164">
        <v>-5.1212076960887032E-3</v>
      </c>
      <c r="D2069" s="164">
        <v>-5.4430117910144529E-2</v>
      </c>
    </row>
    <row r="2070" spans="1:4" x14ac:dyDescent="0.15">
      <c r="A2070" s="164">
        <v>2046</v>
      </c>
      <c r="B2070" s="164">
        <v>6.8412447548898658</v>
      </c>
      <c r="C2070" s="164">
        <v>3.4642223746361722E-3</v>
      </c>
      <c r="D2070" s="164">
        <v>3.6819055876686664E-2</v>
      </c>
    </row>
    <row r="2071" spans="1:4" x14ac:dyDescent="0.15">
      <c r="A2071" s="164">
        <v>2047</v>
      </c>
      <c r="B2071" s="164">
        <v>6.8418210585408215</v>
      </c>
      <c r="C2071" s="164">
        <v>4.8032204370844767E-3</v>
      </c>
      <c r="D2071" s="164">
        <v>5.1050429948115053E-2</v>
      </c>
    </row>
    <row r="2072" spans="1:4" x14ac:dyDescent="0.15">
      <c r="A2072" s="164">
        <v>2048</v>
      </c>
      <c r="B2072" s="164">
        <v>6.8447918893055979</v>
      </c>
      <c r="C2072" s="164">
        <v>3.9562090965068464E-3</v>
      </c>
      <c r="D2072" s="164">
        <v>4.204807544996008E-2</v>
      </c>
    </row>
    <row r="2073" spans="1:4" x14ac:dyDescent="0.15">
      <c r="A2073" s="164">
        <v>2049</v>
      </c>
      <c r="B2073" s="164">
        <v>6.838115717696712</v>
      </c>
      <c r="C2073" s="164">
        <v>5.6342313095125718E-3</v>
      </c>
      <c r="D2073" s="164">
        <v>5.9882725464154955E-2</v>
      </c>
    </row>
    <row r="2074" spans="1:4" x14ac:dyDescent="0.15">
      <c r="A2074" s="164">
        <v>2050</v>
      </c>
      <c r="B2074" s="164">
        <v>6.8279202090688118</v>
      </c>
      <c r="C2074" s="164">
        <v>4.5725854127782739E-3</v>
      </c>
      <c r="D2074" s="164">
        <v>4.8599154328736571E-2</v>
      </c>
    </row>
    <row r="2075" spans="1:4" x14ac:dyDescent="0.15">
      <c r="A2075" s="164">
        <v>2051</v>
      </c>
      <c r="B2075" s="164">
        <v>6.8221817380897498</v>
      </c>
      <c r="C2075" s="164">
        <v>3.3868699044399264E-3</v>
      </c>
      <c r="D2075" s="164">
        <v>3.5996924785100942E-2</v>
      </c>
    </row>
    <row r="2076" spans="1:4" x14ac:dyDescent="0.15">
      <c r="A2076" s="164">
        <v>2052</v>
      </c>
      <c r="B2076" s="164">
        <v>6.819271950425752</v>
      </c>
      <c r="C2076" s="164">
        <v>9.1153931728120696E-3</v>
      </c>
      <c r="D2076" s="164">
        <v>9.6881820585488262E-2</v>
      </c>
    </row>
    <row r="2077" spans="1:4" x14ac:dyDescent="0.15">
      <c r="A2077" s="164">
        <v>2053</v>
      </c>
      <c r="B2077" s="164">
        <v>6.7976812240212308</v>
      </c>
      <c r="C2077" s="164">
        <v>1.1247700654011261E-2</v>
      </c>
      <c r="D2077" s="164">
        <v>0.11954478497004092</v>
      </c>
    </row>
    <row r="2078" spans="1:4" x14ac:dyDescent="0.15">
      <c r="A2078" s="164">
        <v>2054</v>
      </c>
      <c r="B2078" s="164">
        <v>6.8065196677738644</v>
      </c>
      <c r="C2078" s="164">
        <v>1.4151504301159079E-2</v>
      </c>
      <c r="D2078" s="164">
        <v>0.15040750022817753</v>
      </c>
    </row>
    <row r="2079" spans="1:4" x14ac:dyDescent="0.15">
      <c r="A2079" s="164">
        <v>2055</v>
      </c>
      <c r="B2079" s="164">
        <v>6.8186293544767356</v>
      </c>
      <c r="C2079" s="164">
        <v>1.4725601929151289E-2</v>
      </c>
      <c r="D2079" s="164">
        <v>0.1565092253363812</v>
      </c>
    </row>
    <row r="2080" spans="1:4" x14ac:dyDescent="0.15">
      <c r="A2080" s="164">
        <v>2056</v>
      </c>
      <c r="B2080" s="164">
        <v>6.8336169323688019</v>
      </c>
      <c r="C2080" s="164">
        <v>1.8837030828246171E-2</v>
      </c>
      <c r="D2080" s="164">
        <v>0.2002070351182077</v>
      </c>
    </row>
    <row r="2081" spans="1:4" x14ac:dyDescent="0.15">
      <c r="A2081" s="164">
        <v>2057</v>
      </c>
      <c r="B2081" s="164">
        <v>6.8269422489686855</v>
      </c>
      <c r="C2081" s="164">
        <v>1.7020896925671991E-2</v>
      </c>
      <c r="D2081" s="164">
        <v>0.18090448221975339</v>
      </c>
    </row>
    <row r="2082" spans="1:4" x14ac:dyDescent="0.15">
      <c r="A2082" s="164">
        <v>2058</v>
      </c>
      <c r="B2082" s="164">
        <v>6.8273335795867203</v>
      </c>
      <c r="C2082" s="164">
        <v>2.3322107354844412E-2</v>
      </c>
      <c r="D2082" s="164">
        <v>0.24787611215353508</v>
      </c>
    </row>
    <row r="2083" spans="1:4" x14ac:dyDescent="0.15">
      <c r="A2083" s="164">
        <v>2059</v>
      </c>
      <c r="B2083" s="164">
        <v>6.8396095874418981</v>
      </c>
      <c r="C2083" s="164">
        <v>2.6177206717737711E-2</v>
      </c>
      <c r="D2083" s="164">
        <v>0.2782211799948861</v>
      </c>
    </row>
    <row r="2084" spans="1:4" x14ac:dyDescent="0.15">
      <c r="A2084" s="164">
        <v>2060</v>
      </c>
      <c r="B2084" s="164">
        <v>6.8368122792242696</v>
      </c>
      <c r="C2084" s="164">
        <v>3.3241132573856191E-2</v>
      </c>
      <c r="D2084" s="164">
        <v>0.35329923581181777</v>
      </c>
    </row>
    <row r="2085" spans="1:4" x14ac:dyDescent="0.15">
      <c r="A2085" s="164">
        <v>2061</v>
      </c>
      <c r="B2085" s="164">
        <v>6.8203088773709943</v>
      </c>
      <c r="C2085" s="164">
        <v>3.2567740101153042E-2</v>
      </c>
      <c r="D2085" s="164">
        <v>0.34614216781845564</v>
      </c>
    </row>
    <row r="2086" spans="1:4" x14ac:dyDescent="0.15">
      <c r="A2086" s="164">
        <v>2062</v>
      </c>
      <c r="B2086" s="164">
        <v>6.8213444330216628</v>
      </c>
      <c r="C2086" s="164">
        <v>3.5959302464376286E-2</v>
      </c>
      <c r="D2086" s="164">
        <v>0.38218896581706824</v>
      </c>
    </row>
    <row r="2087" spans="1:4" x14ac:dyDescent="0.15">
      <c r="A2087" s="164">
        <v>2063</v>
      </c>
      <c r="B2087" s="164">
        <v>6.8240501300922594</v>
      </c>
      <c r="C2087" s="164">
        <v>3.4094648336543187E-2</v>
      </c>
      <c r="D2087" s="164">
        <v>0.36237072174992985</v>
      </c>
    </row>
    <row r="2088" spans="1:4" x14ac:dyDescent="0.15">
      <c r="A2088" s="164">
        <v>2064</v>
      </c>
      <c r="B2088" s="164">
        <v>6.8240501300922594</v>
      </c>
      <c r="C2088" s="164">
        <v>3.4094648336543187E-2</v>
      </c>
      <c r="D2088" s="164">
        <v>0.36237072174992985</v>
      </c>
    </row>
    <row r="2089" spans="1:4" x14ac:dyDescent="0.15">
      <c r="A2089" s="164">
        <v>2065</v>
      </c>
      <c r="B2089" s="164">
        <v>6.8269911759923758</v>
      </c>
      <c r="C2089" s="164">
        <v>3.5138924963485252E-2</v>
      </c>
      <c r="D2089" s="164">
        <v>0.37346968576552247</v>
      </c>
    </row>
    <row r="2090" spans="1:4" x14ac:dyDescent="0.15">
      <c r="A2090" s="164">
        <v>2066</v>
      </c>
      <c r="B2090" s="164">
        <v>6.8416290044469301</v>
      </c>
      <c r="C2090" s="164">
        <v>4.0500726896234518E-2</v>
      </c>
      <c r="D2090" s="164">
        <v>0.43045692954266462</v>
      </c>
    </row>
    <row r="2091" spans="1:4" x14ac:dyDescent="0.15">
      <c r="A2091" s="164">
        <v>2067</v>
      </c>
      <c r="B2091" s="164">
        <v>6.8298237254152285</v>
      </c>
      <c r="C2091" s="164">
        <v>4.9120471712789104E-2</v>
      </c>
      <c r="D2091" s="164">
        <v>0.52207081333002836</v>
      </c>
    </row>
    <row r="2092" spans="1:4" x14ac:dyDescent="0.15">
      <c r="A2092" s="164">
        <v>2068</v>
      </c>
      <c r="B2092" s="164">
        <v>6.8341019147640827</v>
      </c>
      <c r="C2092" s="164">
        <v>5.0077627689348425E-2</v>
      </c>
      <c r="D2092" s="164">
        <v>0.53224382636801026</v>
      </c>
    </row>
    <row r="2093" spans="1:4" x14ac:dyDescent="0.15">
      <c r="A2093" s="164">
        <v>2069</v>
      </c>
      <c r="B2093" s="164">
        <v>6.8332772658815095</v>
      </c>
      <c r="C2093" s="164">
        <v>4.7209585946434096E-2</v>
      </c>
      <c r="D2093" s="164">
        <v>0.50176120205318897</v>
      </c>
    </row>
    <row r="2094" spans="1:4" x14ac:dyDescent="0.15">
      <c r="A2094" s="164">
        <v>2070</v>
      </c>
      <c r="B2094" s="164">
        <v>6.8431641199059605</v>
      </c>
      <c r="C2094" s="164">
        <v>4.8156852612751599E-2</v>
      </c>
      <c r="D2094" s="164">
        <v>0.51182910778944524</v>
      </c>
    </row>
    <row r="2095" spans="1:4" x14ac:dyDescent="0.15">
      <c r="A2095" s="164">
        <v>2071</v>
      </c>
      <c r="B2095" s="164">
        <v>6.8515538786715657</v>
      </c>
      <c r="C2095" s="164">
        <v>3.8342882009257728E-2</v>
      </c>
      <c r="D2095" s="164">
        <v>0.407522544022692</v>
      </c>
    </row>
    <row r="2096" spans="1:4" x14ac:dyDescent="0.15">
      <c r="A2096" s="164">
        <v>2072</v>
      </c>
      <c r="B2096" s="164">
        <v>6.8367156418613941</v>
      </c>
      <c r="C2096" s="164">
        <v>4.6439520252509858E-2</v>
      </c>
      <c r="D2096" s="164">
        <v>0.4935766547732835</v>
      </c>
    </row>
    <row r="2097" spans="1:4" x14ac:dyDescent="0.15">
      <c r="A2097" s="164">
        <v>2073</v>
      </c>
      <c r="B2097" s="164">
        <v>6.8250807531333431</v>
      </c>
      <c r="C2097" s="164">
        <v>5.1905992177157856E-2</v>
      </c>
      <c r="D2097" s="164">
        <v>0.55167637051774165</v>
      </c>
    </row>
    <row r="2098" spans="1:4" x14ac:dyDescent="0.15">
      <c r="A2098" s="164">
        <v>2074</v>
      </c>
      <c r="B2098" s="164">
        <v>6.8061680388201591</v>
      </c>
      <c r="C2098" s="164">
        <v>5.5438584135997893E-2</v>
      </c>
      <c r="D2098" s="164">
        <v>0.58922208400148579</v>
      </c>
    </row>
    <row r="2099" spans="1:4" x14ac:dyDescent="0.15">
      <c r="A2099" s="164">
        <v>2075</v>
      </c>
      <c r="B2099" s="164">
        <v>6.7950356018164504</v>
      </c>
      <c r="C2099" s="164">
        <v>6.4894047683082157E-2</v>
      </c>
      <c r="D2099" s="164">
        <v>0.68971830018813651</v>
      </c>
    </row>
    <row r="2100" spans="1:4" x14ac:dyDescent="0.15">
      <c r="A2100" s="164">
        <v>2076</v>
      </c>
      <c r="B2100" s="164">
        <v>6.7950356018164504</v>
      </c>
      <c r="C2100" s="164">
        <v>7.5329287947127455E-2</v>
      </c>
      <c r="D2100" s="164">
        <v>0.8006279511336496</v>
      </c>
    </row>
    <row r="2101" spans="1:4" x14ac:dyDescent="0.15">
      <c r="A2101" s="164">
        <v>2077</v>
      </c>
      <c r="B2101" s="164">
        <v>6.8033997318860582</v>
      </c>
      <c r="C2101" s="164">
        <v>7.1832355390518465E-2</v>
      </c>
      <c r="D2101" s="164">
        <v>0.76346123916345932</v>
      </c>
    </row>
    <row r="2102" spans="1:4" x14ac:dyDescent="0.15">
      <c r="A2102" s="164">
        <v>2078</v>
      </c>
      <c r="B2102" s="164">
        <v>6.8005203946823745</v>
      </c>
      <c r="C2102" s="164">
        <v>7.212570718619471E-2</v>
      </c>
      <c r="D2102" s="164">
        <v>0.76657909217301523</v>
      </c>
    </row>
    <row r="2103" spans="1:4" x14ac:dyDescent="0.15">
      <c r="A2103" s="164">
        <v>2079</v>
      </c>
      <c r="B2103" s="164">
        <v>6.7881765540549619</v>
      </c>
      <c r="C2103" s="164">
        <v>7.3848873221000311E-2</v>
      </c>
      <c r="D2103" s="164">
        <v>0.78489354767241981</v>
      </c>
    </row>
    <row r="2104" spans="1:4" x14ac:dyDescent="0.15">
      <c r="A2104" s="164">
        <v>2080</v>
      </c>
      <c r="B2104" s="164">
        <v>6.788998710492864</v>
      </c>
      <c r="C2104" s="164">
        <v>6.3983542641981472E-2</v>
      </c>
      <c r="D2104" s="164">
        <v>0.68004111080510454</v>
      </c>
    </row>
    <row r="2105" spans="1:4" x14ac:dyDescent="0.15">
      <c r="A2105" s="164">
        <v>2081</v>
      </c>
      <c r="B2105" s="164">
        <v>6.7927388842001015</v>
      </c>
      <c r="C2105" s="164">
        <v>6.761027238476558E-2</v>
      </c>
      <c r="D2105" s="164">
        <v>0.71858735599620138</v>
      </c>
    </row>
    <row r="2106" spans="1:4" x14ac:dyDescent="0.15">
      <c r="A2106" s="164">
        <v>2082</v>
      </c>
      <c r="B2106" s="164">
        <v>6.7813606233422554</v>
      </c>
      <c r="C2106" s="164">
        <v>6.3561346468312685E-2</v>
      </c>
      <c r="D2106" s="164">
        <v>0.67555385137769353</v>
      </c>
    </row>
    <row r="2107" spans="1:4" x14ac:dyDescent="0.15">
      <c r="A2107" s="164">
        <v>2083</v>
      </c>
      <c r="B2107" s="164">
        <v>6.7759483956928577</v>
      </c>
      <c r="C2107" s="164">
        <v>6.2135210039960143E-2</v>
      </c>
      <c r="D2107" s="164">
        <v>0.66039633804144149</v>
      </c>
    </row>
    <row r="2108" spans="1:4" x14ac:dyDescent="0.15">
      <c r="A2108" s="164">
        <v>2084</v>
      </c>
      <c r="B2108" s="164">
        <v>6.7759483956928577</v>
      </c>
      <c r="C2108" s="164">
        <v>6.2135210039960143E-2</v>
      </c>
      <c r="D2108" s="164">
        <v>0.66039633804144149</v>
      </c>
    </row>
    <row r="2109" spans="1:4" x14ac:dyDescent="0.15">
      <c r="A2109" s="164">
        <v>2085</v>
      </c>
      <c r="B2109" s="164">
        <v>6.7820863440155073</v>
      </c>
      <c r="C2109" s="164">
        <v>5.9956391601247994E-2</v>
      </c>
      <c r="D2109" s="164">
        <v>0.63723903774009372</v>
      </c>
    </row>
    <row r="2110" spans="1:4" x14ac:dyDescent="0.15">
      <c r="A2110" s="164">
        <v>2086</v>
      </c>
      <c r="B2110" s="164">
        <v>6.7954941380834004</v>
      </c>
      <c r="C2110" s="164">
        <v>6.443551141613213E-2</v>
      </c>
      <c r="D2110" s="164">
        <v>0.6848448046071568</v>
      </c>
    </row>
    <row r="2111" spans="1:4" x14ac:dyDescent="0.15">
      <c r="A2111" s="164">
        <v>2087</v>
      </c>
      <c r="B2111" s="164">
        <v>6.8094271064845318</v>
      </c>
      <c r="C2111" s="164">
        <v>6.8693367367914426E-2</v>
      </c>
      <c r="D2111" s="164">
        <v>0.7300988960740824</v>
      </c>
    </row>
    <row r="2112" spans="1:4" x14ac:dyDescent="0.15">
      <c r="A2112" s="164">
        <v>2088</v>
      </c>
      <c r="B2112" s="164">
        <v>6.8120744974647787</v>
      </c>
      <c r="C2112" s="164">
        <v>6.5633860165061897E-2</v>
      </c>
      <c r="D2112" s="164">
        <v>0.697581304974353</v>
      </c>
    </row>
    <row r="2113" spans="1:4" x14ac:dyDescent="0.15">
      <c r="A2113" s="164">
        <v>2089</v>
      </c>
      <c r="B2113" s="164">
        <v>6.8120744974647787</v>
      </c>
      <c r="C2113" s="164">
        <v>6.5633860165061897E-2</v>
      </c>
      <c r="D2113" s="164">
        <v>0.697581304974353</v>
      </c>
    </row>
    <row r="2114" spans="1:4" x14ac:dyDescent="0.15">
      <c r="A2114" s="164">
        <v>2090</v>
      </c>
      <c r="B2114" s="164">
        <v>6.8176397144709</v>
      </c>
      <c r="C2114" s="164">
        <v>6.4797756526947303E-2</v>
      </c>
      <c r="D2114" s="164">
        <v>0.68869488163275805</v>
      </c>
    </row>
    <row r="2115" spans="1:4" x14ac:dyDescent="0.15">
      <c r="A2115" s="164">
        <v>2091</v>
      </c>
      <c r="B2115" s="164">
        <v>6.8238536670540615</v>
      </c>
      <c r="C2115" s="164">
        <v>6.0632984988720828E-2</v>
      </c>
      <c r="D2115" s="164">
        <v>0.6444301262572607</v>
      </c>
    </row>
    <row r="2116" spans="1:4" x14ac:dyDescent="0.15">
      <c r="A2116" s="164">
        <v>2092</v>
      </c>
      <c r="B2116" s="164">
        <v>6.8169462215292258</v>
      </c>
      <c r="C2116" s="164">
        <v>5.6735077119159705E-2</v>
      </c>
      <c r="D2116" s="164">
        <v>0.60300169813372817</v>
      </c>
    </row>
    <row r="2117" spans="1:4" x14ac:dyDescent="0.15">
      <c r="A2117" s="164">
        <v>2093</v>
      </c>
      <c r="B2117" s="164">
        <v>6.8077741980662161</v>
      </c>
      <c r="C2117" s="164">
        <v>6.3317096544329488E-2</v>
      </c>
      <c r="D2117" s="164">
        <v>0.67295787149347541</v>
      </c>
    </row>
    <row r="2118" spans="1:4" x14ac:dyDescent="0.15">
      <c r="A2118" s="164">
        <v>2094</v>
      </c>
      <c r="B2118" s="164">
        <v>6.8046592665799936</v>
      </c>
      <c r="C2118" s="164">
        <v>5.8098646471407278E-2</v>
      </c>
      <c r="D2118" s="164">
        <v>0.61749422509727614</v>
      </c>
    </row>
    <row r="2119" spans="1:4" x14ac:dyDescent="0.15">
      <c r="A2119" s="164">
        <v>2095</v>
      </c>
      <c r="B2119" s="164">
        <v>6.777878189480341</v>
      </c>
      <c r="C2119" s="164">
        <v>5.4722415901035326E-2</v>
      </c>
      <c r="D2119" s="164">
        <v>0.5816103791486863</v>
      </c>
    </row>
    <row r="2120" spans="1:4" x14ac:dyDescent="0.15">
      <c r="A2120" s="164">
        <v>2096</v>
      </c>
      <c r="B2120" s="164">
        <v>6.7801149638226379</v>
      </c>
      <c r="C2120" s="164">
        <v>6.4913485251194558E-2</v>
      </c>
      <c r="D2120" s="164">
        <v>0.68992488995895418</v>
      </c>
    </row>
    <row r="2121" spans="1:4" x14ac:dyDescent="0.15">
      <c r="A2121" s="164">
        <v>2097</v>
      </c>
      <c r="B2121" s="164">
        <v>6.7976304308742348</v>
      </c>
      <c r="C2121" s="164">
        <v>6.1039640417410723E-2</v>
      </c>
      <c r="D2121" s="164">
        <v>0.64875221281299567</v>
      </c>
    </row>
    <row r="2122" spans="1:4" x14ac:dyDescent="0.15">
      <c r="A2122" s="164">
        <v>2098</v>
      </c>
      <c r="B2122" s="164">
        <v>6.8012285817917197</v>
      </c>
      <c r="C2122" s="164">
        <v>6.3514806597126494E-2</v>
      </c>
      <c r="D2122" s="164">
        <v>0.675059208155525</v>
      </c>
    </row>
    <row r="2123" spans="1:4" x14ac:dyDescent="0.15">
      <c r="A2123" s="164">
        <v>2099</v>
      </c>
      <c r="B2123" s="164">
        <v>6.8003685569382295</v>
      </c>
      <c r="C2123" s="164">
        <v>5.6829998426755068E-2</v>
      </c>
      <c r="D2123" s="164">
        <v>0.60401055742458387</v>
      </c>
    </row>
    <row r="2124" spans="1:4" x14ac:dyDescent="0.15">
      <c r="A2124" s="164">
        <v>2100</v>
      </c>
      <c r="B2124" s="164">
        <v>6.8083255553016233</v>
      </c>
      <c r="C2124" s="164">
        <v>6.0169009727211176E-2</v>
      </c>
      <c r="D2124" s="164">
        <v>0.63949882300028704</v>
      </c>
    </row>
    <row r="2125" spans="1:4" x14ac:dyDescent="0.15">
      <c r="A2125" s="164">
        <v>2101</v>
      </c>
      <c r="B2125" s="164">
        <v>6.8083255553016233</v>
      </c>
      <c r="C2125" s="164">
        <v>6.0169009727211176E-2</v>
      </c>
      <c r="D2125" s="164">
        <v>0.63949882300028704</v>
      </c>
    </row>
    <row r="2126" spans="1:4" x14ac:dyDescent="0.15">
      <c r="A2126" s="164">
        <v>2102</v>
      </c>
      <c r="B2126" s="164">
        <v>6.8218863208765921</v>
      </c>
      <c r="C2126" s="164">
        <v>6.4236657978431033E-2</v>
      </c>
      <c r="D2126" s="164">
        <v>0.68273131562111655</v>
      </c>
    </row>
    <row r="2127" spans="1:4" x14ac:dyDescent="0.15">
      <c r="A2127" s="164">
        <v>2103</v>
      </c>
      <c r="B2127" s="164">
        <v>6.8208021699099168</v>
      </c>
      <c r="C2127" s="164">
        <v>5.7318303942529347E-2</v>
      </c>
      <c r="D2127" s="164">
        <v>0.60920045175752946</v>
      </c>
    </row>
    <row r="2128" spans="1:4" x14ac:dyDescent="0.15">
      <c r="A2128" s="164">
        <v>2104</v>
      </c>
      <c r="B2128" s="164">
        <v>6.8151601286421997</v>
      </c>
      <c r="C2128" s="164">
        <v>5.489328315592612E-2</v>
      </c>
      <c r="D2128" s="164">
        <v>0.58342642047772508</v>
      </c>
    </row>
    <row r="2129" spans="1:4" x14ac:dyDescent="0.15">
      <c r="A2129" s="164">
        <v>2105</v>
      </c>
      <c r="B2129" s="164">
        <v>6.8148620500126427</v>
      </c>
      <c r="C2129" s="164">
        <v>4.9463671042158097E-2</v>
      </c>
      <c r="D2129" s="164">
        <v>0.52571846464057836</v>
      </c>
    </row>
    <row r="2130" spans="1:4" x14ac:dyDescent="0.15">
      <c r="A2130" s="164">
        <v>2106</v>
      </c>
      <c r="B2130" s="164">
        <v>6.8076237605100447</v>
      </c>
      <c r="C2130" s="164">
        <v>5.6075132275172024E-2</v>
      </c>
      <c r="D2130" s="164">
        <v>0.59598755658663261</v>
      </c>
    </row>
    <row r="2131" spans="1:4" x14ac:dyDescent="0.15">
      <c r="A2131" s="164">
        <v>2107</v>
      </c>
      <c r="B2131" s="164">
        <v>6.8163513097814157</v>
      </c>
      <c r="C2131" s="164">
        <v>5.9913302109350752E-2</v>
      </c>
      <c r="D2131" s="164">
        <v>0.63678106644429056</v>
      </c>
    </row>
    <row r="2132" spans="1:4" x14ac:dyDescent="0.15">
      <c r="A2132" s="164">
        <v>2108</v>
      </c>
      <c r="B2132" s="164">
        <v>6.832014355967531</v>
      </c>
      <c r="C2132" s="164">
        <v>5.2881628868523656E-2</v>
      </c>
      <c r="D2132" s="164">
        <v>0.56204580353040035</v>
      </c>
    </row>
    <row r="2133" spans="1:4" x14ac:dyDescent="0.15">
      <c r="A2133" s="164">
        <v>2109</v>
      </c>
      <c r="B2133" s="164">
        <v>6.8361839230808608</v>
      </c>
      <c r="C2133" s="164">
        <v>5.686372702900222E-2</v>
      </c>
      <c r="D2133" s="164">
        <v>0.60436903767108097</v>
      </c>
    </row>
    <row r="2134" spans="1:4" x14ac:dyDescent="0.15">
      <c r="A2134" s="164">
        <v>2110</v>
      </c>
      <c r="B2134" s="164">
        <v>6.8361355671015707</v>
      </c>
      <c r="C2134" s="164">
        <v>5.1621065373876895E-2</v>
      </c>
      <c r="D2134" s="164">
        <v>0.54864806149012935</v>
      </c>
    </row>
    <row r="2135" spans="1:4" x14ac:dyDescent="0.15">
      <c r="A2135" s="164">
        <v>2111</v>
      </c>
      <c r="B2135" s="164">
        <v>6.8521700263385625</v>
      </c>
      <c r="C2135" s="164">
        <v>5.6784533219056854E-2</v>
      </c>
      <c r="D2135" s="164">
        <v>0.60352733612939735</v>
      </c>
    </row>
    <row r="2136" spans="1:4" x14ac:dyDescent="0.15">
      <c r="A2136" s="164">
        <v>2112</v>
      </c>
      <c r="B2136" s="164">
        <v>6.8585399867047476</v>
      </c>
      <c r="C2136" s="164">
        <v>5.5197363954937018E-2</v>
      </c>
      <c r="D2136" s="164">
        <v>0.58665830536242036</v>
      </c>
    </row>
    <row r="2137" spans="1:4" x14ac:dyDescent="0.15">
      <c r="A2137" s="164">
        <v>2113</v>
      </c>
      <c r="B2137" s="164">
        <v>6.8651381916757934</v>
      </c>
      <c r="C2137" s="164">
        <v>4.9493391245775342E-2</v>
      </c>
      <c r="D2137" s="164">
        <v>0.52603434212167244</v>
      </c>
    </row>
    <row r="2138" spans="1:4" x14ac:dyDescent="0.15">
      <c r="A2138" s="164">
        <v>2114</v>
      </c>
      <c r="B2138" s="164">
        <v>6.8635055196362158</v>
      </c>
      <c r="C2138" s="164">
        <v>4.7743648600176769E-2</v>
      </c>
      <c r="D2138" s="164">
        <v>0.50743742042582396</v>
      </c>
    </row>
    <row r="2139" spans="1:4" x14ac:dyDescent="0.15">
      <c r="A2139" s="164">
        <v>2115</v>
      </c>
      <c r="B2139" s="164">
        <v>6.8715888344015248</v>
      </c>
      <c r="C2139" s="164">
        <v>4.8490194269444231E-2</v>
      </c>
      <c r="D2139" s="164">
        <v>0.51537198805419215</v>
      </c>
    </row>
    <row r="2140" spans="1:4" x14ac:dyDescent="0.15">
      <c r="A2140" s="164">
        <v>2116</v>
      </c>
      <c r="B2140" s="164">
        <v>6.8697842985206234</v>
      </c>
      <c r="C2140" s="164">
        <v>4.8614140559993579E-2</v>
      </c>
      <c r="D2140" s="164">
        <v>0.51668933575994502</v>
      </c>
    </row>
    <row r="2141" spans="1:4" x14ac:dyDescent="0.15">
      <c r="A2141" s="164">
        <v>2117</v>
      </c>
      <c r="B2141" s="164">
        <v>6.8783534123560939</v>
      </c>
      <c r="C2141" s="164">
        <v>4.8223620866631123E-2</v>
      </c>
      <c r="D2141" s="164">
        <v>0.51253874585667158</v>
      </c>
    </row>
    <row r="2142" spans="1:4" x14ac:dyDescent="0.15">
      <c r="A2142" s="164">
        <v>2118</v>
      </c>
      <c r="B2142" s="164">
        <v>6.8781242821275708</v>
      </c>
      <c r="C2142" s="164">
        <v>4.9433624150745814E-2</v>
      </c>
      <c r="D2142" s="164">
        <v>0.52539911499895908</v>
      </c>
    </row>
    <row r="2143" spans="1:4" x14ac:dyDescent="0.15">
      <c r="A2143" s="164">
        <v>2119</v>
      </c>
      <c r="B2143" s="164">
        <v>6.8807780796847045</v>
      </c>
      <c r="C2143" s="164">
        <v>5.0791377396687487E-2</v>
      </c>
      <c r="D2143" s="164">
        <v>0.53982982620130493</v>
      </c>
    </row>
    <row r="2144" spans="1:4" x14ac:dyDescent="0.15">
      <c r="A2144" s="164">
        <v>2120</v>
      </c>
      <c r="B2144" s="164">
        <v>6.8789946205398707</v>
      </c>
      <c r="C2144" s="164">
        <v>4.8563285738445927E-2</v>
      </c>
      <c r="D2144" s="164">
        <v>0.51614883162549008</v>
      </c>
    </row>
    <row r="2145" spans="1:4" x14ac:dyDescent="0.15">
      <c r="A2145" s="164">
        <v>2121</v>
      </c>
      <c r="B2145" s="164">
        <v>6.8789946205398707</v>
      </c>
      <c r="C2145" s="164">
        <v>4.8563285738445927E-2</v>
      </c>
      <c r="D2145" s="164">
        <v>0.51614883162549008</v>
      </c>
    </row>
    <row r="2146" spans="1:4" x14ac:dyDescent="0.15">
      <c r="A2146" s="164">
        <v>2122</v>
      </c>
      <c r="B2146" s="164">
        <v>6.8757833161078681</v>
      </c>
      <c r="C2146" s="164">
        <v>5.4418151704099138E-2</v>
      </c>
      <c r="D2146" s="164">
        <v>0.57837654504199287</v>
      </c>
    </row>
    <row r="2147" spans="1:4" x14ac:dyDescent="0.15">
      <c r="A2147" s="164">
        <v>2123</v>
      </c>
      <c r="B2147" s="164">
        <v>6.881417306291949</v>
      </c>
      <c r="C2147" s="164">
        <v>5.7836639749559104E-2</v>
      </c>
      <c r="D2147" s="164">
        <v>0.61470951929939599</v>
      </c>
    </row>
    <row r="2148" spans="1:4" x14ac:dyDescent="0.15">
      <c r="A2148" s="164">
        <v>2124</v>
      </c>
      <c r="B2148" s="164">
        <v>6.8865577632566284</v>
      </c>
      <c r="C2148" s="164">
        <v>4.900721636477634E-2</v>
      </c>
      <c r="D2148" s="164">
        <v>0.52086709297496503</v>
      </c>
    </row>
    <row r="2149" spans="1:4" x14ac:dyDescent="0.15">
      <c r="A2149" s="164">
        <v>2125</v>
      </c>
      <c r="B2149" s="164">
        <v>6.8870563640696476</v>
      </c>
      <c r="C2149" s="164">
        <v>5.4327095892473309E-2</v>
      </c>
      <c r="D2149" s="164">
        <v>0.57740876969341981</v>
      </c>
    </row>
    <row r="2150" spans="1:4" x14ac:dyDescent="0.15">
      <c r="A2150" s="164">
        <v>2126</v>
      </c>
      <c r="B2150" s="164">
        <v>6.897677850091819</v>
      </c>
      <c r="C2150" s="164">
        <v>4.7469548107380355E-2</v>
      </c>
      <c r="D2150" s="164">
        <v>0.50452417749026945</v>
      </c>
    </row>
    <row r="2151" spans="1:4" x14ac:dyDescent="0.15">
      <c r="A2151" s="164">
        <v>2127</v>
      </c>
      <c r="B2151" s="164">
        <v>6.8918448623391182</v>
      </c>
      <c r="C2151" s="164">
        <v>4.5954537991395483E-2</v>
      </c>
      <c r="D2151" s="164">
        <v>0.48842208123842279</v>
      </c>
    </row>
    <row r="2152" spans="1:4" x14ac:dyDescent="0.15">
      <c r="A2152" s="164">
        <v>2128</v>
      </c>
      <c r="B2152" s="164">
        <v>6.9042216888006154</v>
      </c>
      <c r="C2152" s="164">
        <v>4.5538884326552065E-2</v>
      </c>
      <c r="D2152" s="164">
        <v>0.48400435805088443</v>
      </c>
    </row>
    <row r="2153" spans="1:4" x14ac:dyDescent="0.15">
      <c r="A2153" s="164">
        <v>2129</v>
      </c>
      <c r="B2153" s="164">
        <v>6.9089507350853836</v>
      </c>
      <c r="C2153" s="164">
        <v>4.6260485053048583E-2</v>
      </c>
      <c r="D2153" s="164">
        <v>0.49167380146307976</v>
      </c>
    </row>
    <row r="2154" spans="1:4" x14ac:dyDescent="0.15">
      <c r="A2154" s="164">
        <v>2130</v>
      </c>
      <c r="B2154" s="164">
        <v>6.9060371299466219</v>
      </c>
      <c r="C2154" s="164">
        <v>4.9841424217243357E-2</v>
      </c>
      <c r="D2154" s="164">
        <v>0.52973336719501407</v>
      </c>
    </row>
    <row r="2155" spans="1:4" x14ac:dyDescent="0.15">
      <c r="A2155" s="164">
        <v>2131</v>
      </c>
      <c r="B2155" s="164">
        <v>6.9007117307844066</v>
      </c>
      <c r="C2155" s="164">
        <v>5.3640833574513103E-2</v>
      </c>
      <c r="D2155" s="164">
        <v>0.57011491615328869</v>
      </c>
    </row>
    <row r="2156" spans="1:4" x14ac:dyDescent="0.15">
      <c r="A2156" s="164">
        <v>2132</v>
      </c>
      <c r="B2156" s="164">
        <v>6.9000880684630417</v>
      </c>
      <c r="C2156" s="164">
        <v>5.8360324834613841E-2</v>
      </c>
      <c r="D2156" s="164">
        <v>0.62027544097624643</v>
      </c>
    </row>
    <row r="2157" spans="1:4" x14ac:dyDescent="0.15">
      <c r="A2157" s="164">
        <v>2133</v>
      </c>
      <c r="B2157" s="164">
        <v>6.9012459034277516</v>
      </c>
      <c r="C2157" s="164">
        <v>5.2724799351348217E-2</v>
      </c>
      <c r="D2157" s="164">
        <v>0.5603789605476075</v>
      </c>
    </row>
    <row r="2158" spans="1:4" x14ac:dyDescent="0.15">
      <c r="A2158" s="164">
        <v>2134</v>
      </c>
      <c r="B2158" s="164">
        <v>6.8796810471540191</v>
      </c>
      <c r="C2158" s="164">
        <v>6.247565854545023E-2</v>
      </c>
      <c r="D2158" s="164">
        <v>0.66401475256313924</v>
      </c>
    </row>
    <row r="2159" spans="1:4" x14ac:dyDescent="0.15">
      <c r="A2159" s="164">
        <v>2135</v>
      </c>
      <c r="B2159" s="164">
        <v>6.8984374229656549</v>
      </c>
      <c r="C2159" s="164">
        <v>6.3427181663514354E-2</v>
      </c>
      <c r="D2159" s="164">
        <v>0.67412789746644286</v>
      </c>
    </row>
    <row r="2160" spans="1:4" x14ac:dyDescent="0.15">
      <c r="A2160" s="164">
        <v>2136</v>
      </c>
      <c r="B2160" s="164">
        <v>6.8856957951815589</v>
      </c>
      <c r="C2160" s="164">
        <v>7.3037728565207516E-2</v>
      </c>
      <c r="D2160" s="164">
        <v>0.77627239776461476</v>
      </c>
    </row>
    <row r="2161" spans="1:4" x14ac:dyDescent="0.15">
      <c r="A2161" s="164">
        <v>2137</v>
      </c>
      <c r="B2161" s="164">
        <v>6.8962460639885252</v>
      </c>
      <c r="C2161" s="164">
        <v>7.3732558173743357E-2</v>
      </c>
      <c r="D2161" s="164">
        <v>0.78365730768516928</v>
      </c>
    </row>
    <row r="2162" spans="1:4" x14ac:dyDescent="0.15">
      <c r="A2162" s="164">
        <v>2138</v>
      </c>
      <c r="B2162" s="164">
        <v>6.8999543618887582</v>
      </c>
      <c r="C2162" s="164">
        <v>7.3963119347047801E-2</v>
      </c>
      <c r="D2162" s="164">
        <v>0.78610779838837719</v>
      </c>
    </row>
    <row r="2163" spans="1:4" x14ac:dyDescent="0.15">
      <c r="A2163" s="164">
        <v>2139</v>
      </c>
      <c r="B2163" s="164">
        <v>6.903157035271021</v>
      </c>
      <c r="C2163" s="164">
        <v>7.2163429873540075E-2</v>
      </c>
      <c r="D2163" s="164">
        <v>0.7669800230553272</v>
      </c>
    </row>
    <row r="2164" spans="1:4" x14ac:dyDescent="0.15">
      <c r="A2164" s="164">
        <v>2140</v>
      </c>
      <c r="B2164" s="164">
        <v>6.9065234842749117</v>
      </c>
      <c r="C2164" s="164">
        <v>6.7581175248759173E-2</v>
      </c>
      <c r="D2164" s="164">
        <v>0.71827810071157661</v>
      </c>
    </row>
    <row r="2165" spans="1:4" x14ac:dyDescent="0.15">
      <c r="A2165" s="164">
        <v>2141</v>
      </c>
      <c r="B2165" s="164">
        <v>6.9137827811904993</v>
      </c>
      <c r="C2165" s="164">
        <v>7.0192523703046739E-2</v>
      </c>
      <c r="D2165" s="164">
        <v>0.74603249239147307</v>
      </c>
    </row>
    <row r="2166" spans="1:4" x14ac:dyDescent="0.15">
      <c r="A2166" s="164">
        <v>2142</v>
      </c>
      <c r="B2166" s="164">
        <v>6.909919532650675</v>
      </c>
      <c r="C2166" s="164">
        <v>7.5167089267785592E-2</v>
      </c>
      <c r="D2166" s="164">
        <v>0.79890404267975312</v>
      </c>
    </row>
    <row r="2167" spans="1:4" x14ac:dyDescent="0.15">
      <c r="A2167" s="164">
        <v>2143</v>
      </c>
      <c r="B2167" s="164">
        <v>6.9138265724021206</v>
      </c>
      <c r="C2167" s="164">
        <v>7.5969416916225718E-2</v>
      </c>
      <c r="D2167" s="164">
        <v>0.80743148212348403</v>
      </c>
    </row>
    <row r="2168" spans="1:4" x14ac:dyDescent="0.15">
      <c r="A2168" s="164">
        <v>2144</v>
      </c>
      <c r="B2168" s="164">
        <v>6.9189333126328574</v>
      </c>
      <c r="C2168" s="164">
        <v>7.4724395349982764E-2</v>
      </c>
      <c r="D2168" s="164">
        <v>0.79419892553277327</v>
      </c>
    </row>
    <row r="2169" spans="1:4" x14ac:dyDescent="0.15">
      <c r="A2169" s="164">
        <v>2145</v>
      </c>
      <c r="B2169" s="164">
        <v>6.9142205831421863</v>
      </c>
      <c r="C2169" s="164">
        <v>8.8026358932668636E-2</v>
      </c>
      <c r="D2169" s="164">
        <v>0.93557718808498591</v>
      </c>
    </row>
    <row r="2170" spans="1:4" x14ac:dyDescent="0.15">
      <c r="A2170" s="164">
        <v>2146</v>
      </c>
      <c r="B2170" s="164">
        <v>6.9157072815289808</v>
      </c>
      <c r="C2170" s="164">
        <v>8.3258877506540152E-2</v>
      </c>
      <c r="D2170" s="164">
        <v>0.88490660576183877</v>
      </c>
    </row>
    <row r="2171" spans="1:4" x14ac:dyDescent="0.15">
      <c r="A2171" s="164">
        <v>2147</v>
      </c>
      <c r="B2171" s="164">
        <v>6.9243526830888733</v>
      </c>
      <c r="C2171" s="164">
        <v>8.3790769924531716E-2</v>
      </c>
      <c r="D2171" s="164">
        <v>0.89055975805419818</v>
      </c>
    </row>
    <row r="2172" spans="1:4" x14ac:dyDescent="0.15">
      <c r="A2172" s="164">
        <v>2148</v>
      </c>
      <c r="B2172" s="164">
        <v>6.9295631484958262</v>
      </c>
      <c r="C2172" s="164">
        <v>7.5228092997905449E-2</v>
      </c>
      <c r="D2172" s="164">
        <v>0.79955241322444282</v>
      </c>
    </row>
    <row r="2173" spans="1:4" x14ac:dyDescent="0.15">
      <c r="A2173" s="164">
        <v>2149</v>
      </c>
      <c r="B2173" s="164">
        <v>6.9312780192614456</v>
      </c>
      <c r="C2173" s="164">
        <v>7.2514447917633618E-2</v>
      </c>
      <c r="D2173" s="164">
        <v>0.77071077460113768</v>
      </c>
    </row>
    <row r="2174" spans="1:4" x14ac:dyDescent="0.15">
      <c r="A2174" s="164">
        <v>2150</v>
      </c>
      <c r="B2174" s="164">
        <v>6.9291767844654277</v>
      </c>
      <c r="C2174" s="164">
        <v>6.9698087884193072E-2</v>
      </c>
      <c r="D2174" s="164">
        <v>0.7407774428960664</v>
      </c>
    </row>
    <row r="2175" spans="1:4" x14ac:dyDescent="0.15">
      <c r="A2175" s="164">
        <v>2151</v>
      </c>
      <c r="B2175" s="164">
        <v>6.9270698960643209</v>
      </c>
      <c r="C2175" s="164">
        <v>7.0068944052501969E-2</v>
      </c>
      <c r="D2175" s="164">
        <v>0.74471904147332668</v>
      </c>
    </row>
    <row r="2176" spans="1:4" x14ac:dyDescent="0.15">
      <c r="A2176" s="164">
        <v>2152</v>
      </c>
      <c r="B2176" s="164">
        <v>6.9343126962987505</v>
      </c>
      <c r="C2176" s="164">
        <v>7.0297024047269119E-2</v>
      </c>
      <c r="D2176" s="164">
        <v>0.74714316127959857</v>
      </c>
    </row>
    <row r="2177" spans="1:4" x14ac:dyDescent="0.15">
      <c r="A2177" s="164">
        <v>2153</v>
      </c>
      <c r="B2177" s="164">
        <v>6.939415141918146</v>
      </c>
      <c r="C2177" s="164">
        <v>7.0986974024133787E-2</v>
      </c>
      <c r="D2177" s="164">
        <v>0.75447620864292408</v>
      </c>
    </row>
    <row r="2178" spans="1:4" x14ac:dyDescent="0.15">
      <c r="A2178" s="164">
        <v>2154</v>
      </c>
      <c r="B2178" s="164">
        <v>6.9416581800777646</v>
      </c>
      <c r="C2178" s="164">
        <v>7.9425784211375472E-2</v>
      </c>
      <c r="D2178" s="164">
        <v>0.84416705126656955</v>
      </c>
    </row>
    <row r="2179" spans="1:4" x14ac:dyDescent="0.15">
      <c r="A2179" s="164">
        <v>2155</v>
      </c>
      <c r="B2179" s="164">
        <v>6.9427139909196889</v>
      </c>
      <c r="C2179" s="164">
        <v>8.0777786545044528E-2</v>
      </c>
      <c r="D2179" s="164">
        <v>0.85853663961437288</v>
      </c>
    </row>
    <row r="2180" spans="1:4" x14ac:dyDescent="0.15">
      <c r="A2180" s="164">
        <v>2156</v>
      </c>
      <c r="B2180" s="164">
        <v>6.9315349262684718</v>
      </c>
      <c r="C2180" s="164">
        <v>9.0709079198362907E-2</v>
      </c>
      <c r="D2180" s="164">
        <v>0.96409014616969635</v>
      </c>
    </row>
    <row r="2181" spans="1:4" x14ac:dyDescent="0.15">
      <c r="A2181" s="164">
        <v>2157</v>
      </c>
      <c r="B2181" s="164">
        <v>6.9184110744873024</v>
      </c>
      <c r="C2181" s="164">
        <v>9.3253667885345948E-2</v>
      </c>
      <c r="D2181" s="164">
        <v>0.99113498998087135</v>
      </c>
    </row>
    <row r="2182" spans="1:4" x14ac:dyDescent="0.15">
      <c r="A2182" s="164">
        <v>2158</v>
      </c>
      <c r="B2182" s="164">
        <v>6.9220161151994075</v>
      </c>
      <c r="C2182" s="164">
        <v>8.2502832215037181E-2</v>
      </c>
      <c r="D2182" s="164">
        <v>0.87687107258216601</v>
      </c>
    </row>
    <row r="2183" spans="1:4" x14ac:dyDescent="0.15">
      <c r="A2183" s="164">
        <v>2159</v>
      </c>
      <c r="B2183" s="164">
        <v>6.9277154641712286</v>
      </c>
      <c r="C2183" s="164">
        <v>8.4940224636278039E-2</v>
      </c>
      <c r="D2183" s="164">
        <v>0.90277659423924639</v>
      </c>
    </row>
    <row r="2184" spans="1:4" x14ac:dyDescent="0.15">
      <c r="A2184" s="164">
        <v>2160</v>
      </c>
      <c r="B2184" s="164">
        <v>6.9277154641712286</v>
      </c>
      <c r="C2184" s="164">
        <v>8.4940224636278039E-2</v>
      </c>
      <c r="D2184" s="164">
        <v>0.90277659423924639</v>
      </c>
    </row>
    <row r="2185" spans="1:4" x14ac:dyDescent="0.15">
      <c r="A2185" s="164">
        <v>2161</v>
      </c>
      <c r="B2185" s="164">
        <v>6.9297348046702165</v>
      </c>
      <c r="C2185" s="164">
        <v>8.2020064330404985E-2</v>
      </c>
      <c r="D2185" s="164">
        <v>0.87174003427184121</v>
      </c>
    </row>
    <row r="2186" spans="1:4" x14ac:dyDescent="0.15">
      <c r="A2186" s="164">
        <v>2162</v>
      </c>
      <c r="B2186" s="164">
        <v>6.9374631321652078</v>
      </c>
      <c r="C2186" s="164">
        <v>7.9774157433925907E-2</v>
      </c>
      <c r="D2186" s="164">
        <v>0.84786969265614631</v>
      </c>
    </row>
    <row r="2187" spans="1:4" x14ac:dyDescent="0.15">
      <c r="A2187" s="164">
        <v>2163</v>
      </c>
      <c r="B2187" s="164">
        <v>6.9459990007893833</v>
      </c>
      <c r="C2187" s="164">
        <v>7.4459768105838542E-2</v>
      </c>
      <c r="D2187" s="164">
        <v>0.79138636784017913</v>
      </c>
    </row>
    <row r="2188" spans="1:4" x14ac:dyDescent="0.15">
      <c r="A2188" s="164">
        <v>2164</v>
      </c>
      <c r="B2188" s="164">
        <v>6.9438948114477883</v>
      </c>
      <c r="C2188" s="164">
        <v>6.6507304494491493E-2</v>
      </c>
      <c r="D2188" s="164">
        <v>0.70686459920104672</v>
      </c>
    </row>
    <row r="2189" spans="1:4" x14ac:dyDescent="0.15">
      <c r="A2189" s="164">
        <v>2165</v>
      </c>
      <c r="B2189" s="164">
        <v>6.9474266266185323</v>
      </c>
      <c r="C2189" s="164">
        <v>7.6065150846201135E-2</v>
      </c>
      <c r="D2189" s="164">
        <v>0.80844897827005568</v>
      </c>
    </row>
    <row r="2190" spans="1:4" x14ac:dyDescent="0.15">
      <c r="A2190" s="164">
        <v>2166</v>
      </c>
      <c r="B2190" s="164">
        <v>6.955979647306501</v>
      </c>
      <c r="C2190" s="164">
        <v>6.8313447923587844E-2</v>
      </c>
      <c r="D2190" s="164">
        <v>0.72606096959692623</v>
      </c>
    </row>
    <row r="2191" spans="1:4" x14ac:dyDescent="0.15">
      <c r="A2191" s="164">
        <v>2167</v>
      </c>
      <c r="B2191" s="164">
        <v>6.9628788333496523</v>
      </c>
      <c r="C2191" s="164">
        <v>6.4080693110961207E-2</v>
      </c>
      <c r="D2191" s="164">
        <v>0.68107366245998691</v>
      </c>
    </row>
    <row r="2192" spans="1:4" x14ac:dyDescent="0.15">
      <c r="A2192" s="164">
        <v>2168</v>
      </c>
      <c r="B2192" s="164">
        <v>6.9685344423778712</v>
      </c>
      <c r="C2192" s="164">
        <v>6.1880849340153254E-2</v>
      </c>
      <c r="D2192" s="164">
        <v>0.65769289703615486</v>
      </c>
    </row>
    <row r="2193" spans="1:4" x14ac:dyDescent="0.15">
      <c r="A2193" s="164">
        <v>2169</v>
      </c>
      <c r="B2193" s="164">
        <v>6.953610851795835</v>
      </c>
      <c r="C2193" s="164">
        <v>6.7026584242974252E-2</v>
      </c>
      <c r="D2193" s="164">
        <v>0.71238369930703416</v>
      </c>
    </row>
    <row r="2194" spans="1:4" x14ac:dyDescent="0.15">
      <c r="A2194" s="164">
        <v>2170</v>
      </c>
      <c r="B2194" s="164">
        <v>6.9483908997244024</v>
      </c>
      <c r="C2194" s="164">
        <v>6.1830710802224687E-2</v>
      </c>
      <c r="D2194" s="164">
        <v>0.65716000583289846</v>
      </c>
    </row>
    <row r="2195" spans="1:4" x14ac:dyDescent="0.15">
      <c r="A2195" s="164">
        <v>2171</v>
      </c>
      <c r="B2195" s="164">
        <v>6.9277584831274481</v>
      </c>
      <c r="C2195" s="164">
        <v>6.2958316569035944E-2</v>
      </c>
      <c r="D2195" s="164">
        <v>0.66914462322901991</v>
      </c>
    </row>
    <row r="2196" spans="1:4" x14ac:dyDescent="0.15">
      <c r="A2196" s="164">
        <v>2172</v>
      </c>
      <c r="B2196" s="164">
        <v>6.9326472170100235</v>
      </c>
      <c r="C2196" s="164">
        <v>5.6780210616138582E-2</v>
      </c>
      <c r="D2196" s="164">
        <v>0.60348139388286437</v>
      </c>
    </row>
    <row r="2197" spans="1:4" x14ac:dyDescent="0.15">
      <c r="A2197" s="164">
        <v>2173</v>
      </c>
      <c r="B2197" s="164">
        <v>6.9411085953255478</v>
      </c>
      <c r="C2197" s="164">
        <v>5.7035683384270008E-2</v>
      </c>
      <c r="D2197" s="164">
        <v>0.60619665436777792</v>
      </c>
    </row>
    <row r="2198" spans="1:4" x14ac:dyDescent="0.15">
      <c r="A2198" s="164">
        <v>2174</v>
      </c>
      <c r="B2198" s="164">
        <v>6.9481813761231228</v>
      </c>
      <c r="C2198" s="164">
        <v>6.5464278116446728E-2</v>
      </c>
      <c r="D2198" s="164">
        <v>0.69577892330008162</v>
      </c>
    </row>
    <row r="2199" spans="1:4" x14ac:dyDescent="0.15">
      <c r="A2199" s="164">
        <v>2175</v>
      </c>
      <c r="B2199" s="164">
        <v>6.9502740935758389</v>
      </c>
      <c r="C2199" s="164">
        <v>7.1702329496321049E-2</v>
      </c>
      <c r="D2199" s="164">
        <v>0.76207927514783413</v>
      </c>
    </row>
    <row r="2200" spans="1:4" x14ac:dyDescent="0.15">
      <c r="A2200" s="164">
        <v>2176</v>
      </c>
      <c r="B2200" s="164">
        <v>6.952527964207154</v>
      </c>
      <c r="C2200" s="164">
        <v>7.0340121875487327E-2</v>
      </c>
      <c r="D2200" s="164">
        <v>0.74760122117695049</v>
      </c>
    </row>
    <row r="2201" spans="1:4" x14ac:dyDescent="0.15">
      <c r="A2201" s="164">
        <v>2177</v>
      </c>
      <c r="B2201" s="164">
        <v>6.94671313905173</v>
      </c>
      <c r="C2201" s="164">
        <v>7.0344874820857051E-2</v>
      </c>
      <c r="D2201" s="164">
        <v>0.74765173726460932</v>
      </c>
    </row>
    <row r="2202" spans="1:4" x14ac:dyDescent="0.15">
      <c r="A2202" s="164">
        <v>2178</v>
      </c>
      <c r="B2202" s="164">
        <v>6.9432202749138705</v>
      </c>
      <c r="C2202" s="164">
        <v>6.4289837205258493E-2</v>
      </c>
      <c r="D2202" s="164">
        <v>0.68329652440747368</v>
      </c>
    </row>
    <row r="2203" spans="1:4" x14ac:dyDescent="0.15">
      <c r="A2203" s="164">
        <v>2179</v>
      </c>
      <c r="B2203" s="164">
        <v>6.9340993711686023</v>
      </c>
      <c r="C2203" s="164">
        <v>6.4501591113111267E-2</v>
      </c>
      <c r="D2203" s="164">
        <v>0.68554712443315957</v>
      </c>
    </row>
    <row r="2204" spans="1:4" x14ac:dyDescent="0.15">
      <c r="A2204" s="164">
        <v>2180</v>
      </c>
      <c r="B2204" s="164">
        <v>6.9464611646152363</v>
      </c>
      <c r="C2204" s="164">
        <v>6.3940951327043472E-2</v>
      </c>
      <c r="D2204" s="164">
        <v>0.67958843432104121</v>
      </c>
    </row>
    <row r="2205" spans="1:4" x14ac:dyDescent="0.15">
      <c r="A2205" s="164">
        <v>2181</v>
      </c>
      <c r="B2205" s="164">
        <v>6.9395846521580955</v>
      </c>
      <c r="C2205" s="164">
        <v>6.9462878305913911E-2</v>
      </c>
      <c r="D2205" s="164">
        <v>0.73827754719976257</v>
      </c>
    </row>
    <row r="2206" spans="1:4" x14ac:dyDescent="0.15">
      <c r="A2206" s="164">
        <v>2182</v>
      </c>
      <c r="B2206" s="164">
        <v>6.9446950696169685</v>
      </c>
      <c r="C2206" s="164">
        <v>7.2542219982165257E-2</v>
      </c>
      <c r="D2206" s="164">
        <v>0.77100594652869292</v>
      </c>
    </row>
    <row r="2207" spans="1:4" x14ac:dyDescent="0.15">
      <c r="A2207" s="164">
        <v>2183</v>
      </c>
      <c r="B2207" s="164">
        <v>6.9472168448104377</v>
      </c>
      <c r="C2207" s="164">
        <v>7.2795116517366587E-2</v>
      </c>
      <c r="D2207" s="164">
        <v>0.77369382584290014</v>
      </c>
    </row>
    <row r="2208" spans="1:4" x14ac:dyDescent="0.15">
      <c r="A2208" s="164">
        <v>2184</v>
      </c>
      <c r="B2208" s="164">
        <v>6.9468810769753571</v>
      </c>
      <c r="C2208" s="164">
        <v>7.1789262577935276E-2</v>
      </c>
      <c r="D2208" s="164">
        <v>0.76300323257415936</v>
      </c>
    </row>
    <row r="2209" spans="1:4" x14ac:dyDescent="0.15">
      <c r="A2209" s="164">
        <v>2185</v>
      </c>
      <c r="B2209" s="164">
        <v>6.9390336096607257</v>
      </c>
      <c r="C2209" s="164">
        <v>7.1909827117580427E-2</v>
      </c>
      <c r="D2209" s="164">
        <v>0.76428463776178324</v>
      </c>
    </row>
    <row r="2210" spans="1:4" x14ac:dyDescent="0.15">
      <c r="A2210" s="164">
        <v>2186</v>
      </c>
      <c r="B2210" s="164">
        <v>6.9326044657993346</v>
      </c>
      <c r="C2210" s="164">
        <v>7.5719868104497934E-2</v>
      </c>
      <c r="D2210" s="164">
        <v>0.80477918367109869</v>
      </c>
    </row>
    <row r="2211" spans="1:4" x14ac:dyDescent="0.15">
      <c r="A2211" s="164">
        <v>2187</v>
      </c>
      <c r="B2211" s="164">
        <v>6.9386518914160105</v>
      </c>
      <c r="C2211" s="164">
        <v>7.3012850956637898E-2</v>
      </c>
      <c r="D2211" s="164">
        <v>0.77600798920161107</v>
      </c>
    </row>
    <row r="2212" spans="1:4" x14ac:dyDescent="0.15">
      <c r="A2212" s="164">
        <v>2188</v>
      </c>
      <c r="B2212" s="164">
        <v>6.9326472170100235</v>
      </c>
      <c r="C2212" s="164">
        <v>8.7543491301901533E-2</v>
      </c>
      <c r="D2212" s="164">
        <v>0.93044508963529438</v>
      </c>
    </row>
    <row r="2213" spans="1:4" x14ac:dyDescent="0.15">
      <c r="A2213" s="164">
        <v>2189</v>
      </c>
      <c r="B2213" s="164">
        <v>6.9280165472461377</v>
      </c>
      <c r="C2213" s="164">
        <v>8.8234327889297859E-2</v>
      </c>
      <c r="D2213" s="164">
        <v>0.93778756022818643</v>
      </c>
    </row>
    <row r="2214" spans="1:4" x14ac:dyDescent="0.15">
      <c r="A2214" s="164">
        <v>2190</v>
      </c>
      <c r="B2214" s="164">
        <v>6.9211489472808951</v>
      </c>
      <c r="C2214" s="164">
        <v>9.1326642471645236E-2</v>
      </c>
      <c r="D2214" s="164">
        <v>0.97065384047317171</v>
      </c>
    </row>
    <row r="2215" spans="1:4" x14ac:dyDescent="0.15">
      <c r="A2215" s="164">
        <v>2191</v>
      </c>
      <c r="B2215" s="164">
        <v>6.9211489472808951</v>
      </c>
      <c r="C2215" s="164">
        <v>9.1326642471645236E-2</v>
      </c>
      <c r="D2215" s="164">
        <v>0.97065384047317171</v>
      </c>
    </row>
    <row r="2216" spans="1:4" x14ac:dyDescent="0.15">
      <c r="A2216" s="164">
        <v>2192</v>
      </c>
      <c r="B2216" s="164">
        <v>6.9093472062453554</v>
      </c>
      <c r="C2216" s="164">
        <v>8.8248776736571166E-2</v>
      </c>
      <c r="D2216" s="164">
        <v>0.93794112800114593</v>
      </c>
    </row>
    <row r="2217" spans="1:4" x14ac:dyDescent="0.15">
      <c r="A2217" s="164">
        <v>2193</v>
      </c>
      <c r="B2217" s="164">
        <v>6.9107112946497695</v>
      </c>
      <c r="C2217" s="164">
        <v>8.5237995068284E-2</v>
      </c>
      <c r="D2217" s="164">
        <v>0.90594141017448326</v>
      </c>
    </row>
    <row r="2218" spans="1:4" x14ac:dyDescent="0.15">
      <c r="A2218" s="164">
        <v>2194</v>
      </c>
      <c r="B2218" s="164">
        <v>6.9166241283097687</v>
      </c>
      <c r="C2218" s="164">
        <v>8.4257128661851866E-2</v>
      </c>
      <c r="D2218" s="164">
        <v>0.89551639378684944</v>
      </c>
    </row>
    <row r="2219" spans="1:4" x14ac:dyDescent="0.15">
      <c r="A2219" s="164">
        <v>2195</v>
      </c>
      <c r="B2219" s="164">
        <v>6.9096994566113441</v>
      </c>
      <c r="C2219" s="164">
        <v>8.4967194360089593E-2</v>
      </c>
      <c r="D2219" s="164">
        <v>0.90306323858842752</v>
      </c>
    </row>
    <row r="2220" spans="1:4" x14ac:dyDescent="0.15">
      <c r="A2220" s="164">
        <v>2196</v>
      </c>
      <c r="B2220" s="164">
        <v>6.8954843614504728</v>
      </c>
      <c r="C2220" s="164">
        <v>9.9273961153238055E-2</v>
      </c>
      <c r="D2220" s="164">
        <v>1.0551209268674548</v>
      </c>
    </row>
    <row r="2221" spans="1:4" x14ac:dyDescent="0.15">
      <c r="A2221" s="164">
        <v>2197</v>
      </c>
      <c r="B2221" s="164">
        <v>6.9021353821970894</v>
      </c>
      <c r="C2221" s="164">
        <v>9.4729071856823666E-2</v>
      </c>
      <c r="D2221" s="164">
        <v>1.0068161372606355</v>
      </c>
    </row>
    <row r="2222" spans="1:4" x14ac:dyDescent="0.15">
      <c r="A2222" s="164">
        <v>2198</v>
      </c>
      <c r="B2222" s="164">
        <v>6.893464506226743</v>
      </c>
      <c r="C2222" s="164">
        <v>9.3748694090109552E-2</v>
      </c>
      <c r="D2222" s="164">
        <v>0.99639631431936149</v>
      </c>
    </row>
    <row r="2223" spans="1:4" x14ac:dyDescent="0.15">
      <c r="A2223" s="164">
        <v>2199</v>
      </c>
      <c r="B2223" s="164">
        <v>6.9057717183915823</v>
      </c>
      <c r="C2223" s="164">
        <v>9.2555258774941862E-2</v>
      </c>
      <c r="D2223" s="164">
        <v>0.98371203577070587</v>
      </c>
    </row>
    <row r="2224" spans="1:4" x14ac:dyDescent="0.15">
      <c r="A2224" s="164">
        <v>2200</v>
      </c>
      <c r="B2224" s="164">
        <v>6.9115022568891318</v>
      </c>
      <c r="C2224" s="164">
        <v>0.10403061426643667</v>
      </c>
      <c r="D2224" s="164">
        <v>1.1056764218158035</v>
      </c>
    </row>
    <row r="2225" spans="1:4" x14ac:dyDescent="0.15">
      <c r="A2225" s="164">
        <v>2201</v>
      </c>
      <c r="B2225" s="164">
        <v>6.9136075918502327</v>
      </c>
      <c r="C2225" s="164">
        <v>0.10362969774890107</v>
      </c>
      <c r="D2225" s="164">
        <v>1.1014153305622201</v>
      </c>
    </row>
    <row r="2226" spans="1:4" x14ac:dyDescent="0.15">
      <c r="A2226" s="164">
        <v>2202</v>
      </c>
      <c r="B2226" s="164">
        <v>6.919281278000085</v>
      </c>
      <c r="C2226" s="164">
        <v>0.10037309347946088</v>
      </c>
      <c r="D2226" s="164">
        <v>1.0668029178479908</v>
      </c>
    </row>
    <row r="2227" spans="1:4" x14ac:dyDescent="0.15">
      <c r="A2227" s="164">
        <v>2203</v>
      </c>
      <c r="B2227" s="164">
        <v>6.907230369947281</v>
      </c>
      <c r="C2227" s="164">
        <v>0.10686494480618247</v>
      </c>
      <c r="D2227" s="164">
        <v>1.1358007508080668</v>
      </c>
    </row>
    <row r="2228" spans="1:4" x14ac:dyDescent="0.15">
      <c r="A2228" s="164">
        <v>2204</v>
      </c>
      <c r="B2228" s="164">
        <v>6.8967832906178339</v>
      </c>
      <c r="C2228" s="164">
        <v>0.10126962634508363</v>
      </c>
      <c r="D2228" s="164">
        <v>1.0763316057048484</v>
      </c>
    </row>
    <row r="2229" spans="1:4" x14ac:dyDescent="0.15">
      <c r="A2229" s="164">
        <v>2205</v>
      </c>
      <c r="B2229" s="164">
        <v>6.8946770444703747</v>
      </c>
      <c r="C2229" s="164">
        <v>0.10729690975074391</v>
      </c>
      <c r="D2229" s="164">
        <v>1.1403918363997496</v>
      </c>
    </row>
    <row r="2230" spans="1:4" x14ac:dyDescent="0.15">
      <c r="A2230" s="164">
        <v>2206</v>
      </c>
      <c r="B2230" s="164">
        <v>6.881417306291949</v>
      </c>
      <c r="C2230" s="164">
        <v>0.10051737086443957</v>
      </c>
      <c r="D2230" s="164">
        <v>1.0683363520576901</v>
      </c>
    </row>
    <row r="2231" spans="1:4" x14ac:dyDescent="0.15">
      <c r="A2231" s="164">
        <v>2207</v>
      </c>
      <c r="B2231" s="164">
        <v>6.8983034342214999</v>
      </c>
      <c r="C2231" s="164">
        <v>9.3333328741339372E-2</v>
      </c>
      <c r="D2231" s="164">
        <v>0.99198165546328421</v>
      </c>
    </row>
    <row r="2232" spans="1:4" x14ac:dyDescent="0.15">
      <c r="A2232" s="164">
        <v>2208</v>
      </c>
      <c r="B2232" s="164">
        <v>6.9086422297850536</v>
      </c>
      <c r="C2232" s="164">
        <v>0.10085703308036731</v>
      </c>
      <c r="D2232" s="164">
        <v>1.0719464095987439</v>
      </c>
    </row>
    <row r="2233" spans="1:4" x14ac:dyDescent="0.15">
      <c r="A2233" s="164">
        <v>2209</v>
      </c>
      <c r="B2233" s="164">
        <v>6.9070095367157807</v>
      </c>
      <c r="C2233" s="164">
        <v>0.1017668563250842</v>
      </c>
      <c r="D2233" s="164">
        <v>1.0816163525938605</v>
      </c>
    </row>
    <row r="2234" spans="1:4" x14ac:dyDescent="0.15">
      <c r="A2234" s="164">
        <v>2210</v>
      </c>
      <c r="B2234" s="164">
        <v>6.9107552579628306</v>
      </c>
      <c r="C2234" s="164">
        <v>9.2855506662827381E-2</v>
      </c>
      <c r="D2234" s="164">
        <v>0.9869031830370748</v>
      </c>
    </row>
    <row r="2235" spans="1:4" x14ac:dyDescent="0.15">
      <c r="A2235" s="164">
        <v>2211</v>
      </c>
      <c r="B2235" s="164">
        <v>6.9214959296950767</v>
      </c>
      <c r="C2235" s="164">
        <v>8.4474396784015582E-2</v>
      </c>
      <c r="D2235" s="164">
        <v>0.89782560095228403</v>
      </c>
    </row>
    <row r="2236" spans="1:4" x14ac:dyDescent="0.15">
      <c r="A2236" s="164">
        <v>2212</v>
      </c>
      <c r="B2236" s="164">
        <v>6.9381001919023584</v>
      </c>
      <c r="C2236" s="164">
        <v>8.2447914554901303E-2</v>
      </c>
      <c r="D2236" s="164">
        <v>0.87628738707399412</v>
      </c>
    </row>
    <row r="2237" spans="1:4" x14ac:dyDescent="0.15">
      <c r="A2237" s="164">
        <v>2213</v>
      </c>
      <c r="B2237" s="164">
        <v>6.9520693682640964</v>
      </c>
      <c r="C2237" s="164">
        <v>8.0378354675358921E-2</v>
      </c>
      <c r="D2237" s="164">
        <v>0.85429132775548045</v>
      </c>
    </row>
    <row r="2238" spans="1:4" x14ac:dyDescent="0.15">
      <c r="A2238" s="164">
        <v>2214</v>
      </c>
      <c r="B2238" s="164">
        <v>6.9459990007893833</v>
      </c>
      <c r="C2238" s="164">
        <v>8.3265695589950894E-2</v>
      </c>
      <c r="D2238" s="164">
        <v>0.88497907091185635</v>
      </c>
    </row>
    <row r="2239" spans="1:4" x14ac:dyDescent="0.15">
      <c r="A2239" s="164">
        <v>2215</v>
      </c>
      <c r="B2239" s="164">
        <v>6.9486422540654393</v>
      </c>
      <c r="C2239" s="164">
        <v>8.4158513890922215E-2</v>
      </c>
      <c r="D2239" s="164">
        <v>0.89446827898114023</v>
      </c>
    </row>
    <row r="2240" spans="1:4" x14ac:dyDescent="0.15">
      <c r="A2240" s="164">
        <v>2216</v>
      </c>
      <c r="B2240" s="164">
        <v>6.9575962831982121</v>
      </c>
      <c r="C2240" s="164">
        <v>7.9782763577430416E-2</v>
      </c>
      <c r="D2240" s="164">
        <v>0.84796116198008331</v>
      </c>
    </row>
    <row r="2241" spans="1:4" x14ac:dyDescent="0.15">
      <c r="A2241" s="164">
        <v>2217</v>
      </c>
      <c r="B2241" s="164">
        <v>6.9591269355790013</v>
      </c>
      <c r="C2241" s="164">
        <v>7.420316631120194E-2</v>
      </c>
      <c r="D2241" s="164">
        <v>0.78865910763772884</v>
      </c>
    </row>
    <row r="2242" spans="1:4" x14ac:dyDescent="0.15">
      <c r="A2242" s="164">
        <v>2218</v>
      </c>
      <c r="B2242" s="164">
        <v>6.9672266298811536</v>
      </c>
      <c r="C2242" s="164">
        <v>7.8985392247999719E-2</v>
      </c>
      <c r="D2242" s="164">
        <v>0.83948640015540099</v>
      </c>
    </row>
    <row r="2243" spans="1:4" x14ac:dyDescent="0.15">
      <c r="A2243" s="164">
        <v>2219</v>
      </c>
      <c r="B2243" s="164">
        <v>6.9588375820849215</v>
      </c>
      <c r="C2243" s="164">
        <v>8.5544294429040768E-2</v>
      </c>
      <c r="D2243" s="164">
        <v>0.90919687476626809</v>
      </c>
    </row>
    <row r="2244" spans="1:4" x14ac:dyDescent="0.15">
      <c r="A2244" s="164">
        <v>2220</v>
      </c>
      <c r="B2244" s="164">
        <v>6.9588375820849215</v>
      </c>
      <c r="C2244" s="164">
        <v>8.5544294429040768E-2</v>
      </c>
      <c r="D2244" s="164">
        <v>0.90919687476626809</v>
      </c>
    </row>
    <row r="2245" spans="1:4" x14ac:dyDescent="0.15">
      <c r="A2245" s="164">
        <v>2221</v>
      </c>
      <c r="B2245" s="164">
        <v>6.96517879004465</v>
      </c>
      <c r="C2245" s="164">
        <v>8.8666194809381871E-2</v>
      </c>
      <c r="D2245" s="164">
        <v>0.94237760397892445</v>
      </c>
    </row>
    <row r="2246" spans="1:4" x14ac:dyDescent="0.15">
      <c r="A2246" s="164">
        <v>2222</v>
      </c>
      <c r="B2246" s="164">
        <v>6.9646454732903047</v>
      </c>
      <c r="C2246" s="164">
        <v>8.686376933652884E-2</v>
      </c>
      <c r="D2246" s="164">
        <v>0.92322074941773058</v>
      </c>
    </row>
    <row r="2247" spans="1:4" x14ac:dyDescent="0.15">
      <c r="A2247" s="164">
        <v>2223</v>
      </c>
      <c r="B2247" s="164">
        <v>6.9757290893426172</v>
      </c>
      <c r="C2247" s="164">
        <v>8.5862534354387066E-2</v>
      </c>
      <c r="D2247" s="164">
        <v>0.91257924816103275</v>
      </c>
    </row>
    <row r="2248" spans="1:4" x14ac:dyDescent="0.15">
      <c r="A2248" s="164">
        <v>2224</v>
      </c>
      <c r="B2248" s="164">
        <v>6.9775477459247472</v>
      </c>
      <c r="C2248" s="164">
        <v>7.7333597947683685E-2</v>
      </c>
      <c r="D2248" s="164">
        <v>0.8219305102433061</v>
      </c>
    </row>
    <row r="2249" spans="1:4" x14ac:dyDescent="0.15">
      <c r="A2249" s="164">
        <v>2225</v>
      </c>
      <c r="B2249" s="164">
        <v>6.9788384478556065</v>
      </c>
      <c r="C2249" s="164">
        <v>8.1036879187363908E-2</v>
      </c>
      <c r="D2249" s="164">
        <v>0.86129037348106718</v>
      </c>
    </row>
    <row r="2250" spans="1:4" x14ac:dyDescent="0.15">
      <c r="A2250" s="164">
        <v>2226</v>
      </c>
      <c r="B2250" s="164">
        <v>6.9878541198586248</v>
      </c>
      <c r="C2250" s="164">
        <v>7.2708079367270528E-2</v>
      </c>
      <c r="D2250" s="164">
        <v>0.77276876233768255</v>
      </c>
    </row>
    <row r="2251" spans="1:4" x14ac:dyDescent="0.15">
      <c r="A2251" s="164">
        <v>2227</v>
      </c>
      <c r="B2251" s="164">
        <v>6.9890086244507534</v>
      </c>
      <c r="C2251" s="164">
        <v>8.2140201439819371E-2</v>
      </c>
      <c r="D2251" s="164">
        <v>0.87301689657051407</v>
      </c>
    </row>
    <row r="2252" spans="1:4" x14ac:dyDescent="0.15">
      <c r="A2252" s="164">
        <v>2228</v>
      </c>
      <c r="B2252" s="164">
        <v>6.999323276386427</v>
      </c>
      <c r="C2252" s="164">
        <v>6.9529922938038169E-2</v>
      </c>
      <c r="D2252" s="164">
        <v>0.7389901227187271</v>
      </c>
    </row>
    <row r="2253" spans="1:4" x14ac:dyDescent="0.15">
      <c r="A2253" s="164">
        <v>2229</v>
      </c>
      <c r="B2253" s="164">
        <v>7.0016753759283077</v>
      </c>
      <c r="C2253" s="164">
        <v>7.4893976489282643E-2</v>
      </c>
      <c r="D2253" s="164">
        <v>0.79600129754250037</v>
      </c>
    </row>
    <row r="2254" spans="1:4" x14ac:dyDescent="0.15">
      <c r="A2254" s="164">
        <v>2230</v>
      </c>
      <c r="B2254" s="164">
        <v>7.0048785286105284</v>
      </c>
      <c r="C2254" s="164">
        <v>7.4053096060564982E-2</v>
      </c>
      <c r="D2254" s="164">
        <v>0.78706410467715515</v>
      </c>
    </row>
    <row r="2255" spans="1:4" x14ac:dyDescent="0.15">
      <c r="A2255" s="164">
        <v>2231</v>
      </c>
      <c r="B2255" s="164">
        <v>7.007019666451642</v>
      </c>
      <c r="C2255" s="164">
        <v>6.9718604885268931E-2</v>
      </c>
      <c r="D2255" s="164">
        <v>0.74099550528564184</v>
      </c>
    </row>
    <row r="2256" spans="1:4" x14ac:dyDescent="0.15">
      <c r="A2256" s="164">
        <v>2232</v>
      </c>
      <c r="B2256" s="164">
        <v>6.9932536822388363</v>
      </c>
      <c r="C2256" s="164">
        <v>6.7222683760964408E-2</v>
      </c>
      <c r="D2256" s="164">
        <v>0.71446791860055725</v>
      </c>
    </row>
    <row r="2257" spans="1:4" x14ac:dyDescent="0.15">
      <c r="A2257" s="164">
        <v>2233</v>
      </c>
      <c r="B2257" s="164">
        <v>6.9895256089623112</v>
      </c>
      <c r="C2257" s="164">
        <v>7.0092019329071498E-2</v>
      </c>
      <c r="D2257" s="164">
        <v>0.74496429417523291</v>
      </c>
    </row>
    <row r="2258" spans="1:4" x14ac:dyDescent="0.15">
      <c r="A2258" s="164">
        <v>2234</v>
      </c>
      <c r="B2258" s="164">
        <v>6.9756886267382745</v>
      </c>
      <c r="C2258" s="164">
        <v>6.2831722123415368E-2</v>
      </c>
      <c r="D2258" s="164">
        <v>0.66779912993704504</v>
      </c>
    </row>
    <row r="2259" spans="1:4" x14ac:dyDescent="0.15">
      <c r="A2259" s="164">
        <v>2235</v>
      </c>
      <c r="B2259" s="164">
        <v>6.9739467538663238</v>
      </c>
      <c r="C2259" s="164">
        <v>6.5538295793707846E-2</v>
      </c>
      <c r="D2259" s="164">
        <v>0.69656561096046199</v>
      </c>
    </row>
    <row r="2260" spans="1:4" x14ac:dyDescent="0.15">
      <c r="A2260" s="164">
        <v>2236</v>
      </c>
      <c r="B2260" s="164">
        <v>6.9748789352687677</v>
      </c>
      <c r="C2260" s="164">
        <v>7.0200534576588147E-2</v>
      </c>
      <c r="D2260" s="164">
        <v>0.74611763496277617</v>
      </c>
    </row>
    <row r="2261" spans="1:4" x14ac:dyDescent="0.15">
      <c r="A2261" s="164">
        <v>2237</v>
      </c>
      <c r="B2261" s="164">
        <v>6.9598704968243119</v>
      </c>
      <c r="C2261" s="164">
        <v>7.0279390371431383E-2</v>
      </c>
      <c r="D2261" s="164">
        <v>0.74695574395306252</v>
      </c>
    </row>
    <row r="2262" spans="1:4" x14ac:dyDescent="0.15">
      <c r="A2262" s="164">
        <v>2238</v>
      </c>
      <c r="B2262" s="164">
        <v>6.953610851795835</v>
      </c>
      <c r="C2262" s="164">
        <v>7.2105224819866365E-2</v>
      </c>
      <c r="D2262" s="164">
        <v>0.76636139789453828</v>
      </c>
    </row>
    <row r="2263" spans="1:4" x14ac:dyDescent="0.15">
      <c r="A2263" s="164">
        <v>2239</v>
      </c>
      <c r="B2263" s="164">
        <v>6.9693507173922553</v>
      </c>
      <c r="C2263" s="164">
        <v>7.1973453511296803E-2</v>
      </c>
      <c r="D2263" s="164">
        <v>0.7649608829597323</v>
      </c>
    </row>
    <row r="2264" spans="1:4" x14ac:dyDescent="0.15">
      <c r="A2264" s="164">
        <v>2240</v>
      </c>
      <c r="B2264" s="164">
        <v>6.9498141753601832</v>
      </c>
      <c r="C2264" s="164">
        <v>7.1805359771000887E-2</v>
      </c>
      <c r="D2264" s="164">
        <v>0.76317431958499327</v>
      </c>
    </row>
    <row r="2265" spans="1:4" x14ac:dyDescent="0.15">
      <c r="A2265" s="164">
        <v>2241</v>
      </c>
      <c r="B2265" s="164">
        <v>6.9408971138241702</v>
      </c>
      <c r="C2265" s="164">
        <v>7.3378008535639694E-2</v>
      </c>
      <c r="D2265" s="164">
        <v>0.77988902103244861</v>
      </c>
    </row>
    <row r="2266" spans="1:4" x14ac:dyDescent="0.15">
      <c r="A2266" s="164">
        <v>2242</v>
      </c>
      <c r="B2266" s="164">
        <v>6.9126872042280718</v>
      </c>
      <c r="C2266" s="164">
        <v>6.468741663412203E-2</v>
      </c>
      <c r="D2266" s="164">
        <v>0.68752214782989762</v>
      </c>
    </row>
    <row r="2267" spans="1:4" x14ac:dyDescent="0.15">
      <c r="A2267" s="164">
        <v>2243</v>
      </c>
      <c r="B2267" s="164">
        <v>6.9138265724021206</v>
      </c>
      <c r="C2267" s="164">
        <v>7.2185204545784032E-2</v>
      </c>
      <c r="D2267" s="164">
        <v>0.76721145244621058</v>
      </c>
    </row>
    <row r="2268" spans="1:4" x14ac:dyDescent="0.15">
      <c r="A2268" s="164">
        <v>2244</v>
      </c>
      <c r="B2268" s="164">
        <v>6.9317061507922801</v>
      </c>
      <c r="C2268" s="164">
        <v>6.1859784602967594E-2</v>
      </c>
      <c r="D2268" s="164">
        <v>0.65746901310158257</v>
      </c>
    </row>
    <row r="2269" spans="1:4" x14ac:dyDescent="0.15">
      <c r="A2269" s="164">
        <v>2245</v>
      </c>
      <c r="B2269" s="164">
        <v>6.9390336096607257</v>
      </c>
      <c r="C2269" s="164">
        <v>5.4348755288848416E-2</v>
      </c>
      <c r="D2269" s="164">
        <v>0.57763897388909413</v>
      </c>
    </row>
    <row r="2270" spans="1:4" x14ac:dyDescent="0.15">
      <c r="A2270" s="164">
        <v>2246</v>
      </c>
      <c r="B2270" s="164">
        <v>6.9358469240571061</v>
      </c>
      <c r="C2270" s="164">
        <v>5.1735654784585527E-2</v>
      </c>
      <c r="D2270" s="164">
        <v>0.54986596076433536</v>
      </c>
    </row>
    <row r="2271" spans="1:4" x14ac:dyDescent="0.15">
      <c r="A2271" s="164">
        <v>2247</v>
      </c>
      <c r="B2271" s="164">
        <v>6.915794646535252</v>
      </c>
      <c r="C2271" s="164">
        <v>5.8590714744648054E-2</v>
      </c>
      <c r="D2271" s="164">
        <v>0.62272411142912565</v>
      </c>
    </row>
    <row r="2272" spans="1:4" x14ac:dyDescent="0.15">
      <c r="A2272" s="164">
        <v>2248</v>
      </c>
      <c r="B2272" s="164">
        <v>6.929992218397186</v>
      </c>
      <c r="C2272" s="164">
        <v>5.8605448429052132E-2</v>
      </c>
      <c r="D2272" s="164">
        <v>0.62288070655803973</v>
      </c>
    </row>
    <row r="2273" spans="1:4" x14ac:dyDescent="0.15">
      <c r="A2273" s="164">
        <v>2249</v>
      </c>
      <c r="B2273" s="164">
        <v>6.9200636351870033</v>
      </c>
      <c r="C2273" s="164">
        <v>5.9919277792015002E-2</v>
      </c>
      <c r="D2273" s="164">
        <v>0.63684457824293461</v>
      </c>
    </row>
    <row r="2274" spans="1:4" x14ac:dyDescent="0.15">
      <c r="A2274" s="164">
        <v>2250</v>
      </c>
      <c r="B2274" s="164">
        <v>6.9146581404570977</v>
      </c>
      <c r="C2274" s="164">
        <v>5.3909977921551722E-2</v>
      </c>
      <c r="D2274" s="164">
        <v>0.57297548331117787</v>
      </c>
    </row>
    <row r="2275" spans="1:4" x14ac:dyDescent="0.15">
      <c r="A2275" s="164">
        <v>2251</v>
      </c>
      <c r="B2275" s="164">
        <v>6.9267684487125782</v>
      </c>
      <c r="C2275" s="164">
        <v>6.1275661498362055E-2</v>
      </c>
      <c r="D2275" s="164">
        <v>0.65126073346433966</v>
      </c>
    </row>
    <row r="2276" spans="1:4" x14ac:dyDescent="0.15">
      <c r="A2276" s="164">
        <v>2252</v>
      </c>
      <c r="B2276" s="164">
        <v>6.9425873687579163</v>
      </c>
      <c r="C2276" s="164">
        <v>6.1568404510536467E-2</v>
      </c>
      <c r="D2276" s="164">
        <v>0.65437211609429902</v>
      </c>
    </row>
    <row r="2277" spans="1:4" x14ac:dyDescent="0.15">
      <c r="A2277" s="164">
        <v>2253</v>
      </c>
      <c r="B2277" s="164">
        <v>6.9372931619994898</v>
      </c>
      <c r="C2277" s="164">
        <v>6.3952460069986117E-2</v>
      </c>
      <c r="D2277" s="164">
        <v>0.67971075356145094</v>
      </c>
    </row>
    <row r="2278" spans="1:4" x14ac:dyDescent="0.15">
      <c r="A2278" s="164">
        <v>2254</v>
      </c>
      <c r="B2278" s="164">
        <v>6.932946410149917</v>
      </c>
      <c r="C2278" s="164">
        <v>6.2453378684266703E-2</v>
      </c>
      <c r="D2278" s="164">
        <v>0.66377795383455673</v>
      </c>
    </row>
    <row r="2279" spans="1:4" x14ac:dyDescent="0.15">
      <c r="A2279" s="164">
        <v>2255</v>
      </c>
      <c r="B2279" s="164">
        <v>6.9179320500275576</v>
      </c>
      <c r="C2279" s="164">
        <v>6.7802270271167586E-2</v>
      </c>
      <c r="D2279" s="164">
        <v>0.72062798160944119</v>
      </c>
    </row>
    <row r="2280" spans="1:4" x14ac:dyDescent="0.15">
      <c r="A2280" s="164">
        <v>2256</v>
      </c>
      <c r="B2280" s="164">
        <v>6.9149642851649951</v>
      </c>
      <c r="C2280" s="164">
        <v>7.7224049791971616E-2</v>
      </c>
      <c r="D2280" s="164">
        <v>0.82076619131970519</v>
      </c>
    </row>
    <row r="2281" spans="1:4" x14ac:dyDescent="0.15">
      <c r="A2281" s="164">
        <v>2257</v>
      </c>
      <c r="B2281" s="164">
        <v>6.9181498247460924</v>
      </c>
      <c r="C2281" s="164">
        <v>7.8348664070433394E-2</v>
      </c>
      <c r="D2281" s="164">
        <v>0.832719014054635</v>
      </c>
    </row>
    <row r="2282" spans="1:4" x14ac:dyDescent="0.15">
      <c r="A2282" s="164">
        <v>2258</v>
      </c>
      <c r="B2282" s="164">
        <v>6.9049749435400773</v>
      </c>
      <c r="C2282" s="164">
        <v>8.3530485127168319E-2</v>
      </c>
      <c r="D2282" s="164">
        <v>0.88779335351615773</v>
      </c>
    </row>
    <row r="2283" spans="1:4" x14ac:dyDescent="0.15">
      <c r="A2283" s="164">
        <v>2259</v>
      </c>
      <c r="B2283" s="164">
        <v>6.8679291624944661</v>
      </c>
      <c r="C2283" s="164">
        <v>8.1447791178490547E-2</v>
      </c>
      <c r="D2283" s="164">
        <v>0.86565770038030565</v>
      </c>
    </row>
    <row r="2284" spans="1:4" x14ac:dyDescent="0.15">
      <c r="A2284" s="164">
        <v>2260</v>
      </c>
      <c r="B2284" s="164">
        <v>6.8458911118400954</v>
      </c>
      <c r="C2284" s="164">
        <v>8.8603464331662884E-2</v>
      </c>
      <c r="D2284" s="164">
        <v>0.94171088091252519</v>
      </c>
    </row>
    <row r="2285" spans="1:4" x14ac:dyDescent="0.15">
      <c r="A2285" s="164">
        <v>2261</v>
      </c>
      <c r="B2285" s="164">
        <v>6.775791717288282</v>
      </c>
      <c r="C2285" s="164">
        <v>8.8220638745935887E-2</v>
      </c>
      <c r="D2285" s="164">
        <v>0.93764206687359153</v>
      </c>
    </row>
    <row r="2286" spans="1:4" x14ac:dyDescent="0.15">
      <c r="A2286" s="164">
        <v>2262</v>
      </c>
      <c r="B2286" s="164">
        <v>6.8144147192090525</v>
      </c>
      <c r="C2286" s="164">
        <v>8.752367445151954E-2</v>
      </c>
      <c r="D2286" s="164">
        <v>0.93023446871013182</v>
      </c>
    </row>
    <row r="2287" spans="1:4" x14ac:dyDescent="0.15">
      <c r="A2287" s="164">
        <v>2263</v>
      </c>
      <c r="B2287" s="164">
        <v>6.823214821547789</v>
      </c>
      <c r="C2287" s="164">
        <v>7.489408038254286E-2</v>
      </c>
      <c r="D2287" s="164">
        <v>0.79600240175907178</v>
      </c>
    </row>
    <row r="2288" spans="1:4" x14ac:dyDescent="0.15">
      <c r="A2288" s="164">
        <v>2264</v>
      </c>
      <c r="B2288" s="164">
        <v>6.8128221368873385</v>
      </c>
      <c r="C2288" s="164">
        <v>7.697281671780587E-2</v>
      </c>
      <c r="D2288" s="164">
        <v>0.81809599189385229</v>
      </c>
    </row>
    <row r="2289" spans="1:4" x14ac:dyDescent="0.15">
      <c r="A2289" s="164">
        <v>2265</v>
      </c>
      <c r="B2289" s="164">
        <v>6.8101772766364839</v>
      </c>
      <c r="C2289" s="164">
        <v>7.102866711211675E-2</v>
      </c>
      <c r="D2289" s="164">
        <v>0.75491933843371228</v>
      </c>
    </row>
    <row r="2290" spans="1:4" x14ac:dyDescent="0.15">
      <c r="A2290" s="164">
        <v>2266</v>
      </c>
      <c r="B2290" s="164">
        <v>6.8101772766364839</v>
      </c>
      <c r="C2290" s="164">
        <v>7.102866711211675E-2</v>
      </c>
      <c r="D2290" s="164">
        <v>0.75491933843371228</v>
      </c>
    </row>
    <row r="2291" spans="1:4" x14ac:dyDescent="0.15">
      <c r="A2291" s="164">
        <v>2267</v>
      </c>
      <c r="B2291" s="164">
        <v>6.8559510696597421</v>
      </c>
      <c r="C2291" s="164">
        <v>7.4934626711248953E-2</v>
      </c>
      <c r="D2291" s="164">
        <v>0.79643334336176863</v>
      </c>
    </row>
    <row r="2292" spans="1:4" x14ac:dyDescent="0.15">
      <c r="A2292" s="164">
        <v>2268</v>
      </c>
      <c r="B2292" s="164">
        <v>6.8386461267846537</v>
      </c>
      <c r="C2292" s="164">
        <v>7.5290011272564961E-2</v>
      </c>
      <c r="D2292" s="164">
        <v>0.80021050389182269</v>
      </c>
    </row>
    <row r="2293" spans="1:4" x14ac:dyDescent="0.15">
      <c r="A2293" s="164">
        <v>2269</v>
      </c>
      <c r="B2293" s="164">
        <v>6.81951896236761</v>
      </c>
      <c r="C2293" s="164">
        <v>6.8135644907524551E-2</v>
      </c>
      <c r="D2293" s="164">
        <v>0.72417121239444138</v>
      </c>
    </row>
    <row r="2294" spans="1:4" x14ac:dyDescent="0.15">
      <c r="A2294" s="164">
        <v>2270</v>
      </c>
      <c r="B2294" s="164">
        <v>6.8468457048516349</v>
      </c>
      <c r="C2294" s="164">
        <v>6.9869315501973617E-2</v>
      </c>
      <c r="D2294" s="164">
        <v>0.74259731429717868</v>
      </c>
    </row>
    <row r="2295" spans="1:4" x14ac:dyDescent="0.15">
      <c r="A2295" s="164">
        <v>2271</v>
      </c>
      <c r="B2295" s="164">
        <v>6.8582109631486166</v>
      </c>
      <c r="C2295" s="164">
        <v>7.8811813514088946E-2</v>
      </c>
      <c r="D2295" s="164">
        <v>0.83764154020944093</v>
      </c>
    </row>
    <row r="2296" spans="1:4" x14ac:dyDescent="0.15">
      <c r="A2296" s="164">
        <v>2272</v>
      </c>
      <c r="B2296" s="164">
        <v>6.8640656764770727</v>
      </c>
      <c r="C2296" s="164">
        <v>8.0599956525161609E-2</v>
      </c>
      <c r="D2296" s="164">
        <v>0.85664659540515586</v>
      </c>
    </row>
    <row r="2297" spans="1:4" x14ac:dyDescent="0.15">
      <c r="A2297" s="164">
        <v>2273</v>
      </c>
      <c r="B2297" s="164">
        <v>6.8695526467275574</v>
      </c>
      <c r="C2297" s="164">
        <v>8.26022195512639E-2</v>
      </c>
      <c r="D2297" s="164">
        <v>0.87792739850187573</v>
      </c>
    </row>
    <row r="2298" spans="1:4" x14ac:dyDescent="0.15">
      <c r="A2298" s="164">
        <v>2274</v>
      </c>
      <c r="B2298" s="164">
        <v>6.8490368625145974</v>
      </c>
      <c r="C2298" s="164">
        <v>7.7343880590704295E-2</v>
      </c>
      <c r="D2298" s="164">
        <v>0.82203979803346294</v>
      </c>
    </row>
    <row r="2299" spans="1:4" x14ac:dyDescent="0.15">
      <c r="A2299" s="164">
        <v>2275</v>
      </c>
      <c r="B2299" s="164">
        <v>6.8573172016928998</v>
      </c>
      <c r="C2299" s="164">
        <v>7.0240704585416758E-2</v>
      </c>
      <c r="D2299" s="164">
        <v>0.74654457689654363</v>
      </c>
    </row>
    <row r="2300" spans="1:4" x14ac:dyDescent="0.15">
      <c r="A2300" s="164">
        <v>2276</v>
      </c>
      <c r="B2300" s="164">
        <v>6.8651381916757934</v>
      </c>
      <c r="C2300" s="164">
        <v>6.6138282347689703E-2</v>
      </c>
      <c r="D2300" s="164">
        <v>0.70294249329286096</v>
      </c>
    </row>
    <row r="2301" spans="1:4" x14ac:dyDescent="0.15">
      <c r="A2301" s="164">
        <v>2277</v>
      </c>
      <c r="B2301" s="164">
        <v>6.873204756631984</v>
      </c>
      <c r="C2301" s="164">
        <v>6.3720899649932328E-2</v>
      </c>
      <c r="D2301" s="164">
        <v>0.67724964248867081</v>
      </c>
    </row>
    <row r="2302" spans="1:4" x14ac:dyDescent="0.15">
      <c r="A2302" s="164">
        <v>2278</v>
      </c>
      <c r="B2302" s="164">
        <v>6.9014683678601658</v>
      </c>
      <c r="C2302" s="164">
        <v>7.0200236865623822E-2</v>
      </c>
      <c r="D2302" s="164">
        <v>0.74611447077888571</v>
      </c>
    </row>
    <row r="2303" spans="1:4" x14ac:dyDescent="0.15">
      <c r="A2303" s="164">
        <v>2279</v>
      </c>
      <c r="B2303" s="164">
        <v>6.8835139558168432</v>
      </c>
      <c r="C2303" s="164">
        <v>6.6054825978704379E-2</v>
      </c>
      <c r="D2303" s="164">
        <v>0.70205548767352377</v>
      </c>
    </row>
    <row r="2304" spans="1:4" x14ac:dyDescent="0.15">
      <c r="A2304" s="164">
        <v>2280</v>
      </c>
      <c r="B2304" s="164">
        <v>6.8940036439268901</v>
      </c>
      <c r="C2304" s="164">
        <v>5.7481397916571808E-2</v>
      </c>
      <c r="D2304" s="164">
        <v>0.61093387573960012</v>
      </c>
    </row>
    <row r="2305" spans="1:4" x14ac:dyDescent="0.15">
      <c r="A2305" s="164">
        <v>2281</v>
      </c>
      <c r="B2305" s="164">
        <v>6.8920700133083193</v>
      </c>
      <c r="C2305" s="164">
        <v>6.3141206830112928E-2</v>
      </c>
      <c r="D2305" s="164">
        <v>0.67108844958127667</v>
      </c>
    </row>
    <row r="2306" spans="1:4" x14ac:dyDescent="0.15">
      <c r="A2306" s="164">
        <v>2282</v>
      </c>
      <c r="B2306" s="164">
        <v>6.889725272835868</v>
      </c>
      <c r="C2306" s="164">
        <v>6.5867335560429119E-2</v>
      </c>
      <c r="D2306" s="164">
        <v>0.7000627691236514</v>
      </c>
    </row>
    <row r="2307" spans="1:4" x14ac:dyDescent="0.15">
      <c r="A2307" s="164">
        <v>2283</v>
      </c>
      <c r="B2307" s="164">
        <v>6.8713577159114934</v>
      </c>
      <c r="C2307" s="164">
        <v>5.3254680137066579E-2</v>
      </c>
      <c r="D2307" s="164">
        <v>0.56601073245699485</v>
      </c>
    </row>
    <row r="2308" spans="1:4" x14ac:dyDescent="0.15">
      <c r="A2308" s="164">
        <v>2284</v>
      </c>
      <c r="B2308" s="164">
        <v>6.8327432063974802</v>
      </c>
      <c r="C2308" s="164">
        <v>6.1217361562467154E-2</v>
      </c>
      <c r="D2308" s="164">
        <v>0.65064109985968488</v>
      </c>
    </row>
    <row r="2309" spans="1:4" x14ac:dyDescent="0.15">
      <c r="A2309" s="164">
        <v>2285</v>
      </c>
      <c r="B2309" s="164">
        <v>6.834004942311898</v>
      </c>
      <c r="C2309" s="164">
        <v>7.6346962517504835E-2</v>
      </c>
      <c r="D2309" s="164">
        <v>0.81144417850558415</v>
      </c>
    </row>
    <row r="2310" spans="1:4" x14ac:dyDescent="0.15">
      <c r="A2310" s="164">
        <v>2286</v>
      </c>
      <c r="B2310" s="164">
        <v>6.7950865635522</v>
      </c>
      <c r="C2310" s="164">
        <v>0.10110207905847179</v>
      </c>
      <c r="D2310" s="164">
        <v>1.0745508502450041</v>
      </c>
    </row>
    <row r="2311" spans="1:4" x14ac:dyDescent="0.15">
      <c r="A2311" s="164">
        <v>2287</v>
      </c>
      <c r="B2311" s="164">
        <v>6.7818272352641316</v>
      </c>
      <c r="C2311" s="164">
        <v>0.11030666281504864</v>
      </c>
      <c r="D2311" s="164">
        <v>1.1723806218371462</v>
      </c>
    </row>
    <row r="2312" spans="1:4" x14ac:dyDescent="0.15">
      <c r="A2312" s="164">
        <v>2288</v>
      </c>
      <c r="B2312" s="164">
        <v>6.7564378228341804</v>
      </c>
      <c r="C2312" s="164">
        <v>0.12147661413693545</v>
      </c>
      <c r="D2312" s="164">
        <v>1.2910990577180452</v>
      </c>
    </row>
    <row r="2313" spans="1:4" x14ac:dyDescent="0.15">
      <c r="A2313" s="164">
        <v>2289</v>
      </c>
      <c r="B2313" s="164">
        <v>6.7327952690953072</v>
      </c>
      <c r="C2313" s="164">
        <v>0.13351281997265652</v>
      </c>
      <c r="D2313" s="164">
        <v>1.4190243717664135</v>
      </c>
    </row>
    <row r="2314" spans="1:4" x14ac:dyDescent="0.15">
      <c r="A2314" s="164">
        <v>2290</v>
      </c>
      <c r="B2314" s="164">
        <v>6.7722319054731317</v>
      </c>
      <c r="C2314" s="164">
        <v>0.11969882316203417</v>
      </c>
      <c r="D2314" s="164">
        <v>1.2722040278489442</v>
      </c>
    </row>
    <row r="2315" spans="1:4" x14ac:dyDescent="0.15">
      <c r="A2315" s="164">
        <v>2291</v>
      </c>
      <c r="B2315" s="164">
        <v>6.7998622183816995</v>
      </c>
      <c r="C2315" s="164">
        <v>0.10559041153776239</v>
      </c>
      <c r="D2315" s="164">
        <v>1.1222545327678397</v>
      </c>
    </row>
    <row r="2316" spans="1:4" x14ac:dyDescent="0.15">
      <c r="A2316" s="164">
        <v>2292</v>
      </c>
      <c r="B2316" s="164">
        <v>6.781101274301899</v>
      </c>
      <c r="C2316" s="164">
        <v>0.12144043762735013</v>
      </c>
      <c r="D2316" s="164">
        <v>1.2907145601934067</v>
      </c>
    </row>
    <row r="2317" spans="1:4" x14ac:dyDescent="0.15">
      <c r="A2317" s="164">
        <v>2293</v>
      </c>
      <c r="B2317" s="164">
        <v>6.7972747865629968</v>
      </c>
      <c r="C2317" s="164">
        <v>0.11596542264970999</v>
      </c>
      <c r="D2317" s="164">
        <v>1.2325240456746613</v>
      </c>
    </row>
    <row r="2318" spans="1:4" x14ac:dyDescent="0.15">
      <c r="A2318" s="164">
        <v>2294</v>
      </c>
      <c r="B2318" s="164">
        <v>6.8321115752302282</v>
      </c>
      <c r="C2318" s="164">
        <v>0.12195460661515956</v>
      </c>
      <c r="D2318" s="164">
        <v>1.2961793412163636</v>
      </c>
    </row>
    <row r="2319" spans="1:4" x14ac:dyDescent="0.15">
      <c r="A2319" s="164">
        <v>2295</v>
      </c>
      <c r="B2319" s="164">
        <v>6.8369089046624962</v>
      </c>
      <c r="C2319" s="164">
        <v>0.1257132757604813</v>
      </c>
      <c r="D2319" s="164">
        <v>1.336127887908062</v>
      </c>
    </row>
    <row r="2320" spans="1:4" x14ac:dyDescent="0.15">
      <c r="A2320" s="164">
        <v>2296</v>
      </c>
      <c r="B2320" s="164">
        <v>6.850225142433044</v>
      </c>
      <c r="C2320" s="164">
        <v>0.11796650535292397</v>
      </c>
      <c r="D2320" s="164">
        <v>1.2537923038566277</v>
      </c>
    </row>
    <row r="2321" spans="1:4" x14ac:dyDescent="0.15">
      <c r="A2321" s="164">
        <v>2297</v>
      </c>
      <c r="B2321" s="164">
        <v>6.8456522816462808</v>
      </c>
      <c r="C2321" s="164">
        <v>0.12404439887603935</v>
      </c>
      <c r="D2321" s="164">
        <v>1.3183904378790257</v>
      </c>
    </row>
    <row r="2322" spans="1:4" x14ac:dyDescent="0.15">
      <c r="A2322" s="164">
        <v>2298</v>
      </c>
      <c r="B2322" s="164">
        <v>6.8624775235398578</v>
      </c>
      <c r="C2322" s="164">
        <v>0.11284294160470321</v>
      </c>
      <c r="D2322" s="164">
        <v>1.1993371449399548</v>
      </c>
    </row>
    <row r="2323" spans="1:4" x14ac:dyDescent="0.15">
      <c r="A2323" s="164">
        <v>2299</v>
      </c>
      <c r="B2323" s="164">
        <v>6.8754154699235874</v>
      </c>
      <c r="C2323" s="164">
        <v>0.10781827023445523</v>
      </c>
      <c r="D2323" s="164">
        <v>1.1459330513408603</v>
      </c>
    </row>
    <row r="2324" spans="1:4" x14ac:dyDescent="0.15">
      <c r="A2324" s="164">
        <v>2300</v>
      </c>
      <c r="B2324" s="164">
        <v>6.8713577159114934</v>
      </c>
      <c r="C2324" s="164">
        <v>0.10461680204778734</v>
      </c>
      <c r="D2324" s="164">
        <v>1.1119066456125792</v>
      </c>
    </row>
    <row r="2325" spans="1:4" x14ac:dyDescent="0.15">
      <c r="A2325" s="164">
        <v>2301</v>
      </c>
      <c r="B2325" s="164">
        <v>6.8856050064799632</v>
      </c>
      <c r="C2325" s="164">
        <v>9.1956146746136724E-2</v>
      </c>
      <c r="D2325" s="164">
        <v>0.9773444482201844</v>
      </c>
    </row>
    <row r="2326" spans="1:4" x14ac:dyDescent="0.15">
      <c r="A2326" s="164">
        <v>2302</v>
      </c>
      <c r="B2326" s="164">
        <v>6.8822839943166612</v>
      </c>
      <c r="C2326" s="164">
        <v>8.8727734300491079E-2</v>
      </c>
      <c r="D2326" s="164">
        <v>0.9430316687925353</v>
      </c>
    </row>
    <row r="2327" spans="1:4" x14ac:dyDescent="0.15">
      <c r="A2327" s="164">
        <v>2303</v>
      </c>
      <c r="B2327" s="164">
        <v>6.8912140950032015</v>
      </c>
      <c r="C2327" s="164">
        <v>8.2328924516938962E-2</v>
      </c>
      <c r="D2327" s="164">
        <v>0.87502271628132755</v>
      </c>
    </row>
    <row r="2328" spans="1:4" x14ac:dyDescent="0.15">
      <c r="A2328" s="164">
        <v>2304</v>
      </c>
      <c r="B2328" s="164">
        <v>6.9000880684630417</v>
      </c>
      <c r="C2328" s="164">
        <v>9.0076346759813575E-2</v>
      </c>
      <c r="D2328" s="164">
        <v>0.95736522828321491</v>
      </c>
    </row>
    <row r="2329" spans="1:4" x14ac:dyDescent="0.15">
      <c r="A2329" s="164">
        <v>2305</v>
      </c>
      <c r="B2329" s="164">
        <v>6.9063908721404017</v>
      </c>
      <c r="C2329" s="164">
        <v>9.5401048768118279E-2</v>
      </c>
      <c r="D2329" s="164">
        <v>1.0139581601359418</v>
      </c>
    </row>
    <row r="2330" spans="1:4" x14ac:dyDescent="0.15">
      <c r="A2330" s="164">
        <v>2306</v>
      </c>
      <c r="B2330" s="164">
        <v>6.919368245187024</v>
      </c>
      <c r="C2330" s="164">
        <v>9.4187452681324224E-2</v>
      </c>
      <c r="D2330" s="164">
        <v>1.0010596053380294</v>
      </c>
    </row>
    <row r="2331" spans="1:4" x14ac:dyDescent="0.15">
      <c r="A2331" s="164">
        <v>2307</v>
      </c>
      <c r="B2331" s="164">
        <v>6.9139141474791437</v>
      </c>
      <c r="C2331" s="164">
        <v>9.892160795350069E-2</v>
      </c>
      <c r="D2331" s="164">
        <v>1.0513759847862403</v>
      </c>
    </row>
    <row r="2332" spans="1:4" x14ac:dyDescent="0.15">
      <c r="A2332" s="164">
        <v>2308</v>
      </c>
      <c r="B2332" s="164">
        <v>6.9291338433587626</v>
      </c>
      <c r="C2332" s="164">
        <v>9.0699339028724957E-2</v>
      </c>
      <c r="D2332" s="164">
        <v>0.96398662399029644</v>
      </c>
    </row>
    <row r="2333" spans="1:4" x14ac:dyDescent="0.15">
      <c r="A2333" s="164">
        <v>2309</v>
      </c>
      <c r="B2333" s="164">
        <v>6.9349523232167636</v>
      </c>
      <c r="C2333" s="164">
        <v>9.8377778673439664E-2</v>
      </c>
      <c r="D2333" s="164">
        <v>1.0455959630426743</v>
      </c>
    </row>
    <row r="2334" spans="1:4" x14ac:dyDescent="0.15">
      <c r="A2334" s="164">
        <v>2310</v>
      </c>
      <c r="B2334" s="164">
        <v>6.9431780970813</v>
      </c>
      <c r="C2334" s="164">
        <v>9.6482252780775823E-2</v>
      </c>
      <c r="D2334" s="164">
        <v>1.0254496022695654</v>
      </c>
    </row>
    <row r="2335" spans="1:4" x14ac:dyDescent="0.15">
      <c r="A2335" s="164">
        <v>2311</v>
      </c>
      <c r="B2335" s="164">
        <v>6.9450738540135681</v>
      </c>
      <c r="C2335" s="164">
        <v>8.5076033182175159E-2</v>
      </c>
      <c r="D2335" s="164">
        <v>0.90422001844796007</v>
      </c>
    </row>
    <row r="2336" spans="1:4" x14ac:dyDescent="0.15">
      <c r="A2336" s="164">
        <v>2312</v>
      </c>
      <c r="B2336" s="164">
        <v>6.9470070067861931</v>
      </c>
      <c r="C2336" s="164">
        <v>8.1371714519682392E-2</v>
      </c>
      <c r="D2336" s="164">
        <v>0.86484912909109579</v>
      </c>
    </row>
    <row r="2337" spans="1:4" x14ac:dyDescent="0.15">
      <c r="A2337" s="164">
        <v>2313</v>
      </c>
      <c r="B2337" s="164">
        <v>6.9455365640296796</v>
      </c>
      <c r="C2337" s="164">
        <v>7.6350648997370207E-2</v>
      </c>
      <c r="D2337" s="164">
        <v>0.81148335979750852</v>
      </c>
    </row>
    <row r="2338" spans="1:4" x14ac:dyDescent="0.15">
      <c r="A2338" s="164">
        <v>2314</v>
      </c>
      <c r="B2338" s="164">
        <v>6.9408548106691734</v>
      </c>
      <c r="C2338" s="164">
        <v>7.8083997273578731E-2</v>
      </c>
      <c r="D2338" s="164">
        <v>0.82990603598098611</v>
      </c>
    </row>
    <row r="2339" spans="1:4" x14ac:dyDescent="0.15">
      <c r="A2339" s="164">
        <v>2315</v>
      </c>
      <c r="B2339" s="164">
        <v>6.9395422780380933</v>
      </c>
      <c r="C2339" s="164">
        <v>8.6618065322665139E-2</v>
      </c>
      <c r="D2339" s="164">
        <v>0.92060931492039288</v>
      </c>
    </row>
    <row r="2340" spans="1:4" x14ac:dyDescent="0.15">
      <c r="A2340" s="164">
        <v>2316</v>
      </c>
      <c r="B2340" s="164">
        <v>6.9453262751892524</v>
      </c>
      <c r="C2340" s="164">
        <v>8.9766252254079859E-2</v>
      </c>
      <c r="D2340" s="164">
        <v>0.95406942746590662</v>
      </c>
    </row>
    <row r="2341" spans="1:4" x14ac:dyDescent="0.15">
      <c r="A2341" s="164">
        <v>2317</v>
      </c>
      <c r="B2341" s="164">
        <v>6.9524029192197334</v>
      </c>
      <c r="C2341" s="164">
        <v>8.5766398484336648E-2</v>
      </c>
      <c r="D2341" s="164">
        <v>0.91155748004445447</v>
      </c>
    </row>
    <row r="2342" spans="1:4" x14ac:dyDescent="0.15">
      <c r="A2342" s="164">
        <v>2318</v>
      </c>
      <c r="B2342" s="164">
        <v>6.9602420128413769</v>
      </c>
      <c r="C2342" s="164">
        <v>8.2393748334578021E-2</v>
      </c>
      <c r="D2342" s="164">
        <v>0.87571168815024325</v>
      </c>
    </row>
    <row r="2343" spans="1:4" x14ac:dyDescent="0.15">
      <c r="A2343" s="164">
        <v>2319</v>
      </c>
      <c r="B2343" s="164">
        <v>6.9693507173922553</v>
      </c>
      <c r="C2343" s="164">
        <v>8.0424821610310282E-2</v>
      </c>
      <c r="D2343" s="164">
        <v>0.85478519578396461</v>
      </c>
    </row>
    <row r="2344" spans="1:4" x14ac:dyDescent="0.15">
      <c r="A2344" s="164">
        <v>2320</v>
      </c>
      <c r="B2344" s="164">
        <v>6.9728510360922167</v>
      </c>
      <c r="C2344" s="164">
        <v>8.6336946650130031E-2</v>
      </c>
      <c r="D2344" s="164">
        <v>0.9176214801359307</v>
      </c>
    </row>
    <row r="2345" spans="1:4" x14ac:dyDescent="0.15">
      <c r="A2345" s="164">
        <v>2321</v>
      </c>
      <c r="B2345" s="164">
        <v>6.9925807696051532</v>
      </c>
      <c r="C2345" s="164">
        <v>8.7614066316487715E-2</v>
      </c>
      <c r="D2345" s="164">
        <v>0.9311951873843799</v>
      </c>
    </row>
    <row r="2346" spans="1:4" x14ac:dyDescent="0.15">
      <c r="A2346" s="164">
        <v>2322</v>
      </c>
      <c r="B2346" s="164">
        <v>6.9879736303338227</v>
      </c>
      <c r="C2346" s="164">
        <v>8.7750699217868267E-2</v>
      </c>
      <c r="D2346" s="164">
        <v>0.93264737315263702</v>
      </c>
    </row>
    <row r="2347" spans="1:4" x14ac:dyDescent="0.15">
      <c r="A2347" s="164">
        <v>2323</v>
      </c>
      <c r="B2347" s="164">
        <v>6.9956635020442253</v>
      </c>
      <c r="C2347" s="164">
        <v>8.3352386372441245E-2</v>
      </c>
      <c r="D2347" s="164">
        <v>0.88590045309213306</v>
      </c>
    </row>
    <row r="2348" spans="1:4" x14ac:dyDescent="0.15">
      <c r="A2348" s="164">
        <v>2324</v>
      </c>
      <c r="B2348" s="164">
        <v>6.9956635020442253</v>
      </c>
      <c r="C2348" s="164">
        <v>8.3352386372441245E-2</v>
      </c>
      <c r="D2348" s="164">
        <v>0.88590045309213306</v>
      </c>
    </row>
    <row r="2349" spans="1:4" x14ac:dyDescent="0.15">
      <c r="A2349" s="164">
        <v>2325</v>
      </c>
      <c r="B2349" s="164">
        <v>7.0078744849808619</v>
      </c>
      <c r="C2349" s="164">
        <v>7.5681133804964773E-2</v>
      </c>
      <c r="D2349" s="164">
        <v>0.80436750099469267</v>
      </c>
    </row>
    <row r="2350" spans="1:4" x14ac:dyDescent="0.15">
      <c r="A2350" s="164">
        <v>2326</v>
      </c>
      <c r="B2350" s="164">
        <v>6.981453654693647</v>
      </c>
      <c r="C2350" s="164">
        <v>7.7820271927399709E-2</v>
      </c>
      <c r="D2350" s="164">
        <v>0.82710306399854128</v>
      </c>
    </row>
    <row r="2351" spans="1:4" x14ac:dyDescent="0.15">
      <c r="A2351" s="164">
        <v>2327</v>
      </c>
      <c r="B2351" s="164">
        <v>7.0029269461269443</v>
      </c>
      <c r="C2351" s="164">
        <v>6.6266678732723072E-2</v>
      </c>
      <c r="D2351" s="164">
        <v>0.70430713827336822</v>
      </c>
    </row>
    <row r="2352" spans="1:4" x14ac:dyDescent="0.15">
      <c r="A2352" s="164">
        <v>2328</v>
      </c>
      <c r="B2352" s="164">
        <v>6.9995980523299304</v>
      </c>
      <c r="C2352" s="164">
        <v>6.6186090877116577E-2</v>
      </c>
      <c r="D2352" s="164">
        <v>0.70345062029106942</v>
      </c>
    </row>
    <row r="2353" spans="1:4" x14ac:dyDescent="0.15">
      <c r="A2353" s="164">
        <v>2329</v>
      </c>
      <c r="B2353" s="164">
        <v>6.9833792933718781</v>
      </c>
      <c r="C2353" s="164">
        <v>6.4224880726657219E-2</v>
      </c>
      <c r="D2353" s="164">
        <v>0.68260614256805019</v>
      </c>
    </row>
    <row r="2354" spans="1:4" x14ac:dyDescent="0.15">
      <c r="A2354" s="164">
        <v>2330</v>
      </c>
      <c r="B2354" s="164">
        <v>7.0026924290391213</v>
      </c>
      <c r="C2354" s="164">
        <v>6.7776760430762195E-2</v>
      </c>
      <c r="D2354" s="164">
        <v>0.72035685344914524</v>
      </c>
    </row>
    <row r="2355" spans="1:4" x14ac:dyDescent="0.15">
      <c r="A2355" s="164">
        <v>2331</v>
      </c>
      <c r="B2355" s="164">
        <v>7.0172164107769452</v>
      </c>
      <c r="C2355" s="164">
        <v>6.2557532003249428E-2</v>
      </c>
      <c r="D2355" s="164">
        <v>0.66488493440816088</v>
      </c>
    </row>
    <row r="2356" spans="1:4" x14ac:dyDescent="0.15">
      <c r="A2356" s="164">
        <v>2332</v>
      </c>
      <c r="B2356" s="164">
        <v>7.0149490865185573</v>
      </c>
      <c r="C2356" s="164">
        <v>5.9421719435916565E-2</v>
      </c>
      <c r="D2356" s="164">
        <v>0.63155634124948101</v>
      </c>
    </row>
    <row r="2357" spans="1:4" x14ac:dyDescent="0.15">
      <c r="A2357" s="164">
        <v>2333</v>
      </c>
      <c r="B2357" s="164">
        <v>7.0209680263587657</v>
      </c>
      <c r="C2357" s="164">
        <v>5.5178903883827957E-2</v>
      </c>
      <c r="D2357" s="164">
        <v>0.58646210479670935</v>
      </c>
    </row>
    <row r="2358" spans="1:4" x14ac:dyDescent="0.15">
      <c r="A2358" s="164">
        <v>2334</v>
      </c>
      <c r="B2358" s="164">
        <v>7.0076802899669985</v>
      </c>
      <c r="C2358" s="164">
        <v>5.2796076032802119E-2</v>
      </c>
      <c r="D2358" s="164">
        <v>0.56113651587557101</v>
      </c>
    </row>
    <row r="2359" spans="1:4" x14ac:dyDescent="0.15">
      <c r="A2359" s="164">
        <v>2335</v>
      </c>
      <c r="B2359" s="164">
        <v>7.0128681385556435</v>
      </c>
      <c r="C2359" s="164">
        <v>4.8809222698750432E-2</v>
      </c>
      <c r="D2359" s="164">
        <v>0.51876274196504935</v>
      </c>
    </row>
    <row r="2360" spans="1:4" x14ac:dyDescent="0.15">
      <c r="A2360" s="164">
        <v>2336</v>
      </c>
      <c r="B2360" s="164">
        <v>6.9884116794237059</v>
      </c>
      <c r="C2360" s="164">
        <v>5.1423939915639316E-2</v>
      </c>
      <c r="D2360" s="164">
        <v>0.5465529381185158</v>
      </c>
    </row>
    <row r="2361" spans="1:4" x14ac:dyDescent="0.15">
      <c r="A2361" s="164">
        <v>2337</v>
      </c>
      <c r="B2361" s="164">
        <v>7.0063973936064254</v>
      </c>
      <c r="C2361" s="164">
        <v>5.2188775078295002E-2</v>
      </c>
      <c r="D2361" s="164">
        <v>0.55468189334854257</v>
      </c>
    </row>
    <row r="2362" spans="1:4" x14ac:dyDescent="0.15">
      <c r="A2362" s="164">
        <v>2338</v>
      </c>
      <c r="B2362" s="164">
        <v>7.0051123919921734</v>
      </c>
      <c r="C2362" s="164">
        <v>5.2699483196643193E-2</v>
      </c>
      <c r="D2362" s="164">
        <v>0.5601098909516451</v>
      </c>
    </row>
    <row r="2363" spans="1:4" x14ac:dyDescent="0.15">
      <c r="A2363" s="164">
        <v>2339</v>
      </c>
      <c r="B2363" s="164">
        <v>7.0184434055247396</v>
      </c>
      <c r="C2363" s="164">
        <v>5.4741562581134495E-2</v>
      </c>
      <c r="D2363" s="164">
        <v>0.58181387725249911</v>
      </c>
    </row>
    <row r="2364" spans="1:4" x14ac:dyDescent="0.15">
      <c r="A2364" s="164">
        <v>2340</v>
      </c>
      <c r="B2364" s="164">
        <v>7.034484608086256</v>
      </c>
      <c r="C2364" s="164">
        <v>4.5541891836334614E-2</v>
      </c>
      <c r="D2364" s="164">
        <v>0.48403632299388116</v>
      </c>
    </row>
    <row r="2365" spans="1:4" x14ac:dyDescent="0.15">
      <c r="A2365" s="164">
        <v>2341</v>
      </c>
      <c r="B2365" s="164">
        <v>7.0537277474994928</v>
      </c>
      <c r="C2365" s="164">
        <v>3.8679703614881156E-2</v>
      </c>
      <c r="D2365" s="164">
        <v>0.41110241049105828</v>
      </c>
    </row>
    <row r="2366" spans="1:4" x14ac:dyDescent="0.15">
      <c r="A2366" s="164">
        <v>2342</v>
      </c>
      <c r="B2366" s="164">
        <v>7.0474396117988594</v>
      </c>
      <c r="C2366" s="164">
        <v>4.5549645424267204E-2</v>
      </c>
      <c r="D2366" s="164">
        <v>0.48411873103714798</v>
      </c>
    </row>
    <row r="2367" spans="1:4" x14ac:dyDescent="0.15">
      <c r="A2367" s="164">
        <v>2343</v>
      </c>
      <c r="B2367" s="164">
        <v>7.0662626691430299</v>
      </c>
      <c r="C2367" s="164">
        <v>4.7286522818203558E-2</v>
      </c>
      <c r="D2367" s="164">
        <v>0.50257891600867799</v>
      </c>
    </row>
    <row r="2368" spans="1:4" x14ac:dyDescent="0.15">
      <c r="A2368" s="164">
        <v>2344</v>
      </c>
      <c r="B2368" s="164">
        <v>7.0628309952255419</v>
      </c>
      <c r="C2368" s="164">
        <v>4.8844240103045777E-2</v>
      </c>
      <c r="D2368" s="164">
        <v>0.51913492008353468</v>
      </c>
    </row>
    <row r="2369" spans="1:4" x14ac:dyDescent="0.15">
      <c r="A2369" s="164">
        <v>2345</v>
      </c>
      <c r="B2369" s="164">
        <v>7.0628309952255419</v>
      </c>
      <c r="C2369" s="164">
        <v>4.8844240103045777E-2</v>
      </c>
      <c r="D2369" s="164">
        <v>0.51913492008353468</v>
      </c>
    </row>
    <row r="2370" spans="1:4" x14ac:dyDescent="0.15">
      <c r="A2370" s="164">
        <v>2346</v>
      </c>
      <c r="B2370" s="164">
        <v>7.0690690541966124</v>
      </c>
      <c r="C2370" s="164">
        <v>4.1953546094942062E-2</v>
      </c>
      <c r="D2370" s="164">
        <v>0.44589803737903849</v>
      </c>
    </row>
    <row r="2371" spans="1:4" x14ac:dyDescent="0.15">
      <c r="A2371" s="164">
        <v>2347</v>
      </c>
      <c r="B2371" s="164">
        <v>7.0695717014264101</v>
      </c>
      <c r="C2371" s="164">
        <v>5.4745517504382057E-2</v>
      </c>
      <c r="D2371" s="164">
        <v>0.58185591166146378</v>
      </c>
    </row>
    <row r="2372" spans="1:4" x14ac:dyDescent="0.15">
      <c r="A2372" s="164">
        <v>2348</v>
      </c>
      <c r="B2372" s="164">
        <v>7.0642416078366335</v>
      </c>
      <c r="C2372" s="164">
        <v>5.2071364131294651E-2</v>
      </c>
      <c r="D2372" s="164">
        <v>0.5534340057274153</v>
      </c>
    </row>
    <row r="2373" spans="1:4" x14ac:dyDescent="0.15">
      <c r="A2373" s="164">
        <v>2349</v>
      </c>
      <c r="B2373" s="164">
        <v>7.0734741728915873</v>
      </c>
      <c r="C2373" s="164">
        <v>4.0644657364742542E-2</v>
      </c>
      <c r="D2373" s="164">
        <v>0.43198667659388018</v>
      </c>
    </row>
    <row r="2374" spans="1:4" x14ac:dyDescent="0.15">
      <c r="A2374" s="164">
        <v>2350</v>
      </c>
      <c r="B2374" s="164">
        <v>7.0734741728915873</v>
      </c>
      <c r="C2374" s="164">
        <v>4.0644657364742542E-2</v>
      </c>
      <c r="D2374" s="164">
        <v>0.43198667659388018</v>
      </c>
    </row>
    <row r="2375" spans="1:4" x14ac:dyDescent="0.15">
      <c r="A2375" s="164">
        <v>2351</v>
      </c>
      <c r="B2375" s="164">
        <v>7.0789548157602376</v>
      </c>
      <c r="C2375" s="164">
        <v>3.4268722856101164E-2</v>
      </c>
      <c r="D2375" s="164">
        <v>0.36422085109186786</v>
      </c>
    </row>
    <row r="2376" spans="1:4" x14ac:dyDescent="0.15">
      <c r="A2376" s="164">
        <v>2352</v>
      </c>
      <c r="B2376" s="164">
        <v>7.0941274604193874</v>
      </c>
      <c r="C2376" s="164">
        <v>3.252235558754446E-2</v>
      </c>
      <c r="D2376" s="164">
        <v>0.34565980417034653</v>
      </c>
    </row>
    <row r="2377" spans="1:4" x14ac:dyDescent="0.15">
      <c r="A2377" s="164">
        <v>2353</v>
      </c>
      <c r="B2377" s="164">
        <v>7.1179702723704263</v>
      </c>
      <c r="C2377" s="164">
        <v>3.0611292778228716E-2</v>
      </c>
      <c r="D2377" s="164">
        <v>0.32534831121445801</v>
      </c>
    </row>
    <row r="2378" spans="1:4" x14ac:dyDescent="0.15">
      <c r="A2378" s="164">
        <v>2354</v>
      </c>
      <c r="B2378" s="164">
        <v>7.1197228224959863</v>
      </c>
      <c r="C2378" s="164">
        <v>2.681310857975916E-2</v>
      </c>
      <c r="D2378" s="164">
        <v>0.28497978370383992</v>
      </c>
    </row>
    <row r="2379" spans="1:4" x14ac:dyDescent="0.15">
      <c r="A2379" s="164">
        <v>2355</v>
      </c>
      <c r="B2379" s="164">
        <v>7.1258928471072647</v>
      </c>
      <c r="C2379" s="164">
        <v>2.4808610485261617E-2</v>
      </c>
      <c r="D2379" s="164">
        <v>0.26367522546116412</v>
      </c>
    </row>
    <row r="2380" spans="1:4" x14ac:dyDescent="0.15">
      <c r="A2380" s="164">
        <v>2356</v>
      </c>
      <c r="B2380" s="164">
        <v>7.1391733816649037</v>
      </c>
      <c r="C2380" s="164">
        <v>2.7049526744509222E-3</v>
      </c>
      <c r="D2380" s="164">
        <v>2.8749252471086333E-2</v>
      </c>
    </row>
    <row r="2381" spans="1:4" x14ac:dyDescent="0.15">
      <c r="A2381" s="164">
        <v>2357</v>
      </c>
      <c r="B2381" s="164">
        <v>7.1179365310130844</v>
      </c>
      <c r="C2381" s="164">
        <v>4.5268204621606856E-3</v>
      </c>
      <c r="D2381" s="164">
        <v>4.8112747253278618E-2</v>
      </c>
    </row>
    <row r="2382" spans="1:4" x14ac:dyDescent="0.15">
      <c r="A2382" s="164">
        <v>2358</v>
      </c>
      <c r="B2382" s="164">
        <v>7.1166194827472262</v>
      </c>
      <c r="C2382" s="164">
        <v>1.7208183017247691E-3</v>
      </c>
      <c r="D2382" s="164">
        <v>1.8289502910875794E-2</v>
      </c>
    </row>
    <row r="2383" spans="1:4" x14ac:dyDescent="0.15">
      <c r="A2383" s="164">
        <v>2359</v>
      </c>
      <c r="B2383" s="164">
        <v>7.1029818592188603</v>
      </c>
      <c r="C2383" s="164">
        <v>-2.8721877423940612E-3</v>
      </c>
      <c r="D2383" s="164">
        <v>-3.0526689553712013E-2</v>
      </c>
    </row>
    <row r="2384" spans="1:4" x14ac:dyDescent="0.15">
      <c r="A2384" s="164">
        <v>2360</v>
      </c>
      <c r="B2384" s="164">
        <v>7.1271610567743577</v>
      </c>
      <c r="C2384" s="164">
        <v>-1.7170771609746893E-3</v>
      </c>
      <c r="D2384" s="164">
        <v>-1.8249740662548936E-2</v>
      </c>
    </row>
    <row r="2385" spans="1:4" x14ac:dyDescent="0.15">
      <c r="A2385" s="164">
        <v>2361</v>
      </c>
      <c r="B2385" s="164">
        <v>7.1271610567743577</v>
      </c>
      <c r="C2385" s="164">
        <v>-1.7170771609746893E-3</v>
      </c>
      <c r="D2385" s="164">
        <v>-1.8249740662548936E-2</v>
      </c>
    </row>
    <row r="2386" spans="1:4" x14ac:dyDescent="0.15">
      <c r="A2386" s="164">
        <v>2362</v>
      </c>
      <c r="B2386" s="164">
        <v>7.1468853499332106</v>
      </c>
      <c r="C2386" s="164">
        <v>-1.438779827316683E-2</v>
      </c>
      <c r="D2386" s="164">
        <v>-0.15291892126811332</v>
      </c>
    </row>
    <row r="2387" spans="1:4" x14ac:dyDescent="0.15">
      <c r="A2387" s="164">
        <v>2363</v>
      </c>
      <c r="B2387" s="164">
        <v>7.1492555325732612</v>
      </c>
      <c r="C2387" s="164">
        <v>-1.3090592604414475E-2</v>
      </c>
      <c r="D2387" s="164">
        <v>-0.1391317324458704</v>
      </c>
    </row>
    <row r="2388" spans="1:4" x14ac:dyDescent="0.15">
      <c r="A2388" s="164">
        <v>2364</v>
      </c>
      <c r="B2388" s="164">
        <v>7.1259930436334367</v>
      </c>
      <c r="C2388" s="164">
        <v>-7.0858261894679586E-3</v>
      </c>
      <c r="D2388" s="164">
        <v>-7.5310820781218091E-2</v>
      </c>
    </row>
    <row r="2389" spans="1:4" x14ac:dyDescent="0.15">
      <c r="A2389" s="164">
        <v>2365</v>
      </c>
      <c r="B2389" s="164">
        <v>7.1240201547720261</v>
      </c>
      <c r="C2389" s="164">
        <v>-1.3242402471901116E-2</v>
      </c>
      <c r="D2389" s="164">
        <v>-0.14074522470737977</v>
      </c>
    </row>
    <row r="2390" spans="1:4" x14ac:dyDescent="0.15">
      <c r="A2390" s="164">
        <v>2366</v>
      </c>
      <c r="B2390" s="164">
        <v>7.1341658343014878</v>
      </c>
      <c r="C2390" s="164">
        <v>-1.6230670396999436E-2</v>
      </c>
      <c r="D2390" s="164">
        <v>-0.17250565801970744</v>
      </c>
    </row>
    <row r="2391" spans="1:4" x14ac:dyDescent="0.15">
      <c r="A2391" s="164">
        <v>2367</v>
      </c>
      <c r="B2391" s="164">
        <v>7.1550693465702899</v>
      </c>
      <c r="C2391" s="164">
        <v>-2.2332207000303583E-2</v>
      </c>
      <c r="D2391" s="164">
        <v>-0.23735507957403199</v>
      </c>
    </row>
    <row r="2392" spans="1:4" x14ac:dyDescent="0.15">
      <c r="A2392" s="164">
        <v>2368</v>
      </c>
      <c r="B2392" s="164">
        <v>7.1465601079654224</v>
      </c>
      <c r="C2392" s="164">
        <v>-2.1196569167752699E-2</v>
      </c>
      <c r="D2392" s="164">
        <v>-0.22528509436796917</v>
      </c>
    </row>
    <row r="2393" spans="1:4" x14ac:dyDescent="0.15">
      <c r="A2393" s="164">
        <v>2369</v>
      </c>
      <c r="B2393" s="164">
        <v>7.169070170385603</v>
      </c>
      <c r="C2393" s="164">
        <v>-2.6005643190385008E-2</v>
      </c>
      <c r="D2393" s="164">
        <v>-0.27639773842073945</v>
      </c>
    </row>
    <row r="2394" spans="1:4" x14ac:dyDescent="0.15">
      <c r="A2394" s="164">
        <v>2370</v>
      </c>
      <c r="B2394" s="164">
        <v>7.1780273420362359</v>
      </c>
      <c r="C2394" s="164">
        <v>-2.3724533960873373E-2</v>
      </c>
      <c r="D2394" s="164">
        <v>-0.25215325319451742</v>
      </c>
    </row>
    <row r="2395" spans="1:4" x14ac:dyDescent="0.15">
      <c r="A2395" s="164">
        <v>2371</v>
      </c>
      <c r="B2395" s="164">
        <v>7.1793387266529685</v>
      </c>
      <c r="C2395" s="164">
        <v>-3.0207128095561586E-2</v>
      </c>
      <c r="D2395" s="164">
        <v>-0.3210526972424862</v>
      </c>
    </row>
    <row r="2396" spans="1:4" x14ac:dyDescent="0.15">
      <c r="A2396" s="164">
        <v>2372</v>
      </c>
      <c r="B2396" s="164">
        <v>7.1646641310926187</v>
      </c>
      <c r="C2396" s="164">
        <v>-2.4290330433753837E-2</v>
      </c>
      <c r="D2396" s="164">
        <v>-0.25816675050991589</v>
      </c>
    </row>
    <row r="2397" spans="1:4" x14ac:dyDescent="0.15">
      <c r="A2397" s="164">
        <v>2373</v>
      </c>
      <c r="B2397" s="164">
        <v>7.1741427718899056</v>
      </c>
      <c r="C2397" s="164">
        <v>-2.5797027989837851E-2</v>
      </c>
      <c r="D2397" s="164">
        <v>-0.27418049775457737</v>
      </c>
    </row>
    <row r="2398" spans="1:4" x14ac:dyDescent="0.15">
      <c r="A2398" s="164">
        <v>2374</v>
      </c>
      <c r="B2398" s="164">
        <v>7.1475029377470216</v>
      </c>
      <c r="C2398" s="164">
        <v>-1.7884927350396929E-2</v>
      </c>
      <c r="D2398" s="164">
        <v>-0.19008772193323914</v>
      </c>
    </row>
    <row r="2399" spans="1:4" x14ac:dyDescent="0.15">
      <c r="A2399" s="164">
        <v>2375</v>
      </c>
      <c r="B2399" s="164">
        <v>7.1355856942560392</v>
      </c>
      <c r="C2399" s="164">
        <v>-1.3203023728031837E-2</v>
      </c>
      <c r="D2399" s="164">
        <v>-0.14032669263464326</v>
      </c>
    </row>
    <row r="2400" spans="1:4" x14ac:dyDescent="0.15">
      <c r="A2400" s="164">
        <v>2376</v>
      </c>
      <c r="B2400" s="164">
        <v>7.1458440997647203</v>
      </c>
      <c r="C2400" s="164">
        <v>-1.9998013105024803E-2</v>
      </c>
      <c r="D2400" s="164">
        <v>-0.21254639059190034</v>
      </c>
    </row>
    <row r="2401" spans="1:4" x14ac:dyDescent="0.15">
      <c r="A2401" s="164">
        <v>2377</v>
      </c>
      <c r="B2401" s="164">
        <v>7.1145550318237873</v>
      </c>
      <c r="C2401" s="164">
        <v>-1.1150735836833903E-2</v>
      </c>
      <c r="D2401" s="164">
        <v>-0.11851420649220841</v>
      </c>
    </row>
    <row r="2402" spans="1:4" x14ac:dyDescent="0.15">
      <c r="A2402" s="164">
        <v>2378</v>
      </c>
      <c r="B2402" s="164">
        <v>7.1141482688777682</v>
      </c>
      <c r="C2402" s="164">
        <v>-4.6773859950421937E-3</v>
      </c>
      <c r="D2402" s="164">
        <v>-4.9713014259477828E-2</v>
      </c>
    </row>
    <row r="2403" spans="1:4" x14ac:dyDescent="0.15">
      <c r="A2403" s="164">
        <v>2379</v>
      </c>
      <c r="B2403" s="164">
        <v>7.1460394396668789</v>
      </c>
      <c r="C2403" s="164">
        <v>-1.1945718474012601E-2</v>
      </c>
      <c r="D2403" s="164">
        <v>-0.12696358039891448</v>
      </c>
    </row>
    <row r="2404" spans="1:4" x14ac:dyDescent="0.15">
      <c r="A2404" s="164">
        <v>2380</v>
      </c>
      <c r="B2404" s="164">
        <v>7.11830760600352</v>
      </c>
      <c r="C2404" s="164">
        <v>-3.4568601287805478E-3</v>
      </c>
      <c r="D2404" s="164">
        <v>-3.6740807163924798E-2</v>
      </c>
    </row>
    <row r="2405" spans="1:4" x14ac:dyDescent="0.15">
      <c r="A2405" s="164">
        <v>2381</v>
      </c>
      <c r="B2405" s="164">
        <v>7.11830760600352</v>
      </c>
      <c r="C2405" s="164">
        <v>-3.4568601287805478E-3</v>
      </c>
      <c r="D2405" s="164">
        <v>-3.6740807163924798E-2</v>
      </c>
    </row>
    <row r="2406" spans="1:4" x14ac:dyDescent="0.15">
      <c r="A2406" s="164">
        <v>2382</v>
      </c>
      <c r="B2406" s="164">
        <v>7.1156048591650389</v>
      </c>
      <c r="C2406" s="164">
        <v>8.7123597657532414E-3</v>
      </c>
      <c r="D2406" s="164">
        <v>9.2598230235365633E-2</v>
      </c>
    </row>
    <row r="2407" spans="1:4" x14ac:dyDescent="0.15">
      <c r="A2407" s="164">
        <v>2383</v>
      </c>
      <c r="B2407" s="164">
        <v>7.0933270244189783</v>
      </c>
      <c r="C2407" s="164">
        <v>1.6552438653293144E-2</v>
      </c>
      <c r="D2407" s="164">
        <v>0.1759255318403268</v>
      </c>
    </row>
    <row r="2408" spans="1:4" x14ac:dyDescent="0.15">
      <c r="A2408" s="164">
        <v>2384</v>
      </c>
      <c r="B2408" s="164">
        <v>7.0973556888179559</v>
      </c>
      <c r="C2408" s="164">
        <v>2.3250351992958329E-2</v>
      </c>
      <c r="D2408" s="164">
        <v>0.24711346923024033</v>
      </c>
    </row>
    <row r="2409" spans="1:4" x14ac:dyDescent="0.15">
      <c r="A2409" s="164">
        <v>2385</v>
      </c>
      <c r="B2409" s="164">
        <v>7.1053170759932485</v>
      </c>
      <c r="C2409" s="164">
        <v>1.6823512629199122E-2</v>
      </c>
      <c r="D2409" s="164">
        <v>0.17880660781820654</v>
      </c>
    </row>
    <row r="2410" spans="1:4" x14ac:dyDescent="0.15">
      <c r="A2410" s="164">
        <v>2386</v>
      </c>
      <c r="B2410" s="164">
        <v>7.1250908130148991</v>
      </c>
      <c r="C2410" s="164">
        <v>2.3333544147265961E-2</v>
      </c>
      <c r="D2410" s="164">
        <v>0.2479976666767961</v>
      </c>
    </row>
    <row r="2411" spans="1:4" x14ac:dyDescent="0.15">
      <c r="A2411" s="164">
        <v>2387</v>
      </c>
      <c r="B2411" s="164">
        <v>7.1364759202034351</v>
      </c>
      <c r="C2411" s="164">
        <v>1.1162026097188082E-2</v>
      </c>
      <c r="D2411" s="164">
        <v>0.11863420361764888</v>
      </c>
    </row>
    <row r="2412" spans="1:4" x14ac:dyDescent="0.15">
      <c r="A2412" s="164">
        <v>2388</v>
      </c>
      <c r="B2412" s="164">
        <v>7.1241875416498974</v>
      </c>
      <c r="C2412" s="164">
        <v>9.4275961406777853E-3</v>
      </c>
      <c r="D2412" s="164">
        <v>0.1002000309298581</v>
      </c>
    </row>
    <row r="2413" spans="1:4" x14ac:dyDescent="0.15">
      <c r="A2413" s="164">
        <v>2389</v>
      </c>
      <c r="B2413" s="164">
        <v>7.1199920977910711</v>
      </c>
      <c r="C2413" s="164">
        <v>6.8987111077367658E-3</v>
      </c>
      <c r="D2413" s="164">
        <v>7.3322091449038562E-2</v>
      </c>
    </row>
    <row r="2414" spans="1:4" x14ac:dyDescent="0.15">
      <c r="A2414" s="164">
        <v>2390</v>
      </c>
      <c r="B2414" s="164">
        <v>7.1068243960936917</v>
      </c>
      <c r="C2414" s="164">
        <v>1.4670354127360952E-2</v>
      </c>
      <c r="D2414" s="164">
        <v>0.15592203095876964</v>
      </c>
    </row>
    <row r="2415" spans="1:4" x14ac:dyDescent="0.15">
      <c r="A2415" s="164">
        <v>2391</v>
      </c>
      <c r="B2415" s="164">
        <v>7.1092505607226002</v>
      </c>
      <c r="C2415" s="164">
        <v>1.0465980171177058E-2</v>
      </c>
      <c r="D2415" s="164">
        <v>0.11123636621835907</v>
      </c>
    </row>
    <row r="2416" spans="1:4" x14ac:dyDescent="0.15">
      <c r="A2416" s="164">
        <v>2392</v>
      </c>
      <c r="B2416" s="164">
        <v>7.096835906156727</v>
      </c>
      <c r="C2416" s="164">
        <v>1.4268296811440706E-2</v>
      </c>
      <c r="D2416" s="164">
        <v>0.15164881487169529</v>
      </c>
    </row>
    <row r="2417" spans="1:4" x14ac:dyDescent="0.15">
      <c r="A2417" s="164">
        <v>2393</v>
      </c>
      <c r="B2417" s="164">
        <v>7.098982110502968</v>
      </c>
      <c r="C2417" s="164">
        <v>1.3915668683826432E-2</v>
      </c>
      <c r="D2417" s="164">
        <v>0.14790095075379642</v>
      </c>
    </row>
    <row r="2418" spans="1:4" x14ac:dyDescent="0.15">
      <c r="A2418" s="164">
        <v>2394</v>
      </c>
      <c r="B2418" s="164">
        <v>7.1084654429053975</v>
      </c>
      <c r="C2418" s="164">
        <v>1.9709681469352702E-2</v>
      </c>
      <c r="D2418" s="164">
        <v>0.20948189372745107</v>
      </c>
    </row>
    <row r="2419" spans="1:4" x14ac:dyDescent="0.15">
      <c r="A2419" s="164">
        <v>2395</v>
      </c>
      <c r="B2419" s="164">
        <v>7.1234507715968878</v>
      </c>
      <c r="C2419" s="164">
        <v>2.7564362284283384E-2</v>
      </c>
      <c r="D2419" s="164">
        <v>0.29296439009832703</v>
      </c>
    </row>
    <row r="2420" spans="1:4" x14ac:dyDescent="0.15">
      <c r="A2420" s="164">
        <v>2396</v>
      </c>
      <c r="B2420" s="164">
        <v>7.1434635529576855</v>
      </c>
      <c r="C2420" s="164">
        <v>1.3258957348119438E-2</v>
      </c>
      <c r="D2420" s="164">
        <v>0.14092117614657629</v>
      </c>
    </row>
    <row r="2421" spans="1:4" x14ac:dyDescent="0.15">
      <c r="A2421" s="164">
        <v>2397</v>
      </c>
      <c r="B2421" s="164">
        <v>7.1419270335264358</v>
      </c>
      <c r="C2421" s="164">
        <v>1.2532061178924359E-2</v>
      </c>
      <c r="D2421" s="164">
        <v>0.13319545078145623</v>
      </c>
    </row>
    <row r="2422" spans="1:4" x14ac:dyDescent="0.15">
      <c r="A2422" s="164">
        <v>2398</v>
      </c>
      <c r="B2422" s="164">
        <v>7.1462021857030855</v>
      </c>
      <c r="C2422" s="164">
        <v>1.3711609661785751E-2</v>
      </c>
      <c r="D2422" s="164">
        <v>0.14573213486320366</v>
      </c>
    </row>
    <row r="2423" spans="1:4" x14ac:dyDescent="0.15">
      <c r="A2423" s="164">
        <v>2399</v>
      </c>
      <c r="B2423" s="164">
        <v>7.1482174314347073</v>
      </c>
      <c r="C2423" s="164">
        <v>2.0054251926441502E-2</v>
      </c>
      <c r="D2423" s="164">
        <v>0.21314411789813251</v>
      </c>
    </row>
    <row r="2424" spans="1:4" x14ac:dyDescent="0.15">
      <c r="A2424" s="164">
        <v>2400</v>
      </c>
      <c r="B2424" s="164">
        <v>7.1381875831078627</v>
      </c>
      <c r="C2424" s="164">
        <v>2.7692216083729626E-2</v>
      </c>
      <c r="D2424" s="164">
        <v>0.29432326827552613</v>
      </c>
    </row>
    <row r="2425" spans="1:4" x14ac:dyDescent="0.15">
      <c r="A2425" s="164">
        <v>2401</v>
      </c>
      <c r="B2425" s="164">
        <v>7.1544254947412282</v>
      </c>
      <c r="C2425" s="164">
        <v>2.1217229364510537E-2</v>
      </c>
      <c r="D2425" s="164">
        <v>0.22550467869500884</v>
      </c>
    </row>
    <row r="2426" spans="1:4" x14ac:dyDescent="0.15">
      <c r="A2426" s="164">
        <v>2402</v>
      </c>
      <c r="B2426" s="164">
        <v>7.1569335287060234</v>
      </c>
      <c r="C2426" s="164">
        <v>1.8020463786494467E-2</v>
      </c>
      <c r="D2426" s="164">
        <v>0.19152825405685212</v>
      </c>
    </row>
    <row r="2427" spans="1:4" x14ac:dyDescent="0.15">
      <c r="A2427" s="164">
        <v>2403</v>
      </c>
      <c r="B2427" s="164">
        <v>7.1536199347763594</v>
      </c>
      <c r="C2427" s="164">
        <v>1.4805867410708551E-2</v>
      </c>
      <c r="D2427" s="164">
        <v>0.15736231700626466</v>
      </c>
    </row>
    <row r="2428" spans="1:4" x14ac:dyDescent="0.15">
      <c r="A2428" s="164">
        <v>2404</v>
      </c>
      <c r="B2428" s="164">
        <v>7.1645051776076345</v>
      </c>
      <c r="C2428" s="164">
        <v>1.8226801328729891E-2</v>
      </c>
      <c r="D2428" s="164">
        <v>0.19372128691543763</v>
      </c>
    </row>
    <row r="2429" spans="1:4" x14ac:dyDescent="0.15">
      <c r="A2429" s="164">
        <v>2405</v>
      </c>
      <c r="B2429" s="164">
        <v>7.151133590287083</v>
      </c>
      <c r="C2429" s="164">
        <v>1.8370379120330682E-2</v>
      </c>
      <c r="D2429" s="164">
        <v>0.19524728558408719</v>
      </c>
    </row>
    <row r="2430" spans="1:4" x14ac:dyDescent="0.15">
      <c r="A2430" s="164">
        <v>2406</v>
      </c>
      <c r="B2430" s="164">
        <v>7.1429081385876128</v>
      </c>
      <c r="C2430" s="164">
        <v>2.4901045728831228E-2</v>
      </c>
      <c r="D2430" s="164">
        <v>0.26465766193027851</v>
      </c>
    </row>
    <row r="2431" spans="1:4" x14ac:dyDescent="0.15">
      <c r="A2431" s="164">
        <v>2407</v>
      </c>
      <c r="B2431" s="164">
        <v>7.118644794378187</v>
      </c>
      <c r="C2431" s="164">
        <v>2.1887484886398134E-2</v>
      </c>
      <c r="D2431" s="164">
        <v>0.23262840599748288</v>
      </c>
    </row>
    <row r="2432" spans="1:4" x14ac:dyDescent="0.15">
      <c r="A2432" s="164">
        <v>2408</v>
      </c>
      <c r="B2432" s="164">
        <v>7.1328096124156923</v>
      </c>
      <c r="C2432" s="164">
        <v>1.2780766623643913E-2</v>
      </c>
      <c r="D2432" s="164">
        <v>0.13583878561267565</v>
      </c>
    </row>
    <row r="2433" spans="1:4" x14ac:dyDescent="0.15">
      <c r="A2433" s="164">
        <v>2409</v>
      </c>
      <c r="B2433" s="164">
        <v>7.1555197280668468</v>
      </c>
      <c r="C2433" s="164">
        <v>6.8002469042438562E-3</v>
      </c>
      <c r="D2433" s="164">
        <v>7.2275576930570434E-2</v>
      </c>
    </row>
    <row r="2434" spans="1:4" x14ac:dyDescent="0.15">
      <c r="A2434" s="164">
        <v>2410</v>
      </c>
      <c r="B2434" s="164">
        <v>7.1504541239486352</v>
      </c>
      <c r="C2434" s="164">
        <v>6.3463438703648123E-3</v>
      </c>
      <c r="D2434" s="164">
        <v>6.7451325089998182E-2</v>
      </c>
    </row>
    <row r="2435" spans="1:4" x14ac:dyDescent="0.15">
      <c r="A2435" s="164">
        <v>2411</v>
      </c>
      <c r="B2435" s="164">
        <v>7.1739543191473354</v>
      </c>
      <c r="C2435" s="164">
        <v>3.9044300122892395E-3</v>
      </c>
      <c r="D2435" s="164">
        <v>4.1497747904878056E-2</v>
      </c>
    </row>
    <row r="2436" spans="1:4" x14ac:dyDescent="0.15">
      <c r="A2436" s="164">
        <v>2412</v>
      </c>
      <c r="B2436" s="164">
        <v>7.1699862985369505</v>
      </c>
      <c r="C2436" s="164">
        <v>6.7156153274439134E-4</v>
      </c>
      <c r="D2436" s="164">
        <v>7.1376080761403043E-3</v>
      </c>
    </row>
    <row r="2437" spans="1:4" x14ac:dyDescent="0.15">
      <c r="A2437" s="164">
        <v>2413</v>
      </c>
      <c r="B2437" s="164">
        <v>7.1640281234631216</v>
      </c>
      <c r="C2437" s="164">
        <v>-4.5029643784522122E-3</v>
      </c>
      <c r="D2437" s="164">
        <v>-4.7859195839982452E-2</v>
      </c>
    </row>
    <row r="2438" spans="1:4" x14ac:dyDescent="0.15">
      <c r="A2438" s="164">
        <v>2414</v>
      </c>
      <c r="B2438" s="164">
        <v>7.1741113662488809</v>
      </c>
      <c r="C2438" s="164">
        <v>-8.8497573250245765E-3</v>
      </c>
      <c r="D2438" s="164">
        <v>-9.4058543074740722E-2</v>
      </c>
    </row>
    <row r="2439" spans="1:4" x14ac:dyDescent="0.15">
      <c r="A2439" s="164">
        <v>2415</v>
      </c>
      <c r="B2439" s="164">
        <v>7.1741113662488809</v>
      </c>
      <c r="C2439" s="164">
        <v>-8.8497573250245765E-3</v>
      </c>
      <c r="D2439" s="164">
        <v>-9.4058543074740722E-2</v>
      </c>
    </row>
    <row r="2440" spans="1:4" x14ac:dyDescent="0.15">
      <c r="A2440" s="164">
        <v>2416</v>
      </c>
      <c r="B2440" s="164">
        <v>7.194784050870723</v>
      </c>
      <c r="C2440" s="164">
        <v>-8.5640489864147185E-3</v>
      </c>
      <c r="D2440" s="164">
        <v>-9.1021927596262237E-2</v>
      </c>
    </row>
    <row r="2441" spans="1:4" x14ac:dyDescent="0.15">
      <c r="A2441" s="164">
        <v>2417</v>
      </c>
      <c r="B2441" s="164">
        <v>7.1957317049092859</v>
      </c>
      <c r="C2441" s="164">
        <v>-1.2012746429566512E-2</v>
      </c>
      <c r="D2441" s="164">
        <v>-0.12767597867302893</v>
      </c>
    </row>
    <row r="2442" spans="1:4" x14ac:dyDescent="0.15">
      <c r="A2442" s="164">
        <v>2418</v>
      </c>
      <c r="B2442" s="164">
        <v>7.1899977262023116</v>
      </c>
      <c r="C2442" s="164">
        <v>5.2758087058535352E-4</v>
      </c>
      <c r="D2442" s="164">
        <v>5.6073275479589348E-3</v>
      </c>
    </row>
    <row r="2443" spans="1:4" x14ac:dyDescent="0.15">
      <c r="A2443" s="164">
        <v>2419</v>
      </c>
      <c r="B2443" s="164">
        <v>7.1988417222417009</v>
      </c>
      <c r="C2443" s="164">
        <v>4.4893913113179806E-3</v>
      </c>
      <c r="D2443" s="164">
        <v>4.7714936187111361E-2</v>
      </c>
    </row>
    <row r="2444" spans="1:4" x14ac:dyDescent="0.15">
      <c r="A2444" s="164">
        <v>2420</v>
      </c>
      <c r="B2444" s="164">
        <v>7.20481358218409</v>
      </c>
      <c r="C2444" s="164">
        <v>1.7862364559393384E-3</v>
      </c>
      <c r="D2444" s="164">
        <v>1.8984791612031676E-2</v>
      </c>
    </row>
    <row r="2445" spans="1:4" x14ac:dyDescent="0.15">
      <c r="A2445" s="164">
        <v>2421</v>
      </c>
      <c r="B2445" s="164">
        <v>7.2065631513823014</v>
      </c>
      <c r="C2445" s="164">
        <v>7.6468853748998811E-3</v>
      </c>
      <c r="D2445" s="164">
        <v>8.1273968427222135E-2</v>
      </c>
    </row>
    <row r="2446" spans="1:4" x14ac:dyDescent="0.15">
      <c r="A2446" s="164">
        <v>2422</v>
      </c>
      <c r="B2446" s="164">
        <v>7.2019394364948068</v>
      </c>
      <c r="C2446" s="164">
        <v>5.7722758144995723E-3</v>
      </c>
      <c r="D2446" s="164">
        <v>6.1349914285461417E-2</v>
      </c>
    </row>
    <row r="2447" spans="1:4" x14ac:dyDescent="0.15">
      <c r="A2447" s="164">
        <v>2423</v>
      </c>
      <c r="B2447" s="164">
        <v>7.1784647143079487</v>
      </c>
      <c r="C2447" s="164">
        <v>1.3265775194643226E-2</v>
      </c>
      <c r="D2447" s="164">
        <v>0.14099363877887031</v>
      </c>
    </row>
    <row r="2448" spans="1:4" x14ac:dyDescent="0.15">
      <c r="A2448" s="164">
        <v>2424</v>
      </c>
      <c r="B2448" s="164">
        <v>7.1829803314193663</v>
      </c>
      <c r="C2448" s="164">
        <v>4.5256496882712938E-3</v>
      </c>
      <c r="D2448" s="164">
        <v>4.8100303828870275E-2</v>
      </c>
    </row>
    <row r="2449" spans="1:4" x14ac:dyDescent="0.15">
      <c r="A2449" s="164">
        <v>2425</v>
      </c>
      <c r="B2449" s="164">
        <v>7.1711851222236183</v>
      </c>
      <c r="C2449" s="164">
        <v>1.3444030493696246E-2</v>
      </c>
      <c r="D2449" s="164">
        <v>0.1428882030147583</v>
      </c>
    </row>
    <row r="2450" spans="1:4" x14ac:dyDescent="0.15">
      <c r="A2450" s="164">
        <v>2426</v>
      </c>
      <c r="B2450" s="164">
        <v>7.1263603212461515</v>
      </c>
      <c r="C2450" s="164">
        <v>3.5571951630368304E-2</v>
      </c>
      <c r="D2450" s="164">
        <v>0.37807205574061303</v>
      </c>
    </row>
    <row r="2451" spans="1:4" x14ac:dyDescent="0.15">
      <c r="A2451" s="164">
        <v>2427</v>
      </c>
      <c r="B2451" s="164">
        <v>7.1473729597318858</v>
      </c>
      <c r="C2451" s="164">
        <v>2.7427916851589629E-2</v>
      </c>
      <c r="D2451" s="164">
        <v>0.29151419681764951</v>
      </c>
    </row>
    <row r="2452" spans="1:4" x14ac:dyDescent="0.15">
      <c r="A2452" s="164">
        <v>2428</v>
      </c>
      <c r="B2452" s="164">
        <v>7.172759730738095</v>
      </c>
      <c r="C2452" s="164">
        <v>2.4750470856753637E-2</v>
      </c>
      <c r="D2452" s="164">
        <v>0.26305729566359737</v>
      </c>
    </row>
    <row r="2453" spans="1:4" x14ac:dyDescent="0.15">
      <c r="A2453" s="164">
        <v>2429</v>
      </c>
      <c r="B2453" s="164">
        <v>7.1952733058384606</v>
      </c>
      <c r="C2453" s="164">
        <v>1.9083930447968633E-2</v>
      </c>
      <c r="D2453" s="164">
        <v>0.20283117696344613</v>
      </c>
    </row>
    <row r="2454" spans="1:4" x14ac:dyDescent="0.15">
      <c r="A2454" s="164">
        <v>2430</v>
      </c>
      <c r="B2454" s="164">
        <v>7.2040884775250795</v>
      </c>
      <c r="C2454" s="164">
        <v>8.7957875125592722E-3</v>
      </c>
      <c r="D2454" s="164">
        <v>9.3484931647436473E-2</v>
      </c>
    </row>
    <row r="2455" spans="1:4" x14ac:dyDescent="0.15">
      <c r="A2455" s="164">
        <v>2431</v>
      </c>
      <c r="B2455" s="164">
        <v>7.222431141488121</v>
      </c>
      <c r="C2455" s="164">
        <v>-7.1911627580236726E-3</v>
      </c>
      <c r="D2455" s="164">
        <v>-7.6430377375479336E-2</v>
      </c>
    </row>
    <row r="2456" spans="1:4" x14ac:dyDescent="0.15">
      <c r="A2456" s="164">
        <v>2432</v>
      </c>
      <c r="B2456" s="164">
        <v>7.2076471280152186</v>
      </c>
      <c r="C2456" s="164">
        <v>9.6495577715929315E-3</v>
      </c>
      <c r="D2456" s="164">
        <v>0.10255912246825957</v>
      </c>
    </row>
    <row r="2457" spans="1:4" x14ac:dyDescent="0.15">
      <c r="A2457" s="164">
        <v>2433</v>
      </c>
      <c r="B2457" s="164">
        <v>7.1918113804361727</v>
      </c>
      <c r="C2457" s="164">
        <v>1.6714935539463127E-2</v>
      </c>
      <c r="D2457" s="164">
        <v>0.1776526097483403</v>
      </c>
    </row>
    <row r="2458" spans="1:4" x14ac:dyDescent="0.15">
      <c r="A2458" s="164">
        <v>2434</v>
      </c>
      <c r="B2458" s="164">
        <v>7.1850580943016045</v>
      </c>
      <c r="C2458" s="164">
        <v>1.7454170804275471E-2</v>
      </c>
      <c r="D2458" s="164">
        <v>0.18550947965381265</v>
      </c>
    </row>
    <row r="2459" spans="1:4" x14ac:dyDescent="0.15">
      <c r="A2459" s="164">
        <v>2435</v>
      </c>
      <c r="B2459" s="164">
        <v>7.1895051628582571</v>
      </c>
      <c r="C2459" s="164">
        <v>7.2563115377919374E-3</v>
      </c>
      <c r="D2459" s="164">
        <v>7.7122803063895948E-2</v>
      </c>
    </row>
    <row r="2460" spans="1:4" x14ac:dyDescent="0.15">
      <c r="A2460" s="164">
        <v>2436</v>
      </c>
      <c r="B2460" s="164">
        <v>7.187253902572265</v>
      </c>
      <c r="C2460" s="164">
        <v>2.4007584208538546E-2</v>
      </c>
      <c r="D2460" s="164">
        <v>0.25516161748458077</v>
      </c>
    </row>
    <row r="2461" spans="1:4" x14ac:dyDescent="0.15">
      <c r="A2461" s="164">
        <v>2437</v>
      </c>
      <c r="B2461" s="164">
        <v>7.1715318078687043</v>
      </c>
      <c r="C2461" s="164">
        <v>2.2905043231630451E-2</v>
      </c>
      <c r="D2461" s="164">
        <v>0.24344339808494445</v>
      </c>
    </row>
    <row r="2462" spans="1:4" x14ac:dyDescent="0.15">
      <c r="A2462" s="164">
        <v>2438</v>
      </c>
      <c r="B2462" s="164">
        <v>7.1869141097483658</v>
      </c>
      <c r="C2462" s="164">
        <v>1.8943759013436257E-2</v>
      </c>
      <c r="D2462" s="164">
        <v>0.20134138233647594</v>
      </c>
    </row>
    <row r="2463" spans="1:4" x14ac:dyDescent="0.15">
      <c r="A2463" s="164">
        <v>2439</v>
      </c>
      <c r="B2463" s="164">
        <v>7.1674564439807682</v>
      </c>
      <c r="C2463" s="164">
        <v>2.6980407119566507E-2</v>
      </c>
      <c r="D2463" s="164">
        <v>0.28675789538926594</v>
      </c>
    </row>
    <row r="2464" spans="1:4" x14ac:dyDescent="0.15">
      <c r="A2464" s="164">
        <v>2440</v>
      </c>
      <c r="B2464" s="164">
        <v>7.1773395487988774</v>
      </c>
      <c r="C2464" s="164">
        <v>2.68097432370622E-2</v>
      </c>
      <c r="D2464" s="164">
        <v>0.28494401557829729</v>
      </c>
    </row>
    <row r="2465" spans="1:4" x14ac:dyDescent="0.15">
      <c r="A2465" s="164">
        <v>2441</v>
      </c>
      <c r="B2465" s="164">
        <v>7.1844074481898943</v>
      </c>
      <c r="C2465" s="164">
        <v>1.6241300294556282E-2</v>
      </c>
      <c r="D2465" s="164">
        <v>0.17261863656143575</v>
      </c>
    </row>
    <row r="2466" spans="1:4" x14ac:dyDescent="0.15">
      <c r="A2466" s="164">
        <v>2442</v>
      </c>
      <c r="B2466" s="164">
        <v>7.1968002603225294</v>
      </c>
      <c r="C2466" s="164">
        <v>1.5199179410366526E-2</v>
      </c>
      <c r="D2466" s="164">
        <v>0.16154258458908669</v>
      </c>
    </row>
    <row r="2467" spans="1:4" x14ac:dyDescent="0.15">
      <c r="A2467" s="164">
        <v>2443</v>
      </c>
      <c r="B2467" s="164">
        <v>7.2088798320869509</v>
      </c>
      <c r="C2467" s="164">
        <v>9.2970063164568018E-3</v>
      </c>
      <c r="D2467" s="164">
        <v>9.8812073254241489E-2</v>
      </c>
    </row>
    <row r="2468" spans="1:4" x14ac:dyDescent="0.15">
      <c r="A2468" s="164">
        <v>2444</v>
      </c>
      <c r="B2468" s="164">
        <v>7.2014846581157146</v>
      </c>
      <c r="C2468" s="164">
        <v>1.9254876180421654E-2</v>
      </c>
      <c r="D2468" s="164">
        <v>0.20464805238147699</v>
      </c>
    </row>
    <row r="2469" spans="1:4" x14ac:dyDescent="0.15">
      <c r="A2469" s="164">
        <v>2445</v>
      </c>
      <c r="B2469" s="164">
        <v>7.1848722505721474</v>
      </c>
      <c r="C2469" s="164">
        <v>1.3909502112159799E-2</v>
      </c>
      <c r="D2469" s="164">
        <v>0.14783541011517468</v>
      </c>
    </row>
    <row r="2470" spans="1:4" x14ac:dyDescent="0.15">
      <c r="A2470" s="164">
        <v>2446</v>
      </c>
      <c r="B2470" s="164">
        <v>7.1953344412212763</v>
      </c>
      <c r="C2470" s="164">
        <v>4.6425902546731734E-3</v>
      </c>
      <c r="D2470" s="164">
        <v>4.9343192068414768E-2</v>
      </c>
    </row>
    <row r="2471" spans="1:4" x14ac:dyDescent="0.15">
      <c r="A2471" s="164">
        <v>2447</v>
      </c>
      <c r="B2471" s="164">
        <v>7.1942638823051395</v>
      </c>
      <c r="C2471" s="164">
        <v>1.1484688162735068E-3</v>
      </c>
      <c r="D2471" s="164">
        <v>1.2206357717855065E-2</v>
      </c>
    </row>
    <row r="2472" spans="1:4" x14ac:dyDescent="0.15">
      <c r="A2472" s="164">
        <v>2448</v>
      </c>
      <c r="B2472" s="164">
        <v>7.2000883551788526</v>
      </c>
      <c r="C2472" s="164">
        <v>3.4659643570131848E-3</v>
      </c>
      <c r="D2472" s="164">
        <v>3.6837570319334753E-2</v>
      </c>
    </row>
    <row r="2473" spans="1:4" x14ac:dyDescent="0.15">
      <c r="A2473" s="164">
        <v>2449</v>
      </c>
      <c r="B2473" s="164">
        <v>7.1893203716950662</v>
      </c>
      <c r="C2473" s="164">
        <v>1.0208597642105133E-2</v>
      </c>
      <c r="D2473" s="164">
        <v>0.10850080807724019</v>
      </c>
    </row>
    <row r="2474" spans="1:4" x14ac:dyDescent="0.15">
      <c r="A2474" s="164">
        <v>2450</v>
      </c>
      <c r="B2474" s="164">
        <v>7.1824833326797561</v>
      </c>
      <c r="C2474" s="164">
        <v>1.0601253170564817E-2</v>
      </c>
      <c r="D2474" s="164">
        <v>0.11267409843772562</v>
      </c>
    </row>
    <row r="2475" spans="1:4" x14ac:dyDescent="0.15">
      <c r="A2475" s="164">
        <v>2451</v>
      </c>
      <c r="B2475" s="164">
        <v>7.1615427460386831</v>
      </c>
      <c r="C2475" s="164">
        <v>1.3640876367967181E-2</v>
      </c>
      <c r="D2475" s="164">
        <v>0.14498035486301775</v>
      </c>
    </row>
    <row r="2476" spans="1:4" x14ac:dyDescent="0.15">
      <c r="A2476" s="164">
        <v>2452</v>
      </c>
      <c r="B2476" s="164">
        <v>7.1379902743842276</v>
      </c>
      <c r="C2476" s="164">
        <v>2.0056687831131015E-2</v>
      </c>
      <c r="D2476" s="164">
        <v>0.21317000760761828</v>
      </c>
    </row>
    <row r="2477" spans="1:4" x14ac:dyDescent="0.15">
      <c r="A2477" s="164">
        <v>2453</v>
      </c>
      <c r="B2477" s="164">
        <v>7.1530394180320203</v>
      </c>
      <c r="C2477" s="164">
        <v>2.068899023968207E-2</v>
      </c>
      <c r="D2477" s="164">
        <v>0.21989035497384354</v>
      </c>
    </row>
    <row r="2478" spans="1:4" x14ac:dyDescent="0.15">
      <c r="A2478" s="164">
        <v>2454</v>
      </c>
      <c r="B2478" s="164">
        <v>7.1504541239486352</v>
      </c>
      <c r="C2478" s="164">
        <v>5.254385256286298E-3</v>
      </c>
      <c r="D2478" s="164">
        <v>5.5845579015164105E-2</v>
      </c>
    </row>
    <row r="2479" spans="1:4" x14ac:dyDescent="0.15">
      <c r="A2479" s="164">
        <v>2455</v>
      </c>
      <c r="B2479" s="164">
        <v>7.1669177953117602</v>
      </c>
      <c r="C2479" s="164">
        <v>4.5854058265266673E-3</v>
      </c>
      <c r="D2479" s="164">
        <v>4.8735414498874731E-2</v>
      </c>
    </row>
    <row r="2480" spans="1:4" x14ac:dyDescent="0.15">
      <c r="A2480" s="164">
        <v>2456</v>
      </c>
      <c r="B2480" s="164">
        <v>7.1669177953117602</v>
      </c>
      <c r="C2480" s="164">
        <v>4.5854058265266673E-3</v>
      </c>
      <c r="D2480" s="164">
        <v>4.8735414498874731E-2</v>
      </c>
    </row>
    <row r="2481" spans="1:4" x14ac:dyDescent="0.15">
      <c r="A2481" s="164">
        <v>2457</v>
      </c>
      <c r="B2481" s="164">
        <v>7.1481525043959575</v>
      </c>
      <c r="C2481" s="164">
        <v>1.7495518227208073E-2</v>
      </c>
      <c r="D2481" s="164">
        <v>0.18594893558668196</v>
      </c>
    </row>
    <row r="2482" spans="1:4" x14ac:dyDescent="0.15">
      <c r="A2482" s="164">
        <v>2458</v>
      </c>
      <c r="B2482" s="164">
        <v>7.1547474868303036</v>
      </c>
      <c r="C2482" s="164">
        <v>1.1364035221785862E-2</v>
      </c>
      <c r="D2482" s="164">
        <v>0.12078123242868107</v>
      </c>
    </row>
    <row r="2483" spans="1:4" x14ac:dyDescent="0.15">
      <c r="A2483" s="164">
        <v>2459</v>
      </c>
      <c r="B2483" s="164">
        <v>7.1453229550008306</v>
      </c>
      <c r="C2483" s="164">
        <v>2.4411899080714505E-2</v>
      </c>
      <c r="D2483" s="164">
        <v>0.25945882772703399</v>
      </c>
    </row>
    <row r="2484" spans="1:4" x14ac:dyDescent="0.15">
      <c r="A2484" s="164">
        <v>2460</v>
      </c>
      <c r="B2484" s="164">
        <v>7.1693861977328543</v>
      </c>
      <c r="C2484" s="164">
        <v>2.1817203169002042E-2</v>
      </c>
      <c r="D2484" s="164">
        <v>0.23188142552103816</v>
      </c>
    </row>
    <row r="2485" spans="1:4" x14ac:dyDescent="0.15">
      <c r="A2485" s="164">
        <v>2461</v>
      </c>
      <c r="B2485" s="164">
        <v>7.1837562610002754</v>
      </c>
      <c r="C2485" s="164">
        <v>1.2555707844303043E-2</v>
      </c>
      <c r="D2485" s="164">
        <v>0.13344677641812716</v>
      </c>
    </row>
    <row r="2486" spans="1:4" x14ac:dyDescent="0.15">
      <c r="A2486" s="164">
        <v>2462</v>
      </c>
      <c r="B2486" s="164">
        <v>7.1681846146786814</v>
      </c>
      <c r="C2486" s="164">
        <v>1.515485155710028E-2</v>
      </c>
      <c r="D2486" s="164">
        <v>0.16107145152376928</v>
      </c>
    </row>
    <row r="2487" spans="1:4" x14ac:dyDescent="0.15">
      <c r="A2487" s="164">
        <v>2463</v>
      </c>
      <c r="B2487" s="164">
        <v>7.1822347149690868</v>
      </c>
      <c r="C2487" s="164">
        <v>2.0911317101122151E-3</v>
      </c>
      <c r="D2487" s="164">
        <v>2.2225332831937263E-2</v>
      </c>
    </row>
    <row r="2488" spans="1:4" x14ac:dyDescent="0.15">
      <c r="A2488" s="164">
        <v>2464</v>
      </c>
      <c r="B2488" s="164">
        <v>7.1713742425120364</v>
      </c>
      <c r="C2488" s="164">
        <v>8.968308900421107E-4</v>
      </c>
      <c r="D2488" s="164">
        <v>9.5318553722657778E-3</v>
      </c>
    </row>
    <row r="2489" spans="1:4" x14ac:dyDescent="0.15">
      <c r="A2489" s="164">
        <v>2465</v>
      </c>
      <c r="B2489" s="164">
        <v>7.159689517609193</v>
      </c>
      <c r="C2489" s="164">
        <v>5.4947906537039515E-3</v>
      </c>
      <c r="D2489" s="164">
        <v>5.8400697827797277E-2</v>
      </c>
    </row>
    <row r="2490" spans="1:4" x14ac:dyDescent="0.15">
      <c r="A2490" s="164">
        <v>2466</v>
      </c>
      <c r="B2490" s="164">
        <v>7.1436921385366867</v>
      </c>
      <c r="C2490" s="164">
        <v>2.1801336524158721E-2</v>
      </c>
      <c r="D2490" s="164">
        <v>0.23171278886325919</v>
      </c>
    </row>
    <row r="2491" spans="1:4" x14ac:dyDescent="0.15">
      <c r="A2491" s="164">
        <v>2467</v>
      </c>
      <c r="B2491" s="164">
        <v>7.1489961362809051</v>
      </c>
      <c r="C2491" s="164">
        <v>2.1969203228525025E-2</v>
      </c>
      <c r="D2491" s="164">
        <v>0.23349693921490841</v>
      </c>
    </row>
    <row r="2492" spans="1:4" x14ac:dyDescent="0.15">
      <c r="A2492" s="164">
        <v>2468</v>
      </c>
      <c r="B2492" s="164">
        <v>7.1817683438983098</v>
      </c>
      <c r="C2492" s="164">
        <v>1.1466583980408451E-2</v>
      </c>
      <c r="D2492" s="164">
        <v>0.12187115913242118</v>
      </c>
    </row>
    <row r="2493" spans="1:4" x14ac:dyDescent="0.15">
      <c r="A2493" s="164">
        <v>2469</v>
      </c>
      <c r="B2493" s="164">
        <v>7.1899053941730733</v>
      </c>
      <c r="C2493" s="164">
        <v>1.044486912148912E-2</v>
      </c>
      <c r="D2493" s="164">
        <v>0.11101199005712684</v>
      </c>
    </row>
    <row r="2494" spans="1:4" x14ac:dyDescent="0.15">
      <c r="A2494" s="164">
        <v>2470</v>
      </c>
      <c r="B2494" s="164">
        <v>7.1958233525306197</v>
      </c>
      <c r="C2494" s="164">
        <v>6.6889125752602752E-3</v>
      </c>
      <c r="D2494" s="164">
        <v>7.1092273886905283E-2</v>
      </c>
    </row>
    <row r="2495" spans="1:4" x14ac:dyDescent="0.15">
      <c r="A2495" s="164">
        <v>2471</v>
      </c>
      <c r="B2495" s="164">
        <v>7.2159676821270198</v>
      </c>
      <c r="C2495" s="164">
        <v>-8.8488259192640584E-3</v>
      </c>
      <c r="D2495" s="164">
        <v>-9.4048643744665525E-2</v>
      </c>
    </row>
    <row r="2496" spans="1:4" x14ac:dyDescent="0.15">
      <c r="A2496" s="164">
        <v>2472</v>
      </c>
      <c r="B2496" s="164">
        <v>7.2009385751867985</v>
      </c>
      <c r="C2496" s="164">
        <v>-3.652932895263028E-3</v>
      </c>
      <c r="D2496" s="164">
        <v>-3.8824742132381657E-2</v>
      </c>
    </row>
    <row r="2497" spans="1:4" x14ac:dyDescent="0.15">
      <c r="A2497" s="164">
        <v>2473</v>
      </c>
      <c r="B2497" s="164">
        <v>7.2063522037833145</v>
      </c>
      <c r="C2497" s="164">
        <v>-1.1164883604605436E-2</v>
      </c>
      <c r="D2497" s="164">
        <v>-0.11866457427919702</v>
      </c>
    </row>
    <row r="2498" spans="1:4" x14ac:dyDescent="0.15">
      <c r="A2498" s="164">
        <v>2474</v>
      </c>
      <c r="B2498" s="164">
        <v>7.1929159569217491</v>
      </c>
      <c r="C2498" s="164">
        <v>-1.0791834549956469E-2</v>
      </c>
      <c r="D2498" s="164">
        <v>-0.11469966888269863</v>
      </c>
    </row>
    <row r="2499" spans="1:4" x14ac:dyDescent="0.15">
      <c r="A2499" s="164">
        <v>2475</v>
      </c>
      <c r="B2499" s="164">
        <v>7.1925172617929913</v>
      </c>
      <c r="C2499" s="164">
        <v>-1.069720631825799E-2</v>
      </c>
      <c r="D2499" s="164">
        <v>-0.11369392451249656</v>
      </c>
    </row>
    <row r="2500" spans="1:4" x14ac:dyDescent="0.15">
      <c r="A2500" s="164">
        <v>2476</v>
      </c>
      <c r="B2500" s="164">
        <v>7.2076471280152186</v>
      </c>
      <c r="C2500" s="164">
        <v>-1.3735940577347172E-2</v>
      </c>
      <c r="D2500" s="164">
        <v>-0.14599073296768619</v>
      </c>
    </row>
    <row r="2501" spans="1:4" x14ac:dyDescent="0.15">
      <c r="A2501" s="164">
        <v>2477</v>
      </c>
      <c r="B2501" s="164">
        <v>7.2195025117738414</v>
      </c>
      <c r="C2501" s="164">
        <v>-1.0606140655767149E-2</v>
      </c>
      <c r="D2501" s="164">
        <v>-0.11272604446523202</v>
      </c>
    </row>
    <row r="2502" spans="1:4" x14ac:dyDescent="0.15">
      <c r="A2502" s="164">
        <v>2478</v>
      </c>
      <c r="B2502" s="164">
        <v>7.2324356206805334</v>
      </c>
      <c r="C2502" s="164">
        <v>-7.9007384229194955E-3</v>
      </c>
      <c r="D2502" s="164">
        <v>-8.3972013918739707E-2</v>
      </c>
    </row>
    <row r="2503" spans="1:4" x14ac:dyDescent="0.15">
      <c r="A2503" s="164">
        <v>2479</v>
      </c>
      <c r="B2503" s="164">
        <v>7.2382444270398878</v>
      </c>
      <c r="C2503" s="164">
        <v>-7.7536875485826329E-3</v>
      </c>
      <c r="D2503" s="164">
        <v>-8.2409102022965919E-2</v>
      </c>
    </row>
    <row r="2504" spans="1:4" x14ac:dyDescent="0.15">
      <c r="A2504" s="164">
        <v>2480</v>
      </c>
      <c r="B2504" s="164">
        <v>7.2482787234432129</v>
      </c>
      <c r="C2504" s="164">
        <v>-1.0356760403139376E-2</v>
      </c>
      <c r="D2504" s="164">
        <v>-0.1100755375222392</v>
      </c>
    </row>
    <row r="2505" spans="1:4" x14ac:dyDescent="0.15">
      <c r="A2505" s="164">
        <v>2481</v>
      </c>
      <c r="B2505" s="164">
        <v>7.2482787234432129</v>
      </c>
      <c r="C2505" s="164">
        <v>-1.0356760403139376E-2</v>
      </c>
      <c r="D2505" s="164">
        <v>-0.1100755375222392</v>
      </c>
    </row>
    <row r="2506" spans="1:4" x14ac:dyDescent="0.15">
      <c r="A2506" s="164">
        <v>2482</v>
      </c>
      <c r="B2506" s="164">
        <v>7.2470493291140921</v>
      </c>
      <c r="C2506" s="164">
        <v>-1.1358144533028636E-2</v>
      </c>
      <c r="D2506" s="164">
        <v>-0.12071862397718774</v>
      </c>
    </row>
    <row r="2507" spans="1:4" x14ac:dyDescent="0.15">
      <c r="A2507" s="164">
        <v>2483</v>
      </c>
      <c r="B2507" s="164">
        <v>7.2488498777722477</v>
      </c>
      <c r="C2507" s="164">
        <v>-7.6268711891964713E-3</v>
      </c>
      <c r="D2507" s="164">
        <v>-8.106125014818337E-2</v>
      </c>
    </row>
    <row r="2508" spans="1:4" x14ac:dyDescent="0.15">
      <c r="A2508" s="164">
        <v>2484</v>
      </c>
      <c r="B2508" s="164">
        <v>7.2570286398200095</v>
      </c>
      <c r="C2508" s="164">
        <v>-1.6809145614198329E-2</v>
      </c>
      <c r="D2508" s="164">
        <v>-0.17865390978935933</v>
      </c>
    </row>
    <row r="2509" spans="1:4" x14ac:dyDescent="0.15">
      <c r="A2509" s="164">
        <v>2485</v>
      </c>
      <c r="B2509" s="164">
        <v>7.2629949977773602</v>
      </c>
      <c r="C2509" s="164">
        <v>-1.6484376159441538E-2</v>
      </c>
      <c r="D2509" s="164">
        <v>-0.17520213810481577</v>
      </c>
    </row>
    <row r="2510" spans="1:4" x14ac:dyDescent="0.15">
      <c r="A2510" s="164">
        <v>2486</v>
      </c>
      <c r="B2510" s="164">
        <v>7.2622657156989945</v>
      </c>
      <c r="C2510" s="164">
        <v>-1.8681263959754446E-2</v>
      </c>
      <c r="D2510" s="164">
        <v>-0.19855148636454675</v>
      </c>
    </row>
    <row r="2511" spans="1:4" x14ac:dyDescent="0.15">
      <c r="A2511" s="164">
        <v>2487</v>
      </c>
      <c r="B2511" s="164">
        <v>7.2588345996556418</v>
      </c>
      <c r="C2511" s="164">
        <v>-1.9260752733639031E-2</v>
      </c>
      <c r="D2511" s="164">
        <v>-0.20471051059514625</v>
      </c>
    </row>
    <row r="2512" spans="1:4" x14ac:dyDescent="0.15">
      <c r="A2512" s="164">
        <v>2488</v>
      </c>
      <c r="B2512" s="164">
        <v>7.2700006651559397</v>
      </c>
      <c r="C2512" s="164">
        <v>-2.7131214162160688E-2</v>
      </c>
      <c r="D2512" s="164">
        <v>-0.28836072925135486</v>
      </c>
    </row>
    <row r="2513" spans="1:4" x14ac:dyDescent="0.15">
      <c r="A2513" s="164">
        <v>2489</v>
      </c>
      <c r="B2513" s="164">
        <v>7.2758693651852591</v>
      </c>
      <c r="C2513" s="164">
        <v>-2.4808110003344375E-2</v>
      </c>
      <c r="D2513" s="164">
        <v>-0.26366990615146535</v>
      </c>
    </row>
    <row r="2514" spans="1:4" x14ac:dyDescent="0.15">
      <c r="A2514" s="164">
        <v>2490</v>
      </c>
      <c r="B2514" s="164">
        <v>7.2827612935446284</v>
      </c>
      <c r="C2514" s="164">
        <v>-2.5265055226688204E-2</v>
      </c>
      <c r="D2514" s="164">
        <v>-0.26852649152371599</v>
      </c>
    </row>
    <row r="2515" spans="1:4" x14ac:dyDescent="0.15">
      <c r="A2515" s="164">
        <v>2491</v>
      </c>
      <c r="B2515" s="164">
        <v>7.2733556393442171</v>
      </c>
      <c r="C2515" s="164">
        <v>-2.3714233896787285E-2</v>
      </c>
      <c r="D2515" s="164">
        <v>-0.25204378024673674</v>
      </c>
    </row>
    <row r="2516" spans="1:4" x14ac:dyDescent="0.15">
      <c r="A2516" s="164">
        <v>2492</v>
      </c>
      <c r="B2516" s="164">
        <v>7.2457320227283084</v>
      </c>
      <c r="C2516" s="164">
        <v>-1.7996904995228213E-2</v>
      </c>
      <c r="D2516" s="164">
        <v>-0.1912778623792363</v>
      </c>
    </row>
    <row r="2517" spans="1:4" x14ac:dyDescent="0.15">
      <c r="A2517" s="164">
        <v>2493</v>
      </c>
      <c r="B2517" s="164">
        <v>7.2541701092184825</v>
      </c>
      <c r="C2517" s="164">
        <v>-2.4911209309053994E-2</v>
      </c>
      <c r="D2517" s="164">
        <v>-0.26476568427632335</v>
      </c>
    </row>
    <row r="2518" spans="1:4" x14ac:dyDescent="0.15">
      <c r="A2518" s="164">
        <v>2494</v>
      </c>
      <c r="B2518" s="164">
        <v>7.2319398793603122</v>
      </c>
      <c r="C2518" s="164">
        <v>-1.6038354794040366E-2</v>
      </c>
      <c r="D2518" s="164">
        <v>-0.1704616555956274</v>
      </c>
    </row>
    <row r="2519" spans="1:4" x14ac:dyDescent="0.15">
      <c r="A2519" s="164">
        <v>2495</v>
      </c>
      <c r="B2519" s="164">
        <v>7.2342700478716138</v>
      </c>
      <c r="C2519" s="164">
        <v>-2.1312082719706638E-2</v>
      </c>
      <c r="D2519" s="164">
        <v>-0.22651281576225563</v>
      </c>
    </row>
    <row r="2520" spans="1:4" x14ac:dyDescent="0.15">
      <c r="A2520" s="164">
        <v>2496</v>
      </c>
      <c r="B2520" s="164">
        <v>7.2126560419981214</v>
      </c>
      <c r="C2520" s="164">
        <v>-6.5013272230078911E-3</v>
      </c>
      <c r="D2520" s="164">
        <v>-6.9098546343085626E-2</v>
      </c>
    </row>
    <row r="2521" spans="1:4" x14ac:dyDescent="0.15">
      <c r="A2521" s="164">
        <v>2497</v>
      </c>
      <c r="B2521" s="164">
        <v>7.230450769525496</v>
      </c>
      <c r="C2521" s="164">
        <v>-1.3154083738684541E-2</v>
      </c>
      <c r="D2521" s="164">
        <v>-0.13980654005564727</v>
      </c>
    </row>
    <row r="2522" spans="1:4" x14ac:dyDescent="0.15">
      <c r="A2522" s="164">
        <v>2498</v>
      </c>
      <c r="B2522" s="164">
        <v>7.2381576125143576</v>
      </c>
      <c r="C2522" s="164">
        <v>-1.8954907530178033E-2</v>
      </c>
      <c r="D2522" s="164">
        <v>-0.20145987295759282</v>
      </c>
    </row>
    <row r="2523" spans="1:4" x14ac:dyDescent="0.15">
      <c r="A2523" s="164">
        <v>2499</v>
      </c>
      <c r="B2523" s="164">
        <v>7.2188798766694484</v>
      </c>
      <c r="C2523" s="164">
        <v>-1.77089933877701E-2</v>
      </c>
      <c r="D2523" s="164">
        <v>-0.18821782973232509</v>
      </c>
    </row>
    <row r="2524" spans="1:4" x14ac:dyDescent="0.15">
      <c r="A2524" s="164">
        <v>2500</v>
      </c>
      <c r="B2524" s="164">
        <v>7.2184051554967459</v>
      </c>
      <c r="C2524" s="164">
        <v>-2.6448855899483981E-2</v>
      </c>
      <c r="D2524" s="164">
        <v>-0.28110836947637041</v>
      </c>
    </row>
    <row r="2525" spans="1:4" x14ac:dyDescent="0.15">
      <c r="A2525" s="164">
        <v>2501</v>
      </c>
      <c r="B2525" s="164">
        <v>7.2140002872694948</v>
      </c>
      <c r="C2525" s="164">
        <v>-2.2570957233115863E-2</v>
      </c>
      <c r="D2525" s="164">
        <v>-0.23989260667588569</v>
      </c>
    </row>
    <row r="2526" spans="1:4" x14ac:dyDescent="0.15">
      <c r="A2526" s="164">
        <v>2502</v>
      </c>
      <c r="B2526" s="164">
        <v>7.2032719313910123</v>
      </c>
      <c r="C2526" s="164">
        <v>-1.6295270874961076E-2</v>
      </c>
      <c r="D2526" s="164">
        <v>-0.17319225615068917</v>
      </c>
    </row>
    <row r="2527" spans="1:4" x14ac:dyDescent="0.15">
      <c r="A2527" s="164">
        <v>2503</v>
      </c>
      <c r="B2527" s="164">
        <v>7.1886424307567074</v>
      </c>
      <c r="C2527" s="164">
        <v>-1.4454252361963071E-2</v>
      </c>
      <c r="D2527" s="164">
        <v>-0.15362522027089603</v>
      </c>
    </row>
    <row r="2528" spans="1:4" x14ac:dyDescent="0.15">
      <c r="A2528" s="164">
        <v>2504</v>
      </c>
      <c r="B2528" s="164">
        <v>7.1965561476090292</v>
      </c>
      <c r="C2528" s="164">
        <v>-1.5953285133567086E-2</v>
      </c>
      <c r="D2528" s="164">
        <v>-0.16955750330872188</v>
      </c>
    </row>
    <row r="2529" spans="1:4" x14ac:dyDescent="0.15">
      <c r="A2529" s="164">
        <v>2505</v>
      </c>
      <c r="B2529" s="164">
        <v>7.1910741295398717</v>
      </c>
      <c r="C2529" s="164">
        <v>-2.0800751769503023E-2</v>
      </c>
      <c r="D2529" s="164">
        <v>-0.2210781984683807</v>
      </c>
    </row>
    <row r="2530" spans="1:4" x14ac:dyDescent="0.15">
      <c r="A2530" s="164">
        <v>2506</v>
      </c>
      <c r="B2530" s="164">
        <v>7.1821103765066141</v>
      </c>
      <c r="C2530" s="164">
        <v>-1.3684574319546172E-2</v>
      </c>
      <c r="D2530" s="164">
        <v>-0.14544479309673611</v>
      </c>
    </row>
    <row r="2531" spans="1:4" x14ac:dyDescent="0.15">
      <c r="A2531" s="164">
        <v>2507</v>
      </c>
      <c r="B2531" s="164">
        <v>7.173105720101411</v>
      </c>
      <c r="C2531" s="164">
        <v>-1.739721089648949E-2</v>
      </c>
      <c r="D2531" s="164">
        <v>-0.18490408837094988</v>
      </c>
    </row>
    <row r="2532" spans="1:4" x14ac:dyDescent="0.15">
      <c r="A2532" s="164">
        <v>2508</v>
      </c>
      <c r="B2532" s="164">
        <v>7.1962814298112319</v>
      </c>
      <c r="C2532" s="164">
        <v>-2.4701414907880803E-2</v>
      </c>
      <c r="D2532" s="164">
        <v>-0.26253591062323245</v>
      </c>
    </row>
    <row r="2533" spans="1:4" x14ac:dyDescent="0.15">
      <c r="A2533" s="164">
        <v>2509</v>
      </c>
      <c r="B2533" s="164">
        <v>7.1915349926868277</v>
      </c>
      <c r="C2533" s="164">
        <v>-2.2878056787878798E-2</v>
      </c>
      <c r="D2533" s="164">
        <v>-0.24315657602996318</v>
      </c>
    </row>
    <row r="2534" spans="1:4" x14ac:dyDescent="0.15">
      <c r="A2534" s="164">
        <v>2510</v>
      </c>
      <c r="B2534" s="164">
        <v>7.2182270608330636</v>
      </c>
      <c r="C2534" s="164">
        <v>-2.7098980987243948E-2</v>
      </c>
      <c r="D2534" s="164">
        <v>-0.28801814296791312</v>
      </c>
    </row>
    <row r="2535" spans="1:4" x14ac:dyDescent="0.15">
      <c r="A2535" s="164">
        <v>2511</v>
      </c>
      <c r="B2535" s="164">
        <v>7.2204207358898786</v>
      </c>
      <c r="C2535" s="164">
        <v>-2.6960337340181439E-2</v>
      </c>
      <c r="D2535" s="164">
        <v>-0.28654458623970847</v>
      </c>
    </row>
    <row r="2536" spans="1:4" x14ac:dyDescent="0.15">
      <c r="A2536" s="164">
        <v>2512</v>
      </c>
      <c r="B2536" s="164">
        <v>7.2280798768972794</v>
      </c>
      <c r="C2536" s="164">
        <v>-2.4599953820176879E-2</v>
      </c>
      <c r="D2536" s="164">
        <v>-0.2614575440943307</v>
      </c>
    </row>
    <row r="2537" spans="1:4" x14ac:dyDescent="0.15">
      <c r="A2537" s="164">
        <v>2513</v>
      </c>
      <c r="B2537" s="164">
        <v>7.2241123668875931</v>
      </c>
      <c r="C2537" s="164">
        <v>-2.9075095475015189E-2</v>
      </c>
      <c r="D2537" s="164">
        <v>-0.30902102958301408</v>
      </c>
    </row>
    <row r="2538" spans="1:4" x14ac:dyDescent="0.15">
      <c r="A2538" s="164">
        <v>2514</v>
      </c>
      <c r="B2538" s="164">
        <v>7.2133433889999479</v>
      </c>
      <c r="C2538" s="164">
        <v>-2.5308367332791626E-2</v>
      </c>
      <c r="D2538" s="164">
        <v>-0.26898682884687253</v>
      </c>
    </row>
    <row r="2539" spans="1:4" x14ac:dyDescent="0.15">
      <c r="A2539" s="164">
        <v>2515</v>
      </c>
      <c r="B2539" s="164">
        <v>7.2213378845377347</v>
      </c>
      <c r="C2539" s="164">
        <v>-2.3453529460764955E-2</v>
      </c>
      <c r="D2539" s="164">
        <v>-0.24927291563149553</v>
      </c>
    </row>
    <row r="2540" spans="1:4" x14ac:dyDescent="0.15">
      <c r="A2540" s="164">
        <v>2516</v>
      </c>
      <c r="B2540" s="164">
        <v>7.2421123588852492</v>
      </c>
      <c r="C2540" s="164">
        <v>-2.6725332143710645E-2</v>
      </c>
      <c r="D2540" s="164">
        <v>-0.28404686278998947</v>
      </c>
    </row>
    <row r="2541" spans="1:4" x14ac:dyDescent="0.15">
      <c r="A2541" s="164">
        <v>2517</v>
      </c>
      <c r="B2541" s="164">
        <v>7.2515002865474019</v>
      </c>
      <c r="C2541" s="164">
        <v>-3.3690084261758457E-2</v>
      </c>
      <c r="D2541" s="164">
        <v>-0.3580708628885993</v>
      </c>
    </row>
    <row r="2542" spans="1:4" x14ac:dyDescent="0.15">
      <c r="A2542" s="164">
        <v>2518</v>
      </c>
      <c r="B2542" s="164">
        <v>7.2665196213593068</v>
      </c>
      <c r="C2542" s="164">
        <v>-3.5449717296683225E-2</v>
      </c>
      <c r="D2542" s="164">
        <v>-0.37677290335508723</v>
      </c>
    </row>
    <row r="2543" spans="1:4" x14ac:dyDescent="0.15">
      <c r="A2543" s="164">
        <v>2519</v>
      </c>
      <c r="B2543" s="164">
        <v>7.2578192597995823</v>
      </c>
      <c r="C2543" s="164">
        <v>-4.1109773090124868E-2</v>
      </c>
      <c r="D2543" s="164">
        <v>-0.43693010112902597</v>
      </c>
    </row>
    <row r="2544" spans="1:4" x14ac:dyDescent="0.15">
      <c r="A2544" s="164">
        <v>2520</v>
      </c>
      <c r="B2544" s="164">
        <v>7.2533757943508608</v>
      </c>
      <c r="C2544" s="164">
        <v>-4.6850145931522036E-2</v>
      </c>
      <c r="D2544" s="164">
        <v>-0.49794093863988709</v>
      </c>
    </row>
    <row r="2545" spans="1:4" x14ac:dyDescent="0.15">
      <c r="A2545" s="164">
        <v>2521</v>
      </c>
      <c r="B2545" s="164">
        <v>7.2401230488564954</v>
      </c>
      <c r="C2545" s="164">
        <v>-5.171031235954171E-2</v>
      </c>
      <c r="D2545" s="164">
        <v>-0.54959661195735032</v>
      </c>
    </row>
    <row r="2546" spans="1:4" x14ac:dyDescent="0.15">
      <c r="A2546" s="164">
        <v>2522</v>
      </c>
      <c r="B2546" s="164">
        <v>7.2477929144990458</v>
      </c>
      <c r="C2546" s="164">
        <v>-6.2102914520007602E-2</v>
      </c>
      <c r="D2546" s="164">
        <v>-0.66005308913155469</v>
      </c>
    </row>
    <row r="2547" spans="1:4" x14ac:dyDescent="0.15">
      <c r="A2547" s="164">
        <v>2523</v>
      </c>
      <c r="B2547" s="164">
        <v>7.2510734075683994</v>
      </c>
      <c r="C2547" s="164">
        <v>-5.7387589173287346E-2</v>
      </c>
      <c r="D2547" s="164">
        <v>-0.60993684119990055</v>
      </c>
    </row>
    <row r="2548" spans="1:4" x14ac:dyDescent="0.15">
      <c r="A2548" s="164">
        <v>2524</v>
      </c>
      <c r="B2548" s="164">
        <v>7.2463336766575539</v>
      </c>
      <c r="C2548" s="164">
        <v>-6.1628711802679703E-2</v>
      </c>
      <c r="D2548" s="164">
        <v>-0.6550130846347284</v>
      </c>
    </row>
    <row r="2549" spans="1:4" x14ac:dyDescent="0.15">
      <c r="A2549" s="164">
        <v>2525</v>
      </c>
      <c r="B2549" s="164">
        <v>7.2769166691888643</v>
      </c>
      <c r="C2549" s="164">
        <v>-6.3737636278789367E-2</v>
      </c>
      <c r="D2549" s="164">
        <v>-0.67742752566314213</v>
      </c>
    </row>
    <row r="2550" spans="1:4" x14ac:dyDescent="0.15">
      <c r="A2550" s="164">
        <v>2526</v>
      </c>
      <c r="B2550" s="164">
        <v>7.2769166691888643</v>
      </c>
      <c r="C2550" s="164">
        <v>-6.3737636278789367E-2</v>
      </c>
      <c r="D2550" s="164">
        <v>-0.67742752566314213</v>
      </c>
    </row>
    <row r="2551" spans="1:4" x14ac:dyDescent="0.15">
      <c r="A2551" s="164">
        <v>2527</v>
      </c>
      <c r="B2551" s="164">
        <v>7.2752899904188224</v>
      </c>
      <c r="C2551" s="164">
        <v>-6.7133866577129275E-2</v>
      </c>
      <c r="D2551" s="164">
        <v>-0.71352393622853094</v>
      </c>
    </row>
    <row r="2552" spans="1:4" x14ac:dyDescent="0.15">
      <c r="A2552" s="164">
        <v>2528</v>
      </c>
      <c r="B2552" s="164">
        <v>7.2673843643024716</v>
      </c>
      <c r="C2552" s="164">
        <v>-6.3904441225369091E-2</v>
      </c>
      <c r="D2552" s="164">
        <v>-0.67920039125444864</v>
      </c>
    </row>
    <row r="2553" spans="1:4" x14ac:dyDescent="0.15">
      <c r="A2553" s="164">
        <v>2529</v>
      </c>
      <c r="B2553" s="164">
        <v>7.2793640971082318</v>
      </c>
      <c r="C2553" s="164">
        <v>-7.3283585575834032E-2</v>
      </c>
      <c r="D2553" s="164">
        <v>-0.77888545836898304</v>
      </c>
    </row>
    <row r="2554" spans="1:4" x14ac:dyDescent="0.15">
      <c r="A2554" s="164">
        <v>2530</v>
      </c>
      <c r="B2554" s="164">
        <v>7.2889153008210679</v>
      </c>
      <c r="C2554" s="164">
        <v>-7.987094598093325E-2</v>
      </c>
      <c r="D2554" s="164">
        <v>-0.84889839766843955</v>
      </c>
    </row>
    <row r="2555" spans="1:4" x14ac:dyDescent="0.15">
      <c r="A2555" s="164">
        <v>2531</v>
      </c>
      <c r="B2555" s="164">
        <v>7.277357220584368</v>
      </c>
      <c r="C2555" s="164">
        <v>-7.387729750726546E-2</v>
      </c>
      <c r="D2555" s="164">
        <v>-0.78519565165740468</v>
      </c>
    </row>
    <row r="2556" spans="1:4" x14ac:dyDescent="0.15">
      <c r="A2556" s="164">
        <v>2532</v>
      </c>
      <c r="B2556" s="164">
        <v>7.2837994263734718</v>
      </c>
      <c r="C2556" s="164">
        <v>-8.6214382882094931E-2</v>
      </c>
      <c r="D2556" s="164">
        <v>-0.91631882639846229</v>
      </c>
    </row>
    <row r="2557" spans="1:4" x14ac:dyDescent="0.15">
      <c r="A2557" s="164">
        <v>2533</v>
      </c>
      <c r="B2557" s="164">
        <v>7.2688884139119585</v>
      </c>
      <c r="C2557" s="164">
        <v>-8.5093574262114835E-2</v>
      </c>
      <c r="D2557" s="164">
        <v>-0.90440645163053091</v>
      </c>
    </row>
    <row r="2558" spans="1:4" x14ac:dyDescent="0.15">
      <c r="A2558" s="164">
        <v>2534</v>
      </c>
      <c r="B2558" s="164">
        <v>7.2668265749492642</v>
      </c>
      <c r="C2558" s="164">
        <v>-8.2652415794056466E-2</v>
      </c>
      <c r="D2558" s="164">
        <v>-0.87846090301408919</v>
      </c>
    </row>
    <row r="2559" spans="1:4" x14ac:dyDescent="0.15">
      <c r="A2559" s="164">
        <v>2535</v>
      </c>
      <c r="B2559" s="164">
        <v>7.284181549693316</v>
      </c>
      <c r="C2559" s="164">
        <v>-8.7195398269547475E-2</v>
      </c>
      <c r="D2559" s="164">
        <v>-0.92674542621230882</v>
      </c>
    </row>
    <row r="2560" spans="1:4" x14ac:dyDescent="0.15">
      <c r="A2560" s="164">
        <v>2536</v>
      </c>
      <c r="B2560" s="164">
        <v>7.2886711521657315</v>
      </c>
      <c r="C2560" s="164">
        <v>-9.1610119615715746E-2</v>
      </c>
      <c r="D2560" s="164">
        <v>-0.97366674197848924</v>
      </c>
    </row>
    <row r="2561" spans="1:4" x14ac:dyDescent="0.15">
      <c r="A2561" s="164">
        <v>2537</v>
      </c>
      <c r="B2561" s="164">
        <v>7.2708338180403151</v>
      </c>
      <c r="C2561" s="164">
        <v>-9.496162210123682E-2</v>
      </c>
      <c r="D2561" s="164">
        <v>-1.0092877685582897</v>
      </c>
    </row>
    <row r="2562" spans="1:4" x14ac:dyDescent="0.15">
      <c r="A2562" s="164">
        <v>2538</v>
      </c>
      <c r="B2562" s="164">
        <v>7.2810371404435319</v>
      </c>
      <c r="C2562" s="164">
        <v>-0.10287311768007079</v>
      </c>
      <c r="D2562" s="164">
        <v>-1.0933741135683557</v>
      </c>
    </row>
    <row r="2563" spans="1:4" x14ac:dyDescent="0.15">
      <c r="A2563" s="164">
        <v>2539</v>
      </c>
      <c r="B2563" s="164">
        <v>7.2507886922431561</v>
      </c>
      <c r="C2563" s="164">
        <v>-9.5860884147447756E-2</v>
      </c>
      <c r="D2563" s="164">
        <v>-1.0188454631709807</v>
      </c>
    </row>
    <row r="2564" spans="1:4" x14ac:dyDescent="0.15">
      <c r="A2564" s="164">
        <v>2540</v>
      </c>
      <c r="B2564" s="164">
        <v>7.2481072958764923</v>
      </c>
      <c r="C2564" s="164">
        <v>-9.5603541827760985E-2</v>
      </c>
      <c r="D2564" s="164">
        <v>-1.016110332390302</v>
      </c>
    </row>
    <row r="2565" spans="1:4" x14ac:dyDescent="0.15">
      <c r="A2565" s="164">
        <v>2541</v>
      </c>
      <c r="B2565" s="164">
        <v>7.2541701092184825</v>
      </c>
      <c r="C2565" s="164">
        <v>-9.69799449680675E-2</v>
      </c>
      <c r="D2565" s="164">
        <v>-1.0307392616711815</v>
      </c>
    </row>
    <row r="2566" spans="1:4" x14ac:dyDescent="0.15">
      <c r="A2566" s="164">
        <v>2542</v>
      </c>
      <c r="B2566" s="164">
        <v>7.2526090840264921</v>
      </c>
      <c r="C2566" s="164">
        <v>-9.6276452473334828E-2</v>
      </c>
      <c r="D2566" s="164">
        <v>-1.0232622793440547</v>
      </c>
    </row>
    <row r="2567" spans="1:4" x14ac:dyDescent="0.15">
      <c r="A2567" s="164">
        <v>2543</v>
      </c>
      <c r="B2567" s="164">
        <v>7.2451872705522131</v>
      </c>
      <c r="C2567" s="164">
        <v>-9.9754570478829407E-2</v>
      </c>
      <c r="D2567" s="164">
        <v>-1.0602290232019642</v>
      </c>
    </row>
    <row r="2568" spans="1:4" x14ac:dyDescent="0.15">
      <c r="A2568" s="164">
        <v>2544</v>
      </c>
      <c r="B2568" s="164">
        <v>7.2497343445024169</v>
      </c>
      <c r="C2568" s="164">
        <v>-9.3011834196611964E-2</v>
      </c>
      <c r="D2568" s="164">
        <v>-0.98856469075194364</v>
      </c>
    </row>
    <row r="2569" spans="1:4" x14ac:dyDescent="0.15">
      <c r="A2569" s="164">
        <v>2545</v>
      </c>
      <c r="B2569" s="164">
        <v>7.2470779416125106</v>
      </c>
      <c r="C2569" s="164">
        <v>-9.0277473793510588E-2</v>
      </c>
      <c r="D2569" s="164">
        <v>-0.95950288190101418</v>
      </c>
    </row>
    <row r="2570" spans="1:4" x14ac:dyDescent="0.15">
      <c r="A2570" s="164">
        <v>2546</v>
      </c>
      <c r="B2570" s="164">
        <v>7.263807627310876</v>
      </c>
      <c r="C2570" s="164">
        <v>-9.0155867948880086E-2</v>
      </c>
      <c r="D2570" s="164">
        <v>-0.95821040933309709</v>
      </c>
    </row>
    <row r="2571" spans="1:4" x14ac:dyDescent="0.15">
      <c r="A2571" s="164">
        <v>2547</v>
      </c>
      <c r="B2571" s="164">
        <v>7.2648432076374672</v>
      </c>
      <c r="C2571" s="164">
        <v>-9.372416385475546E-2</v>
      </c>
      <c r="D2571" s="164">
        <v>-0.99613559776929728</v>
      </c>
    </row>
    <row r="2572" spans="1:4" x14ac:dyDescent="0.15">
      <c r="A2572" s="164">
        <v>2548</v>
      </c>
      <c r="B2572" s="164">
        <v>7.2807905226627767</v>
      </c>
      <c r="C2572" s="164">
        <v>-9.1320943008650346E-2</v>
      </c>
      <c r="D2572" s="164">
        <v>-0.97059326444086724</v>
      </c>
    </row>
    <row r="2573" spans="1:4" x14ac:dyDescent="0.15">
      <c r="A2573" s="164">
        <v>2549</v>
      </c>
      <c r="B2573" s="164">
        <v>7.281749155821335</v>
      </c>
      <c r="C2573" s="164">
        <v>-9.8181976957904205E-2</v>
      </c>
      <c r="D2573" s="164">
        <v>-1.0435149089054356</v>
      </c>
    </row>
    <row r="2574" spans="1:4" x14ac:dyDescent="0.15">
      <c r="A2574" s="164">
        <v>2550</v>
      </c>
      <c r="B2574" s="164">
        <v>7.2887796720772648</v>
      </c>
      <c r="C2574" s="164">
        <v>-9.1344317980674106E-2</v>
      </c>
      <c r="D2574" s="164">
        <v>-0.9708417024185676</v>
      </c>
    </row>
    <row r="2575" spans="1:4" x14ac:dyDescent="0.15">
      <c r="A2575" s="164">
        <v>2551</v>
      </c>
      <c r="B2575" s="164">
        <v>7.2967149891867855</v>
      </c>
      <c r="C2575" s="164">
        <v>-9.987861683916055E-2</v>
      </c>
      <c r="D2575" s="164">
        <v>-1.0615474344869245</v>
      </c>
    </row>
    <row r="2576" spans="1:4" x14ac:dyDescent="0.15">
      <c r="A2576" s="164">
        <v>2552</v>
      </c>
      <c r="B2576" s="164">
        <v>7.2849452373682997</v>
      </c>
      <c r="C2576" s="164">
        <v>-0.10487536306550371</v>
      </c>
      <c r="D2576" s="164">
        <v>-1.1146547291734192</v>
      </c>
    </row>
    <row r="2577" spans="1:4" x14ac:dyDescent="0.15">
      <c r="A2577" s="164">
        <v>2553</v>
      </c>
      <c r="B2577" s="164">
        <v>7.2652906023363331</v>
      </c>
      <c r="C2577" s="164">
        <v>-0.10638757563038848</v>
      </c>
      <c r="D2577" s="164">
        <v>-1.1307270920019652</v>
      </c>
    </row>
    <row r="2578" spans="1:4" x14ac:dyDescent="0.15">
      <c r="A2578" s="164">
        <v>2554</v>
      </c>
      <c r="B2578" s="164">
        <v>7.2668544738554894</v>
      </c>
      <c r="C2578" s="164">
        <v>-0.10958638853907399</v>
      </c>
      <c r="D2578" s="164">
        <v>-1.1647252764390505</v>
      </c>
    </row>
    <row r="2579" spans="1:4" x14ac:dyDescent="0.15">
      <c r="A2579" s="164">
        <v>2555</v>
      </c>
      <c r="B2579" s="164">
        <v>7.245646034417633</v>
      </c>
      <c r="C2579" s="164">
        <v>-0.11682937032561025</v>
      </c>
      <c r="D2579" s="164">
        <v>-1.2417064059025742</v>
      </c>
    </row>
    <row r="2580" spans="1:4" x14ac:dyDescent="0.15">
      <c r="A2580" s="164">
        <v>2556</v>
      </c>
      <c r="B2580" s="164">
        <v>7.2333096934201846</v>
      </c>
      <c r="C2580" s="164">
        <v>-9.9136230590180396E-2</v>
      </c>
      <c r="D2580" s="164">
        <v>-1.0536570747388281</v>
      </c>
    </row>
    <row r="2581" spans="1:4" x14ac:dyDescent="0.15">
      <c r="A2581" s="164">
        <v>2557</v>
      </c>
      <c r="B2581" s="164">
        <v>7.2330184442349523</v>
      </c>
      <c r="C2581" s="164">
        <v>-9.3120230141805038E-2</v>
      </c>
      <c r="D2581" s="164">
        <v>-0.98971676354960547</v>
      </c>
    </row>
    <row r="2582" spans="1:4" x14ac:dyDescent="0.15">
      <c r="A2582" s="164">
        <v>2558</v>
      </c>
      <c r="B2582" s="164">
        <v>7.261620014894854</v>
      </c>
      <c r="C2582" s="164">
        <v>-9.9687742018334191E-2</v>
      </c>
      <c r="D2582" s="164">
        <v>-1.0595187452362247</v>
      </c>
    </row>
    <row r="2583" spans="1:4" x14ac:dyDescent="0.15">
      <c r="A2583" s="164">
        <v>2559</v>
      </c>
      <c r="B2583" s="164">
        <v>7.2654862571660255</v>
      </c>
      <c r="C2583" s="164">
        <v>-0.10806234793032399</v>
      </c>
      <c r="D2583" s="164">
        <v>-1.1485272007200231</v>
      </c>
    </row>
    <row r="2584" spans="1:4" x14ac:dyDescent="0.15">
      <c r="A2584" s="164">
        <v>2560</v>
      </c>
      <c r="B2584" s="164">
        <v>7.2695559542219614</v>
      </c>
      <c r="C2584" s="164">
        <v>-9.8206398317133292E-2</v>
      </c>
      <c r="D2584" s="164">
        <v>-1.043774468279171</v>
      </c>
    </row>
    <row r="2585" spans="1:4" x14ac:dyDescent="0.15">
      <c r="A2585" s="164">
        <v>2561</v>
      </c>
      <c r="B2585" s="164">
        <v>7.2693891224869951</v>
      </c>
      <c r="C2585" s="164">
        <v>-0.10420481422409811</v>
      </c>
      <c r="D2585" s="164">
        <v>-1.1075278843609948</v>
      </c>
    </row>
    <row r="2586" spans="1:4" x14ac:dyDescent="0.15">
      <c r="A2586" s="164">
        <v>2562</v>
      </c>
      <c r="B2586" s="164">
        <v>7.2681367502204131</v>
      </c>
      <c r="C2586" s="164">
        <v>-0.11203811890232362</v>
      </c>
      <c r="D2586" s="164">
        <v>-1.190783187126305</v>
      </c>
    </row>
    <row r="2587" spans="1:4" x14ac:dyDescent="0.15">
      <c r="A2587" s="164">
        <v>2563</v>
      </c>
      <c r="B2587" s="164">
        <v>7.2656539224047769</v>
      </c>
      <c r="C2587" s="164">
        <v>-9.8076067849937942E-2</v>
      </c>
      <c r="D2587" s="164">
        <v>-1.0423892671473862</v>
      </c>
    </row>
    <row r="2588" spans="1:4" x14ac:dyDescent="0.15">
      <c r="A2588" s="164">
        <v>2564</v>
      </c>
      <c r="B2588" s="164">
        <v>7.2857081809672071</v>
      </c>
      <c r="C2588" s="164">
        <v>-8.3493845254265509E-2</v>
      </c>
      <c r="D2588" s="164">
        <v>-0.88740393119223282</v>
      </c>
    </row>
    <row r="2589" spans="1:4" x14ac:dyDescent="0.15">
      <c r="A2589" s="164">
        <v>2565</v>
      </c>
      <c r="B2589" s="164">
        <v>7.3101604528158113</v>
      </c>
      <c r="C2589" s="164">
        <v>-9.2790391382344239E-2</v>
      </c>
      <c r="D2589" s="164">
        <v>-0.98621111339163614</v>
      </c>
    </row>
    <row r="2590" spans="1:4" x14ac:dyDescent="0.15">
      <c r="A2590" s="164">
        <v>2566</v>
      </c>
      <c r="B2590" s="164">
        <v>7.3104771575927838</v>
      </c>
      <c r="C2590" s="164">
        <v>-9.9584851604005209E-2</v>
      </c>
      <c r="D2590" s="164">
        <v>-1.0584251872873784</v>
      </c>
    </row>
    <row r="2591" spans="1:4" x14ac:dyDescent="0.15">
      <c r="A2591" s="164">
        <v>2567</v>
      </c>
      <c r="B2591" s="164">
        <v>7.3141626130967436</v>
      </c>
      <c r="C2591" s="164">
        <v>-0.10800789832163016</v>
      </c>
      <c r="D2591" s="164">
        <v>-1.1479484898382852</v>
      </c>
    </row>
    <row r="2592" spans="1:4" x14ac:dyDescent="0.15">
      <c r="A2592" s="164">
        <v>2568</v>
      </c>
      <c r="B2592" s="164">
        <v>7.3263840104449658</v>
      </c>
      <c r="C2592" s="164">
        <v>-0.11490108059258031</v>
      </c>
      <c r="D2592" s="164">
        <v>-1.2212118187344145</v>
      </c>
    </row>
    <row r="2593" spans="1:4" x14ac:dyDescent="0.15">
      <c r="A2593" s="164">
        <v>2569</v>
      </c>
      <c r="B2593" s="164">
        <v>7.3334367304902592</v>
      </c>
      <c r="C2593" s="164">
        <v>-0.11628681215069125</v>
      </c>
      <c r="D2593" s="164">
        <v>-1.2359398939416342</v>
      </c>
    </row>
    <row r="2594" spans="1:4" x14ac:dyDescent="0.15">
      <c r="A2594" s="164">
        <v>2570</v>
      </c>
      <c r="B2594" s="164">
        <v>7.3452117962608909</v>
      </c>
      <c r="C2594" s="164">
        <v>-0.12249980269209182</v>
      </c>
      <c r="D2594" s="164">
        <v>-1.3019738897901767</v>
      </c>
    </row>
    <row r="2595" spans="1:4" x14ac:dyDescent="0.15">
      <c r="A2595" s="164">
        <v>2571</v>
      </c>
      <c r="B2595" s="164">
        <v>7.3556675291169968</v>
      </c>
      <c r="C2595" s="164">
        <v>-0.12800503038834243</v>
      </c>
      <c r="D2595" s="164">
        <v>-1.3604855164242557</v>
      </c>
    </row>
    <row r="2596" spans="1:4" x14ac:dyDescent="0.15">
      <c r="A2596" s="164">
        <v>2572</v>
      </c>
      <c r="B2596" s="164">
        <v>7.3509458911762691</v>
      </c>
      <c r="C2596" s="164">
        <v>-0.131889674143717</v>
      </c>
      <c r="D2596" s="164">
        <v>-1.4017729685628268</v>
      </c>
    </row>
    <row r="2597" spans="1:4" x14ac:dyDescent="0.15">
      <c r="A2597" s="164">
        <v>2573</v>
      </c>
      <c r="B2597" s="164">
        <v>7.3586506847630329</v>
      </c>
      <c r="C2597" s="164">
        <v>-0.13360598857645645</v>
      </c>
      <c r="D2597" s="164">
        <v>-1.4200146026633613</v>
      </c>
    </row>
    <row r="2598" spans="1:4" x14ac:dyDescent="0.15">
      <c r="A2598" s="164">
        <v>2574</v>
      </c>
      <c r="B2598" s="164">
        <v>7.3688317069114735</v>
      </c>
      <c r="C2598" s="164">
        <v>-0.1379789502566009</v>
      </c>
      <c r="D2598" s="164">
        <v>-1.4664920810223416</v>
      </c>
    </row>
    <row r="2599" spans="1:4" x14ac:dyDescent="0.15">
      <c r="A2599" s="164">
        <v>2575</v>
      </c>
      <c r="B2599" s="164">
        <v>7.3746634824459525</v>
      </c>
      <c r="C2599" s="164">
        <v>-0.13329719912363469</v>
      </c>
      <c r="D2599" s="164">
        <v>-1.416732672438322</v>
      </c>
    </row>
    <row r="2600" spans="1:4" x14ac:dyDescent="0.15">
      <c r="A2600" s="164">
        <v>2576</v>
      </c>
      <c r="B2600" s="164">
        <v>7.37427442425063</v>
      </c>
      <c r="C2600" s="164">
        <v>-0.13412664804965502</v>
      </c>
      <c r="D2600" s="164">
        <v>-1.4255483670015809</v>
      </c>
    </row>
    <row r="2601" spans="1:4" x14ac:dyDescent="0.15">
      <c r="A2601" s="164">
        <v>2577</v>
      </c>
      <c r="B2601" s="164">
        <v>7.3925444759894576</v>
      </c>
      <c r="C2601" s="164">
        <v>-0.13413232539415088</v>
      </c>
      <c r="D2601" s="164">
        <v>-1.4256087079501745</v>
      </c>
    </row>
    <row r="2602" spans="1:4" x14ac:dyDescent="0.15">
      <c r="A2602" s="164">
        <v>2578</v>
      </c>
      <c r="B2602" s="164">
        <v>7.3862941452110649</v>
      </c>
      <c r="C2602" s="164">
        <v>-0.13445283113060835</v>
      </c>
      <c r="D2602" s="164">
        <v>-1.4290151632360206</v>
      </c>
    </row>
    <row r="2603" spans="1:4" x14ac:dyDescent="0.15">
      <c r="A2603" s="164">
        <v>2579</v>
      </c>
      <c r="B2603" s="164">
        <v>7.4047102918906251</v>
      </c>
      <c r="C2603" s="164">
        <v>-0.14285337708888157</v>
      </c>
      <c r="D2603" s="164">
        <v>-1.5182993192696876</v>
      </c>
    </row>
    <row r="2604" spans="1:4" x14ac:dyDescent="0.15">
      <c r="A2604" s="164">
        <v>2580</v>
      </c>
      <c r="B2604" s="164">
        <v>7.4098635827864356</v>
      </c>
      <c r="C2604" s="164">
        <v>-0.15004397242324963</v>
      </c>
      <c r="D2604" s="164">
        <v>-1.5947236658535426</v>
      </c>
    </row>
    <row r="2605" spans="1:4" x14ac:dyDescent="0.15">
      <c r="A2605" s="164">
        <v>2581</v>
      </c>
      <c r="B2605" s="164">
        <v>7.4152602128171381</v>
      </c>
      <c r="C2605" s="164">
        <v>-0.1562144601731088</v>
      </c>
      <c r="D2605" s="164">
        <v>-1.6603059260779129</v>
      </c>
    </row>
    <row r="2606" spans="1:4" x14ac:dyDescent="0.15">
      <c r="A2606" s="164">
        <v>2582</v>
      </c>
      <c r="B2606" s="164">
        <v>7.4037036620664498</v>
      </c>
      <c r="C2606" s="164">
        <v>-0.15619581834152996</v>
      </c>
      <c r="D2606" s="164">
        <v>-1.6601077936936957</v>
      </c>
    </row>
    <row r="2607" spans="1:4" x14ac:dyDescent="0.15">
      <c r="A2607" s="164">
        <v>2583</v>
      </c>
      <c r="B2607" s="164">
        <v>7.4216966123049719</v>
      </c>
      <c r="C2607" s="164">
        <v>-0.16539937261429127</v>
      </c>
      <c r="D2607" s="164">
        <v>-1.7579266235453752</v>
      </c>
    </row>
    <row r="2608" spans="1:4" x14ac:dyDescent="0.15">
      <c r="A2608" s="164">
        <v>2584</v>
      </c>
      <c r="B2608" s="164">
        <v>7.4216966123049719</v>
      </c>
      <c r="C2608" s="164">
        <v>-0.16539937261429127</v>
      </c>
      <c r="D2608" s="164">
        <v>-1.7579266235453752</v>
      </c>
    </row>
    <row r="2609" spans="1:4" x14ac:dyDescent="0.15">
      <c r="A2609" s="164">
        <v>2585</v>
      </c>
      <c r="B2609" s="164">
        <v>7.4279215725443741</v>
      </c>
      <c r="C2609" s="164">
        <v>-0.17190665922485238</v>
      </c>
      <c r="D2609" s="164">
        <v>-1.8270885084965476</v>
      </c>
    </row>
    <row r="2610" spans="1:4" x14ac:dyDescent="0.15">
      <c r="A2610" s="164">
        <v>2586</v>
      </c>
      <c r="B2610" s="164">
        <v>7.4218797343030332</v>
      </c>
      <c r="C2610" s="164">
        <v>-0.17209625312900201</v>
      </c>
      <c r="D2610" s="164">
        <v>-1.8291035836839475</v>
      </c>
    </row>
    <row r="2611" spans="1:4" x14ac:dyDescent="0.15">
      <c r="A2611" s="164">
        <v>2587</v>
      </c>
      <c r="B2611" s="164">
        <v>7.4021326087949539</v>
      </c>
      <c r="C2611" s="164">
        <v>-0.16586526287278058</v>
      </c>
      <c r="D2611" s="164">
        <v>-1.762878280109144</v>
      </c>
    </row>
    <row r="2612" spans="1:4" x14ac:dyDescent="0.15">
      <c r="A2612" s="164">
        <v>2588</v>
      </c>
      <c r="B2612" s="164">
        <v>7.4062528386026152</v>
      </c>
      <c r="C2612" s="164">
        <v>-0.1636695311117542</v>
      </c>
      <c r="D2612" s="164">
        <v>-1.7395412186689307</v>
      </c>
    </row>
    <row r="2613" spans="1:4" x14ac:dyDescent="0.15">
      <c r="A2613" s="164">
        <v>2589</v>
      </c>
      <c r="B2613" s="164">
        <v>7.429033653739018</v>
      </c>
      <c r="C2613" s="164">
        <v>-0.1783981418403382</v>
      </c>
      <c r="D2613" s="164">
        <v>-1.8960824226551947</v>
      </c>
    </row>
    <row r="2614" spans="1:4" x14ac:dyDescent="0.15">
      <c r="A2614" s="164">
        <v>2590</v>
      </c>
      <c r="B2614" s="164">
        <v>7.4442835206963673</v>
      </c>
      <c r="C2614" s="164">
        <v>-0.17654876376719741</v>
      </c>
      <c r="D2614" s="164">
        <v>-1.8764265382320011</v>
      </c>
    </row>
    <row r="2615" spans="1:4" x14ac:dyDescent="0.15">
      <c r="A2615" s="164">
        <v>2591</v>
      </c>
      <c r="B2615" s="164">
        <v>7.4499127116609003</v>
      </c>
      <c r="C2615" s="164">
        <v>-0.1891793135843205</v>
      </c>
      <c r="D2615" s="164">
        <v>-2.0106687632331517</v>
      </c>
    </row>
    <row r="2616" spans="1:4" x14ac:dyDescent="0.15">
      <c r="A2616" s="164">
        <v>2592</v>
      </c>
      <c r="B2616" s="164">
        <v>7.458892846057295</v>
      </c>
      <c r="C2616" s="164">
        <v>-0.20818636435623628</v>
      </c>
      <c r="D2616" s="164">
        <v>-2.2126828341386564</v>
      </c>
    </row>
    <row r="2617" spans="1:4" x14ac:dyDescent="0.15">
      <c r="A2617" s="164">
        <v>2593</v>
      </c>
      <c r="B2617" s="164">
        <v>7.4586963433041396</v>
      </c>
      <c r="C2617" s="164">
        <v>-0.21175821900781866</v>
      </c>
      <c r="D2617" s="164">
        <v>-2.2506458462601939</v>
      </c>
    </row>
    <row r="2618" spans="1:4" x14ac:dyDescent="0.15">
      <c r="A2618" s="164">
        <v>2594</v>
      </c>
      <c r="B2618" s="164">
        <v>7.4604630953964097</v>
      </c>
      <c r="C2618" s="164">
        <v>-0.21046653847314367</v>
      </c>
      <c r="D2618" s="164">
        <v>-2.2369173806370766</v>
      </c>
    </row>
    <row r="2619" spans="1:4" x14ac:dyDescent="0.15">
      <c r="A2619" s="164">
        <v>2595</v>
      </c>
      <c r="B2619" s="164">
        <v>7.4661289980432617</v>
      </c>
      <c r="C2619" s="164">
        <v>-0.20983175835258105</v>
      </c>
      <c r="D2619" s="164">
        <v>-2.2301706992174521</v>
      </c>
    </row>
    <row r="2620" spans="1:4" x14ac:dyDescent="0.15">
      <c r="A2620" s="164">
        <v>2596</v>
      </c>
      <c r="B2620" s="164">
        <v>7.4742841881031676</v>
      </c>
      <c r="C2620" s="164">
        <v>-0.21925804525759229</v>
      </c>
      <c r="D2620" s="164">
        <v>-2.3303568150991554</v>
      </c>
    </row>
    <row r="2621" spans="1:4" x14ac:dyDescent="0.15">
      <c r="A2621" s="164">
        <v>2597</v>
      </c>
      <c r="B2621" s="164">
        <v>7.4555455743483705</v>
      </c>
      <c r="C2621" s="164">
        <v>-0.20910622094842068</v>
      </c>
      <c r="D2621" s="164">
        <v>-2.2224594153172057</v>
      </c>
    </row>
    <row r="2622" spans="1:4" x14ac:dyDescent="0.15">
      <c r="A2622" s="164">
        <v>2598</v>
      </c>
      <c r="B2622" s="164">
        <v>7.4664966232790668</v>
      </c>
      <c r="C2622" s="164">
        <v>-0.21281394890496141</v>
      </c>
      <c r="D2622" s="164">
        <v>-2.2618665399310705</v>
      </c>
    </row>
    <row r="2623" spans="1:4" x14ac:dyDescent="0.15">
      <c r="A2623" s="164">
        <v>2599</v>
      </c>
      <c r="B2623" s="164">
        <v>7.4863704407420366</v>
      </c>
      <c r="C2623" s="164">
        <v>-0.2288742024240964</v>
      </c>
      <c r="D2623" s="164">
        <v>-2.4325609433978479</v>
      </c>
    </row>
    <row r="2624" spans="1:4" x14ac:dyDescent="0.15">
      <c r="A2624" s="164">
        <v>2600</v>
      </c>
      <c r="B2624" s="164">
        <v>7.4943394428118646</v>
      </c>
      <c r="C2624" s="164">
        <v>-0.23522331471476399</v>
      </c>
      <c r="D2624" s="164">
        <v>-2.5000416922980966</v>
      </c>
    </row>
    <row r="2625" spans="1:4" x14ac:dyDescent="0.15">
      <c r="A2625" s="164">
        <v>2601</v>
      </c>
      <c r="B2625" s="164">
        <v>7.5007395470507241</v>
      </c>
      <c r="C2625" s="164">
        <v>-0.24373683995865125</v>
      </c>
      <c r="D2625" s="164">
        <v>-2.590526634592019</v>
      </c>
    </row>
    <row r="2626" spans="1:4" x14ac:dyDescent="0.15">
      <c r="A2626" s="164">
        <v>2602</v>
      </c>
      <c r="B2626" s="164">
        <v>7.526650653116203</v>
      </c>
      <c r="C2626" s="164">
        <v>-0.25884612955638442</v>
      </c>
      <c r="D2626" s="164">
        <v>-2.7511138365075438</v>
      </c>
    </row>
    <row r="2627" spans="1:4" x14ac:dyDescent="0.15">
      <c r="A2627" s="164">
        <v>2603</v>
      </c>
      <c r="B2627" s="164">
        <v>7.5318787385936501</v>
      </c>
      <c r="C2627" s="164">
        <v>-0.2621923535270767</v>
      </c>
      <c r="D2627" s="164">
        <v>-2.7866787610501742</v>
      </c>
    </row>
    <row r="2628" spans="1:4" x14ac:dyDescent="0.15">
      <c r="A2628" s="164">
        <v>2604</v>
      </c>
      <c r="B2628" s="164">
        <v>7.5382369221516594</v>
      </c>
      <c r="C2628" s="164">
        <v>-0.25321026943213987</v>
      </c>
      <c r="D2628" s="164">
        <v>-2.6912137993889553</v>
      </c>
    </row>
    <row r="2629" spans="1:4" x14ac:dyDescent="0.15">
      <c r="A2629" s="164">
        <v>2605</v>
      </c>
      <c r="B2629" s="164">
        <v>7.5382369221516594</v>
      </c>
      <c r="C2629" s="164">
        <v>-0.25321026943213987</v>
      </c>
      <c r="D2629" s="164">
        <v>-2.6912137993889553</v>
      </c>
    </row>
    <row r="2630" spans="1:4" x14ac:dyDescent="0.15">
      <c r="A2630" s="164">
        <v>2606</v>
      </c>
      <c r="B2630" s="164">
        <v>7.5393999644053924</v>
      </c>
      <c r="C2630" s="164">
        <v>-0.25526515821018769</v>
      </c>
      <c r="D2630" s="164">
        <v>-2.7130539287332116</v>
      </c>
    </row>
    <row r="2631" spans="1:4" x14ac:dyDescent="0.15">
      <c r="A2631" s="164">
        <v>2607</v>
      </c>
      <c r="B2631" s="164">
        <v>7.5387693762138674</v>
      </c>
      <c r="C2631" s="164">
        <v>-0.25422284970817355</v>
      </c>
      <c r="D2631" s="164">
        <v>-2.7019758826881923</v>
      </c>
    </row>
    <row r="2632" spans="1:4" x14ac:dyDescent="0.15">
      <c r="A2632" s="164">
        <v>2608</v>
      </c>
      <c r="B2632" s="164">
        <v>7.5523132445798886</v>
      </c>
      <c r="C2632" s="164">
        <v>-0.26379547012995896</v>
      </c>
      <c r="D2632" s="164">
        <v>-2.8037172861201953</v>
      </c>
    </row>
    <row r="2633" spans="1:4" x14ac:dyDescent="0.15">
      <c r="A2633" s="164">
        <v>2609</v>
      </c>
      <c r="B2633" s="164">
        <v>7.5514214513286388</v>
      </c>
      <c r="C2633" s="164">
        <v>-0.26222057008255728</v>
      </c>
      <c r="D2633" s="164">
        <v>-2.786978657194398</v>
      </c>
    </row>
    <row r="2634" spans="1:4" x14ac:dyDescent="0.15">
      <c r="A2634" s="164">
        <v>2610</v>
      </c>
      <c r="B2634" s="164">
        <v>7.5577005113579396</v>
      </c>
      <c r="C2634" s="164">
        <v>-0.26522719741242717</v>
      </c>
      <c r="D2634" s="164">
        <v>-2.8189342211528112</v>
      </c>
    </row>
    <row r="2635" spans="1:4" x14ac:dyDescent="0.15">
      <c r="A2635" s="164">
        <v>2611</v>
      </c>
      <c r="B2635" s="164">
        <v>7.5695032438568353</v>
      </c>
      <c r="C2635" s="164">
        <v>-0.28660461665292303</v>
      </c>
      <c r="D2635" s="164">
        <v>-3.0461414579855326</v>
      </c>
    </row>
    <row r="2636" spans="1:4" x14ac:dyDescent="0.15">
      <c r="A2636" s="164">
        <v>2612</v>
      </c>
      <c r="B2636" s="164">
        <v>7.52474631712606</v>
      </c>
      <c r="C2636" s="164">
        <v>-0.2809474648142638</v>
      </c>
      <c r="D2636" s="164">
        <v>-2.9860151245331745</v>
      </c>
    </row>
    <row r="2637" spans="1:4" x14ac:dyDescent="0.15">
      <c r="A2637" s="164">
        <v>2613</v>
      </c>
      <c r="B2637" s="164">
        <v>7.519894437900847</v>
      </c>
      <c r="C2637" s="164">
        <v>-0.27416804617376123</v>
      </c>
      <c r="D2637" s="164">
        <v>-2.9139609182086366</v>
      </c>
    </row>
    <row r="2638" spans="1:4" x14ac:dyDescent="0.15">
      <c r="A2638" s="164">
        <v>2614</v>
      </c>
      <c r="B2638" s="164">
        <v>7.4889167500388041</v>
      </c>
      <c r="C2638" s="164">
        <v>-0.24226360722061546</v>
      </c>
      <c r="D2638" s="164">
        <v>-2.5748685639963629</v>
      </c>
    </row>
    <row r="2639" spans="1:4" x14ac:dyDescent="0.15">
      <c r="A2639" s="164">
        <v>2615</v>
      </c>
      <c r="B2639" s="164">
        <v>7.5209236948903087</v>
      </c>
      <c r="C2639" s="164">
        <v>-0.24755355239996835</v>
      </c>
      <c r="D2639" s="164">
        <v>-2.6310920872231764</v>
      </c>
    </row>
    <row r="2640" spans="1:4" x14ac:dyDescent="0.15">
      <c r="A2640" s="164">
        <v>2616</v>
      </c>
      <c r="B2640" s="164">
        <v>7.553900448414173</v>
      </c>
      <c r="C2640" s="164">
        <v>-0.26935392190847907</v>
      </c>
      <c r="D2640" s="164">
        <v>-2.8627945982811078</v>
      </c>
    </row>
    <row r="2641" spans="1:4" x14ac:dyDescent="0.15">
      <c r="A2641" s="164">
        <v>2617</v>
      </c>
      <c r="B2641" s="164">
        <v>7.5286502266099662</v>
      </c>
      <c r="C2641" s="164">
        <v>-0.25729404361836394</v>
      </c>
      <c r="D2641" s="164">
        <v>-2.7346176845007322</v>
      </c>
    </row>
    <row r="2642" spans="1:4" x14ac:dyDescent="0.15">
      <c r="A2642" s="164">
        <v>2618</v>
      </c>
      <c r="B2642" s="164">
        <v>7.5143210866121226</v>
      </c>
      <c r="C2642" s="164">
        <v>-0.24735408403928361</v>
      </c>
      <c r="D2642" s="164">
        <v>-2.6289720626048219</v>
      </c>
    </row>
    <row r="2643" spans="1:4" x14ac:dyDescent="0.15">
      <c r="A2643" s="164">
        <v>2619</v>
      </c>
      <c r="B2643" s="164">
        <v>7.5358264943116504</v>
      </c>
      <c r="C2643" s="164">
        <v>-0.25678355902293593</v>
      </c>
      <c r="D2643" s="164">
        <v>-2.7291920625831363</v>
      </c>
    </row>
    <row r="2644" spans="1:4" x14ac:dyDescent="0.15">
      <c r="A2644" s="164">
        <v>2620</v>
      </c>
      <c r="B2644" s="164">
        <v>7.5567185064325377</v>
      </c>
      <c r="C2644" s="164">
        <v>-0.26703972792527075</v>
      </c>
      <c r="D2644" s="164">
        <v>-2.8381984758724861</v>
      </c>
    </row>
    <row r="2645" spans="1:4" x14ac:dyDescent="0.15">
      <c r="A2645" s="164">
        <v>2621</v>
      </c>
      <c r="B2645" s="164">
        <v>7.5567185064325377</v>
      </c>
      <c r="C2645" s="164">
        <v>-0.26703972792527075</v>
      </c>
      <c r="D2645" s="164">
        <v>-2.8381984758724861</v>
      </c>
    </row>
    <row r="2646" spans="1:4" x14ac:dyDescent="0.15">
      <c r="A2646" s="164">
        <v>2622</v>
      </c>
      <c r="B2646" s="164">
        <v>7.5694463766071181</v>
      </c>
      <c r="C2646" s="164">
        <v>-0.28661647084088493</v>
      </c>
      <c r="D2646" s="164">
        <v>-3.0462674487452879</v>
      </c>
    </row>
    <row r="2647" spans="1:4" x14ac:dyDescent="0.15">
      <c r="A2647" s="164">
        <v>2623</v>
      </c>
      <c r="B2647" s="164">
        <v>7.5733039724377278</v>
      </c>
      <c r="C2647" s="164">
        <v>-0.28992442735844737</v>
      </c>
      <c r="D2647" s="164">
        <v>-3.0814256524303425</v>
      </c>
    </row>
    <row r="2648" spans="1:4" x14ac:dyDescent="0.15">
      <c r="A2648" s="164">
        <v>2624</v>
      </c>
      <c r="B2648" s="164">
        <v>7.5804954847755219</v>
      </c>
      <c r="C2648" s="164">
        <v>-0.3042849233191216</v>
      </c>
      <c r="D2648" s="164">
        <v>-3.2340543944719178</v>
      </c>
    </row>
    <row r="2649" spans="1:4" x14ac:dyDescent="0.15">
      <c r="A2649" s="164">
        <v>2625</v>
      </c>
      <c r="B2649" s="164">
        <v>7.589027922592634</v>
      </c>
      <c r="C2649" s="164">
        <v>-0.31572715950357733</v>
      </c>
      <c r="D2649" s="164">
        <v>-3.3556667760887207</v>
      </c>
    </row>
    <row r="2650" spans="1:4" x14ac:dyDescent="0.15">
      <c r="A2650" s="164">
        <v>2626</v>
      </c>
      <c r="B2650" s="164">
        <v>7.5628215914440435</v>
      </c>
      <c r="C2650" s="164">
        <v>-0.3175232208392007</v>
      </c>
      <c r="D2650" s="164">
        <v>-3.3747559902103226</v>
      </c>
    </row>
    <row r="2651" spans="1:4" x14ac:dyDescent="0.15">
      <c r="A2651" s="164">
        <v>2627</v>
      </c>
      <c r="B2651" s="164">
        <v>7.5763538768334246</v>
      </c>
      <c r="C2651" s="164">
        <v>-0.32500889346121031</v>
      </c>
      <c r="D2651" s="164">
        <v>-3.4543165289800952</v>
      </c>
    </row>
    <row r="2652" spans="1:4" x14ac:dyDescent="0.15">
      <c r="A2652" s="164">
        <v>2628</v>
      </c>
      <c r="B2652" s="164">
        <v>7.5578159604269111</v>
      </c>
      <c r="C2652" s="164">
        <v>-0.31073537584115485</v>
      </c>
      <c r="D2652" s="164">
        <v>-3.3026122253945358</v>
      </c>
    </row>
    <row r="2653" spans="1:4" x14ac:dyDescent="0.15">
      <c r="A2653" s="164">
        <v>2629</v>
      </c>
      <c r="B2653" s="164">
        <v>7.5519450182998558</v>
      </c>
      <c r="C2653" s="164">
        <v>-0.30878950565784091</v>
      </c>
      <c r="D2653" s="164">
        <v>-3.2819307866010057</v>
      </c>
    </row>
    <row r="2654" spans="1:4" x14ac:dyDescent="0.15">
      <c r="A2654" s="164">
        <v>2630</v>
      </c>
      <c r="B2654" s="164">
        <v>7.521810595526131</v>
      </c>
      <c r="C2654" s="164">
        <v>-0.3064970900874231</v>
      </c>
      <c r="D2654" s="164">
        <v>-3.2575661333391999</v>
      </c>
    </row>
    <row r="2655" spans="1:4" x14ac:dyDescent="0.15">
      <c r="A2655" s="164">
        <v>2631</v>
      </c>
      <c r="B2655" s="164">
        <v>7.5324751531779741</v>
      </c>
      <c r="C2655" s="164">
        <v>-0.29225565897216299</v>
      </c>
      <c r="D2655" s="164">
        <v>-3.1062028571719718</v>
      </c>
    </row>
    <row r="2656" spans="1:4" x14ac:dyDescent="0.15">
      <c r="A2656" s="164">
        <v>2632</v>
      </c>
      <c r="B2656" s="164">
        <v>7.5543450626002571</v>
      </c>
      <c r="C2656" s="164">
        <v>-0.30356761613317484</v>
      </c>
      <c r="D2656" s="164">
        <v>-3.2264305844204926</v>
      </c>
    </row>
    <row r="2657" spans="1:4" x14ac:dyDescent="0.15">
      <c r="A2657" s="164">
        <v>2633</v>
      </c>
      <c r="B2657" s="164">
        <v>7.5585851862068756</v>
      </c>
      <c r="C2657" s="164">
        <v>-0.30787870450581689</v>
      </c>
      <c r="D2657" s="164">
        <v>-3.2722504500399197</v>
      </c>
    </row>
    <row r="2658" spans="1:4" x14ac:dyDescent="0.15">
      <c r="A2658" s="164">
        <v>2634</v>
      </c>
      <c r="B2658" s="164">
        <v>7.5844851426081803</v>
      </c>
      <c r="C2658" s="164">
        <v>-0.32262822780643674</v>
      </c>
      <c r="D2658" s="164">
        <v>-3.4290139206924204</v>
      </c>
    </row>
    <row r="2659" spans="1:4" x14ac:dyDescent="0.15">
      <c r="A2659" s="164">
        <v>2635</v>
      </c>
      <c r="B2659" s="164">
        <v>7.5906347530847338</v>
      </c>
      <c r="C2659" s="164">
        <v>-0.32919900914419298</v>
      </c>
      <c r="D2659" s="164">
        <v>-3.4988506514403261</v>
      </c>
    </row>
    <row r="2660" spans="1:4" x14ac:dyDescent="0.15">
      <c r="A2660" s="164">
        <v>2636</v>
      </c>
      <c r="B2660" s="164">
        <v>7.6048229293972023</v>
      </c>
      <c r="C2660" s="164">
        <v>-0.3434573978491775</v>
      </c>
      <c r="D2660" s="164">
        <v>-3.6503941592370737</v>
      </c>
    </row>
    <row r="2661" spans="1:4" x14ac:dyDescent="0.15">
      <c r="A2661" s="164">
        <v>2637</v>
      </c>
      <c r="B2661" s="164">
        <v>7.6237620320364172</v>
      </c>
      <c r="C2661" s="164">
        <v>-0.35018378021855945</v>
      </c>
      <c r="D2661" s="164">
        <v>-3.7218846761621727</v>
      </c>
    </row>
    <row r="2662" spans="1:4" x14ac:dyDescent="0.15">
      <c r="A2662" s="164">
        <v>2638</v>
      </c>
      <c r="B2662" s="164">
        <v>7.6123064762840604</v>
      </c>
      <c r="C2662" s="164">
        <v>-0.35975654539390689</v>
      </c>
      <c r="D2662" s="164">
        <v>-3.8236276180893731</v>
      </c>
    </row>
    <row r="2663" spans="1:4" x14ac:dyDescent="0.15">
      <c r="A2663" s="164">
        <v>2639</v>
      </c>
      <c r="B2663" s="164">
        <v>7.6339708252894409</v>
      </c>
      <c r="C2663" s="164">
        <v>-0.37781473882081684</v>
      </c>
      <c r="D2663" s="164">
        <v>-4.0155568769283772</v>
      </c>
    </row>
    <row r="2664" spans="1:4" x14ac:dyDescent="0.15">
      <c r="A2664" s="164">
        <v>2640</v>
      </c>
      <c r="B2664" s="164">
        <v>7.6180641100887181</v>
      </c>
      <c r="C2664" s="164">
        <v>-0.38309359431947332</v>
      </c>
      <c r="D2664" s="164">
        <v>-4.0716625348656503</v>
      </c>
    </row>
    <row r="2665" spans="1:4" x14ac:dyDescent="0.15">
      <c r="A2665" s="164">
        <v>2641</v>
      </c>
      <c r="B2665" s="164">
        <v>7.6221686620646398</v>
      </c>
      <c r="C2665" s="164">
        <v>-0.38518158097392696</v>
      </c>
      <c r="D2665" s="164">
        <v>-4.0938544408653854</v>
      </c>
    </row>
    <row r="2666" spans="1:4" x14ac:dyDescent="0.15">
      <c r="A2666" s="164">
        <v>2642</v>
      </c>
      <c r="B2666" s="164">
        <v>7.6225584520108862</v>
      </c>
      <c r="C2666" s="164">
        <v>-0.37690338441635074</v>
      </c>
      <c r="D2666" s="164">
        <v>-4.0058706601926435</v>
      </c>
    </row>
    <row r="2667" spans="1:4" x14ac:dyDescent="0.15">
      <c r="A2667" s="164">
        <v>2643</v>
      </c>
      <c r="B2667" s="164">
        <v>7.6237797179473716</v>
      </c>
      <c r="C2667" s="164">
        <v>-0.38844880285177741</v>
      </c>
      <c r="D2667" s="164">
        <v>-4.1285797015076797</v>
      </c>
    </row>
    <row r="2668" spans="1:4" x14ac:dyDescent="0.15">
      <c r="A2668" s="164">
        <v>2644</v>
      </c>
      <c r="B2668" s="164">
        <v>7.644943881365613</v>
      </c>
      <c r="C2668" s="164">
        <v>-0.40918065846012919</v>
      </c>
      <c r="D2668" s="164">
        <v>-4.3489256457115282</v>
      </c>
    </row>
    <row r="2669" spans="1:4" x14ac:dyDescent="0.15">
      <c r="A2669" s="164">
        <v>2645</v>
      </c>
      <c r="B2669" s="164">
        <v>7.6209626285896945</v>
      </c>
      <c r="C2669" s="164">
        <v>-0.41607011838502128</v>
      </c>
      <c r="D2669" s="164">
        <v>-4.4221494121163722</v>
      </c>
    </row>
    <row r="2670" spans="1:4" x14ac:dyDescent="0.15">
      <c r="A2670" s="164">
        <v>2646</v>
      </c>
      <c r="B2670" s="164">
        <v>7.6209626285896945</v>
      </c>
      <c r="C2670" s="164">
        <v>-0.41607011838502128</v>
      </c>
      <c r="D2670" s="164">
        <v>-4.4221494121163722</v>
      </c>
    </row>
    <row r="2671" spans="1:4" x14ac:dyDescent="0.15">
      <c r="A2671" s="164">
        <v>2647</v>
      </c>
      <c r="B2671" s="164">
        <v>7.6156910865875744</v>
      </c>
      <c r="C2671" s="164">
        <v>-0.40627686822286257</v>
      </c>
      <c r="D2671" s="164">
        <v>-4.3180630729786431</v>
      </c>
    </row>
    <row r="2672" spans="1:4" x14ac:dyDescent="0.15">
      <c r="A2672" s="164">
        <v>2648</v>
      </c>
      <c r="B2672" s="164">
        <v>7.6451848417971222</v>
      </c>
      <c r="C2672" s="164">
        <v>-0.42950378388616173</v>
      </c>
      <c r="D2672" s="164">
        <v>-4.5649274520991998</v>
      </c>
    </row>
    <row r="2673" spans="1:4" x14ac:dyDescent="0.15">
      <c r="A2673" s="164">
        <v>2649</v>
      </c>
      <c r="B2673" s="164">
        <v>7.6566815604111138</v>
      </c>
      <c r="C2673" s="164">
        <v>-0.44630633661298891</v>
      </c>
      <c r="D2673" s="164">
        <v>-4.7435112902065901</v>
      </c>
    </row>
    <row r="2674" spans="1:4" x14ac:dyDescent="0.15">
      <c r="A2674" s="164">
        <v>2650</v>
      </c>
      <c r="B2674" s="164">
        <v>7.6520724042585062</v>
      </c>
      <c r="C2674" s="164">
        <v>-0.45666005313709324</v>
      </c>
      <c r="D2674" s="164">
        <v>-4.8535544762397631</v>
      </c>
    </row>
    <row r="2675" spans="1:4" x14ac:dyDescent="0.15">
      <c r="A2675" s="164">
        <v>2651</v>
      </c>
      <c r="B2675" s="164">
        <v>7.649903021984664</v>
      </c>
      <c r="C2675" s="164">
        <v>-0.44352573051241162</v>
      </c>
      <c r="D2675" s="164">
        <v>-4.7139579647221188</v>
      </c>
    </row>
    <row r="2676" spans="1:4" x14ac:dyDescent="0.15">
      <c r="A2676" s="164">
        <v>2652</v>
      </c>
      <c r="B2676" s="164">
        <v>7.669965070524718</v>
      </c>
      <c r="C2676" s="164">
        <v>-0.45003024749041209</v>
      </c>
      <c r="D2676" s="164">
        <v>-4.7830904129787086</v>
      </c>
    </row>
    <row r="2677" spans="1:4" x14ac:dyDescent="0.15">
      <c r="A2677" s="164">
        <v>2653</v>
      </c>
      <c r="B2677" s="164">
        <v>7.6844031296770465</v>
      </c>
      <c r="C2677" s="164">
        <v>-0.45521673819675446</v>
      </c>
      <c r="D2677" s="164">
        <v>-4.8382143832292588</v>
      </c>
    </row>
    <row r="2678" spans="1:4" x14ac:dyDescent="0.15">
      <c r="A2678" s="164">
        <v>2654</v>
      </c>
      <c r="B2678" s="164">
        <v>7.6795595748440242</v>
      </c>
      <c r="C2678" s="164">
        <v>-0.44848967078140056</v>
      </c>
      <c r="D2678" s="164">
        <v>-4.7667165853784015</v>
      </c>
    </row>
    <row r="2679" spans="1:4" x14ac:dyDescent="0.15">
      <c r="A2679" s="164">
        <v>2655</v>
      </c>
      <c r="B2679" s="164">
        <v>7.7055092912061749</v>
      </c>
      <c r="C2679" s="164">
        <v>-0.4548028095051162</v>
      </c>
      <c r="D2679" s="164">
        <v>-4.8338149937045047</v>
      </c>
    </row>
    <row r="2680" spans="1:4" x14ac:dyDescent="0.15">
      <c r="A2680" s="164">
        <v>2656</v>
      </c>
      <c r="B2680" s="164">
        <v>7.7039303466824256</v>
      </c>
      <c r="C2680" s="164">
        <v>-0.46600838364235209</v>
      </c>
      <c r="D2680" s="164">
        <v>-4.9529120422398414</v>
      </c>
    </row>
    <row r="2681" spans="1:4" x14ac:dyDescent="0.15">
      <c r="A2681" s="164">
        <v>2657</v>
      </c>
      <c r="B2681" s="164">
        <v>7.694776991965826</v>
      </c>
      <c r="C2681" s="164">
        <v>-0.48277755223293006</v>
      </c>
      <c r="D2681" s="164">
        <v>-5.1311410612146737</v>
      </c>
    </row>
    <row r="2682" spans="1:4" x14ac:dyDescent="0.15">
      <c r="A2682" s="164">
        <v>2658</v>
      </c>
      <c r="B2682" s="164">
        <v>7.7027000738009876</v>
      </c>
      <c r="C2682" s="164">
        <v>-0.48254571983023276</v>
      </c>
      <c r="D2682" s="164">
        <v>-5.1286770594082558</v>
      </c>
    </row>
    <row r="2683" spans="1:4" x14ac:dyDescent="0.15">
      <c r="A2683" s="164">
        <v>2659</v>
      </c>
      <c r="B2683" s="164">
        <v>7.7262787147105865</v>
      </c>
      <c r="C2683" s="164">
        <v>-0.48090899452845992</v>
      </c>
      <c r="D2683" s="164">
        <v>-5.111281328469623</v>
      </c>
    </row>
    <row r="2684" spans="1:4" x14ac:dyDescent="0.15">
      <c r="A2684" s="164">
        <v>2660</v>
      </c>
      <c r="B2684" s="164">
        <v>7.7265579497296333</v>
      </c>
      <c r="C2684" s="164">
        <v>-0.48590825547416738</v>
      </c>
      <c r="D2684" s="164">
        <v>-5.1644153505375545</v>
      </c>
    </row>
    <row r="2685" spans="1:4" x14ac:dyDescent="0.15">
      <c r="A2685" s="164">
        <v>2661</v>
      </c>
      <c r="B2685" s="164">
        <v>7.7043134135716258</v>
      </c>
      <c r="C2685" s="164">
        <v>-0.47186933650861196</v>
      </c>
      <c r="D2685" s="164">
        <v>-5.0152044495210317</v>
      </c>
    </row>
    <row r="2686" spans="1:4" x14ac:dyDescent="0.15">
      <c r="A2686" s="164">
        <v>2662</v>
      </c>
      <c r="B2686" s="164">
        <v>7.6716305734292431</v>
      </c>
      <c r="C2686" s="164">
        <v>-0.45705257846794201</v>
      </c>
      <c r="D2686" s="164">
        <v>-4.8577263828111636</v>
      </c>
    </row>
    <row r="2687" spans="1:4" x14ac:dyDescent="0.15">
      <c r="A2687" s="164">
        <v>2663</v>
      </c>
      <c r="B2687" s="164">
        <v>7.6507236526527311</v>
      </c>
      <c r="C2687" s="164">
        <v>-0.41215497525820943</v>
      </c>
      <c r="D2687" s="164">
        <v>-4.3805378012086145</v>
      </c>
    </row>
    <row r="2688" spans="1:4" x14ac:dyDescent="0.15">
      <c r="A2688" s="164">
        <v>2664</v>
      </c>
      <c r="B2688" s="164">
        <v>7.6734087471979899</v>
      </c>
      <c r="C2688" s="164">
        <v>-0.38831352383353668</v>
      </c>
      <c r="D2688" s="164">
        <v>-4.1271419053176848</v>
      </c>
    </row>
    <row r="2689" spans="1:4" x14ac:dyDescent="0.15">
      <c r="A2689" s="164">
        <v>2665</v>
      </c>
      <c r="B2689" s="164">
        <v>7.686707645165205</v>
      </c>
      <c r="C2689" s="164">
        <v>-0.39750676391912343</v>
      </c>
      <c r="D2689" s="164">
        <v>-4.224851112116097</v>
      </c>
    </row>
    <row r="2690" spans="1:4" x14ac:dyDescent="0.15">
      <c r="A2690" s="164">
        <v>2666</v>
      </c>
      <c r="B2690" s="164">
        <v>7.6553916907313244</v>
      </c>
      <c r="C2690" s="164">
        <v>-0.37153145894750939</v>
      </c>
      <c r="D2690" s="164">
        <v>-3.9487758196735103</v>
      </c>
    </row>
    <row r="2691" spans="1:4" x14ac:dyDescent="0.15">
      <c r="A2691" s="164">
        <v>2667</v>
      </c>
      <c r="B2691" s="164">
        <v>7.6724619983554012</v>
      </c>
      <c r="C2691" s="164">
        <v>-0.36338351043243478</v>
      </c>
      <c r="D2691" s="164">
        <v>-3.8621763640919657</v>
      </c>
    </row>
    <row r="2692" spans="1:4" x14ac:dyDescent="0.15">
      <c r="A2692" s="164">
        <v>2668</v>
      </c>
      <c r="B2692" s="164">
        <v>7.6975020579029882</v>
      </c>
      <c r="C2692" s="164">
        <v>-0.38388175079136033</v>
      </c>
      <c r="D2692" s="164">
        <v>-4.0800393577250746</v>
      </c>
    </row>
    <row r="2693" spans="1:4" x14ac:dyDescent="0.15">
      <c r="A2693" s="164">
        <v>2669</v>
      </c>
      <c r="B2693" s="164">
        <v>7.7096250680462237</v>
      </c>
      <c r="C2693" s="164">
        <v>-0.37836831846982388</v>
      </c>
      <c r="D2693" s="164">
        <v>-4.0214405292534181</v>
      </c>
    </row>
    <row r="2694" spans="1:4" x14ac:dyDescent="0.15">
      <c r="A2694" s="164">
        <v>2670</v>
      </c>
      <c r="B2694" s="164">
        <v>7.7131672965367901</v>
      </c>
      <c r="C2694" s="164">
        <v>-0.38184507408250656</v>
      </c>
      <c r="D2694" s="164">
        <v>-4.0583927930890766</v>
      </c>
    </row>
    <row r="2695" spans="1:4" x14ac:dyDescent="0.15">
      <c r="A2695" s="164">
        <v>2671</v>
      </c>
      <c r="B2695" s="164">
        <v>7.7124569731545627</v>
      </c>
      <c r="C2695" s="164">
        <v>-0.3834944791156536</v>
      </c>
      <c r="D2695" s="164">
        <v>-4.0759232889727617</v>
      </c>
    </row>
    <row r="2696" spans="1:4" x14ac:dyDescent="0.15">
      <c r="A2696" s="164">
        <v>2672</v>
      </c>
      <c r="B2696" s="164">
        <v>7.6925123366719435</v>
      </c>
      <c r="C2696" s="164">
        <v>-0.37417174688707089</v>
      </c>
      <c r="D2696" s="164">
        <v>-3.9768377910668642</v>
      </c>
    </row>
    <row r="2697" spans="1:4" x14ac:dyDescent="0.15">
      <c r="A2697" s="164">
        <v>2673</v>
      </c>
      <c r="B2697" s="164">
        <v>7.6612468858732807</v>
      </c>
      <c r="C2697" s="164">
        <v>-0.34237582727416527</v>
      </c>
      <c r="D2697" s="164">
        <v>-3.6388988211411357</v>
      </c>
    </row>
    <row r="2698" spans="1:4" x14ac:dyDescent="0.15">
      <c r="A2698" s="164">
        <v>2674</v>
      </c>
      <c r="B2698" s="164">
        <v>7.6291026697749222</v>
      </c>
      <c r="C2698" s="164">
        <v>-0.32398166094127046</v>
      </c>
      <c r="D2698" s="164">
        <v>-3.4433987161321289</v>
      </c>
    </row>
    <row r="2699" spans="1:4" x14ac:dyDescent="0.15">
      <c r="A2699" s="164">
        <v>2675</v>
      </c>
      <c r="B2699" s="164">
        <v>7.6490472828764959</v>
      </c>
      <c r="C2699" s="164">
        <v>-0.3368273961197783</v>
      </c>
      <c r="D2699" s="164">
        <v>-3.579928011935281</v>
      </c>
    </row>
    <row r="2700" spans="1:4" x14ac:dyDescent="0.15">
      <c r="A2700" s="164">
        <v>2676</v>
      </c>
      <c r="B2700" s="164">
        <v>7.5868432610278935</v>
      </c>
      <c r="C2700" s="164">
        <v>-0.26969725593512006</v>
      </c>
      <c r="D2700" s="164">
        <v>-2.8664436812048306</v>
      </c>
    </row>
    <row r="2701" spans="1:4" x14ac:dyDescent="0.15">
      <c r="A2701" s="164">
        <v>2677</v>
      </c>
      <c r="B2701" s="164">
        <v>7.5728511227574105</v>
      </c>
      <c r="C2701" s="164">
        <v>-0.26317032596564172</v>
      </c>
      <c r="D2701" s="164">
        <v>-2.7970730192609121</v>
      </c>
    </row>
    <row r="2702" spans="1:4" x14ac:dyDescent="0.15">
      <c r="A2702" s="164">
        <v>2678</v>
      </c>
      <c r="B2702" s="164">
        <v>7.5766920229871566</v>
      </c>
      <c r="C2702" s="164">
        <v>-0.27197434838860435</v>
      </c>
      <c r="D2702" s="164">
        <v>-2.8906454746275245</v>
      </c>
    </row>
    <row r="2703" spans="1:4" x14ac:dyDescent="0.15">
      <c r="A2703" s="164">
        <v>2679</v>
      </c>
      <c r="B2703" s="164">
        <v>7.594940283382777</v>
      </c>
      <c r="C2703" s="164">
        <v>-0.28085360496451806</v>
      </c>
      <c r="D2703" s="164">
        <v>-2.9850175468148188</v>
      </c>
    </row>
    <row r="2704" spans="1:4" x14ac:dyDescent="0.15">
      <c r="A2704" s="164">
        <v>2680</v>
      </c>
      <c r="B2704" s="164">
        <v>7.6270975926311211</v>
      </c>
      <c r="C2704" s="164">
        <v>-0.30306915682422719</v>
      </c>
      <c r="D2704" s="164">
        <v>-3.2211327717619374</v>
      </c>
    </row>
    <row r="2705" spans="1:4" x14ac:dyDescent="0.15">
      <c r="A2705" s="164">
        <v>2681</v>
      </c>
      <c r="B2705" s="164">
        <v>7.5802524662086892</v>
      </c>
      <c r="C2705" s="164">
        <v>-0.26410303961250747</v>
      </c>
      <c r="D2705" s="164">
        <v>-2.8069862500431899</v>
      </c>
    </row>
    <row r="2706" spans="1:4" x14ac:dyDescent="0.15">
      <c r="A2706" s="164">
        <v>2682</v>
      </c>
      <c r="B2706" s="164">
        <v>7.5551177038730275</v>
      </c>
      <c r="C2706" s="164">
        <v>-0.24156403899260592</v>
      </c>
      <c r="D2706" s="164">
        <v>-2.5674332902491508</v>
      </c>
    </row>
    <row r="2707" spans="1:4" x14ac:dyDescent="0.15">
      <c r="A2707" s="164">
        <v>2683</v>
      </c>
      <c r="B2707" s="164">
        <v>7.4977953472691921</v>
      </c>
      <c r="C2707" s="164">
        <v>-0.20675240512359405</v>
      </c>
      <c r="D2707" s="164">
        <v>-2.1974421771017103</v>
      </c>
    </row>
    <row r="2708" spans="1:4" x14ac:dyDescent="0.15">
      <c r="A2708" s="164">
        <v>2684</v>
      </c>
      <c r="B2708" s="164">
        <v>7.4782556143608154</v>
      </c>
      <c r="C2708" s="164">
        <v>-0.20551005983623227</v>
      </c>
      <c r="D2708" s="164">
        <v>-2.1842380650076318</v>
      </c>
    </row>
    <row r="2709" spans="1:4" x14ac:dyDescent="0.15">
      <c r="A2709" s="164">
        <v>2685</v>
      </c>
      <c r="B2709" s="164">
        <v>7.3986274332785129</v>
      </c>
      <c r="C2709" s="164">
        <v>-0.18596430117952689</v>
      </c>
      <c r="D2709" s="164">
        <v>-1.9764984044700922</v>
      </c>
    </row>
    <row r="2710" spans="1:4" x14ac:dyDescent="0.15">
      <c r="A2710" s="164">
        <v>2686</v>
      </c>
      <c r="B2710" s="164">
        <v>7.4483875209632853</v>
      </c>
      <c r="C2710" s="164">
        <v>-0.2031605050268519</v>
      </c>
      <c r="D2710" s="164">
        <v>-2.1592661144638967</v>
      </c>
    </row>
    <row r="2711" spans="1:4" x14ac:dyDescent="0.15">
      <c r="A2711" s="164">
        <v>2687</v>
      </c>
      <c r="B2711" s="164">
        <v>7.5027443809329517</v>
      </c>
      <c r="C2711" s="164">
        <v>-0.22923549407887833</v>
      </c>
      <c r="D2711" s="164">
        <v>-2.4364008867347975</v>
      </c>
    </row>
    <row r="2712" spans="1:4" x14ac:dyDescent="0.15">
      <c r="A2712" s="164">
        <v>2688</v>
      </c>
      <c r="B2712" s="164">
        <v>7.4845556201023467</v>
      </c>
      <c r="C2712" s="164">
        <v>-0.2209457335653795</v>
      </c>
      <c r="D2712" s="164">
        <v>-2.3482941999973677</v>
      </c>
    </row>
    <row r="2713" spans="1:4" x14ac:dyDescent="0.15">
      <c r="A2713" s="164">
        <v>2689</v>
      </c>
      <c r="B2713" s="164">
        <v>7.4712171327378263</v>
      </c>
      <c r="C2713" s="164">
        <v>-0.20264549731640713</v>
      </c>
      <c r="D2713" s="164">
        <v>-2.1537924191819124</v>
      </c>
    </row>
    <row r="2714" spans="1:4" x14ac:dyDescent="0.15">
      <c r="A2714" s="164">
        <v>2690</v>
      </c>
      <c r="B2714" s="164">
        <v>7.4712171327378263</v>
      </c>
      <c r="C2714" s="164">
        <v>-0.20264549731640713</v>
      </c>
      <c r="D2714" s="164">
        <v>-2.1537924191819124</v>
      </c>
    </row>
    <row r="2715" spans="1:4" x14ac:dyDescent="0.15">
      <c r="A2715" s="164">
        <v>2691</v>
      </c>
      <c r="B2715" s="164">
        <v>7.435740637899741</v>
      </c>
      <c r="C2715" s="164">
        <v>-0.17045078456698981</v>
      </c>
      <c r="D2715" s="164">
        <v>-1.8116149260932461</v>
      </c>
    </row>
    <row r="2716" spans="1:4" x14ac:dyDescent="0.15">
      <c r="A2716" s="164">
        <v>2692</v>
      </c>
      <c r="B2716" s="164">
        <v>7.4855690618534565</v>
      </c>
      <c r="C2716" s="164">
        <v>-0.1875299967588191</v>
      </c>
      <c r="D2716" s="164">
        <v>-1.993139204853438</v>
      </c>
    </row>
    <row r="2717" spans="1:4" x14ac:dyDescent="0.15">
      <c r="A2717" s="164">
        <v>2693</v>
      </c>
      <c r="B2717" s="164">
        <v>7.4682458830029548</v>
      </c>
      <c r="C2717" s="164">
        <v>-0.18143791986448665</v>
      </c>
      <c r="D2717" s="164">
        <v>-1.9283903246372667</v>
      </c>
    </row>
    <row r="2718" spans="1:4" x14ac:dyDescent="0.15">
      <c r="A2718" s="164">
        <v>2694</v>
      </c>
      <c r="B2718" s="164">
        <v>7.4987088187184838</v>
      </c>
      <c r="C2718" s="164">
        <v>-0.20916655898275938</v>
      </c>
      <c r="D2718" s="164">
        <v>-2.2231007105972287</v>
      </c>
    </row>
    <row r="2719" spans="1:4" x14ac:dyDescent="0.15">
      <c r="A2719" s="164">
        <v>2695</v>
      </c>
      <c r="B2719" s="164">
        <v>7.5164740610273544</v>
      </c>
      <c r="C2719" s="164">
        <v>-0.23550142148717335</v>
      </c>
      <c r="D2719" s="164">
        <v>-2.5029975154773467</v>
      </c>
    </row>
    <row r="2720" spans="1:4" x14ac:dyDescent="0.15">
      <c r="A2720" s="164">
        <v>2696</v>
      </c>
      <c r="B2720" s="164">
        <v>7.5359847826789546</v>
      </c>
      <c r="C2720" s="164">
        <v>-0.24419234300227366</v>
      </c>
      <c r="D2720" s="164">
        <v>-2.595367891936792</v>
      </c>
    </row>
    <row r="2721" spans="1:4" x14ac:dyDescent="0.15">
      <c r="A2721" s="164">
        <v>2697</v>
      </c>
      <c r="B2721" s="164">
        <v>7.5010705950080476</v>
      </c>
      <c r="C2721" s="164">
        <v>-0.22437588926719609</v>
      </c>
      <c r="D2721" s="164">
        <v>-2.384751182486601</v>
      </c>
    </row>
    <row r="2722" spans="1:4" x14ac:dyDescent="0.15">
      <c r="A2722" s="164">
        <v>2698</v>
      </c>
      <c r="B2722" s="164">
        <v>7.4847457403658622</v>
      </c>
      <c r="C2722" s="164">
        <v>-0.22979026140753689</v>
      </c>
      <c r="D2722" s="164">
        <v>-2.4422971621650333</v>
      </c>
    </row>
    <row r="2723" spans="1:4" x14ac:dyDescent="0.15">
      <c r="A2723" s="164">
        <v>2699</v>
      </c>
      <c r="B2723" s="164">
        <v>7.487465737149912</v>
      </c>
      <c r="C2723" s="164">
        <v>-0.23647542659574494</v>
      </c>
      <c r="D2723" s="164">
        <v>-2.5133496074155675</v>
      </c>
    </row>
    <row r="2724" spans="1:4" x14ac:dyDescent="0.15">
      <c r="A2724" s="164">
        <v>2700</v>
      </c>
      <c r="B2724" s="164">
        <v>7.5075392461635335</v>
      </c>
      <c r="C2724" s="164">
        <v>-0.24029299198318288</v>
      </c>
      <c r="D2724" s="164">
        <v>-2.5539241254782956</v>
      </c>
    </row>
    <row r="2725" spans="1:4" x14ac:dyDescent="0.15">
      <c r="A2725" s="164">
        <v>2701</v>
      </c>
      <c r="B2725" s="164">
        <v>7.4766779963828913</v>
      </c>
      <c r="C2725" s="164">
        <v>-0.21538268215750911</v>
      </c>
      <c r="D2725" s="164">
        <v>-2.2891680012490059</v>
      </c>
    </row>
    <row r="2726" spans="1:4" x14ac:dyDescent="0.15">
      <c r="A2726" s="164">
        <v>2702</v>
      </c>
      <c r="B2726" s="164">
        <v>7.4584779490619253</v>
      </c>
      <c r="C2726" s="164">
        <v>-0.20564471198671885</v>
      </c>
      <c r="D2726" s="164">
        <v>-2.1856691986118082</v>
      </c>
    </row>
    <row r="2727" spans="1:4" x14ac:dyDescent="0.15">
      <c r="A2727" s="164">
        <v>2703</v>
      </c>
      <c r="B2727" s="164">
        <v>7.4134577538105066</v>
      </c>
      <c r="C2727" s="164">
        <v>-0.18144742214574805</v>
      </c>
      <c r="D2727" s="164">
        <v>-1.9284913184496966</v>
      </c>
    </row>
    <row r="2728" spans="1:4" x14ac:dyDescent="0.15">
      <c r="A2728" s="164">
        <v>2704</v>
      </c>
      <c r="B2728" s="164">
        <v>7.4395763345970884</v>
      </c>
      <c r="C2728" s="164">
        <v>-0.1897928534230573</v>
      </c>
      <c r="D2728" s="164">
        <v>-2.0171896949638684</v>
      </c>
    </row>
    <row r="2729" spans="1:4" x14ac:dyDescent="0.15">
      <c r="A2729" s="164">
        <v>2705</v>
      </c>
      <c r="B2729" s="164">
        <v>7.4461496250246331</v>
      </c>
      <c r="C2729" s="164">
        <v>-0.18710387238060378</v>
      </c>
      <c r="D2729" s="164">
        <v>-1.9886101949934472</v>
      </c>
    </row>
    <row r="2730" spans="1:4" x14ac:dyDescent="0.15">
      <c r="A2730" s="164">
        <v>2706</v>
      </c>
      <c r="B2730" s="164">
        <v>7.4633988527349757</v>
      </c>
      <c r="C2730" s="164">
        <v>-0.18249506712121732</v>
      </c>
      <c r="D2730" s="164">
        <v>-1.9396260825379241</v>
      </c>
    </row>
    <row r="2731" spans="1:4" x14ac:dyDescent="0.15">
      <c r="A2731" s="164">
        <v>2707</v>
      </c>
      <c r="B2731" s="164">
        <v>7.4868972167796572</v>
      </c>
      <c r="C2731" s="164">
        <v>-0.19660433433306057</v>
      </c>
      <c r="D2731" s="164">
        <v>-2.089584671124928</v>
      </c>
    </row>
    <row r="2732" spans="1:4" x14ac:dyDescent="0.15">
      <c r="A2732" s="164">
        <v>2708</v>
      </c>
      <c r="B2732" s="164">
        <v>7.4714534870429752</v>
      </c>
      <c r="C2732" s="164">
        <v>-0.19365304518393422</v>
      </c>
      <c r="D2732" s="164">
        <v>-2.0582172621255697</v>
      </c>
    </row>
    <row r="2733" spans="1:4" x14ac:dyDescent="0.15">
      <c r="A2733" s="164">
        <v>2709</v>
      </c>
      <c r="B2733" s="164">
        <v>7.4482990129465323</v>
      </c>
      <c r="C2733" s="164">
        <v>-0.17784695770716841</v>
      </c>
      <c r="D2733" s="164">
        <v>-1.8902242307717556</v>
      </c>
    </row>
    <row r="2734" spans="1:4" x14ac:dyDescent="0.15">
      <c r="A2734" s="164">
        <v>2710</v>
      </c>
      <c r="B2734" s="164">
        <v>7.4147753433930381</v>
      </c>
      <c r="C2734" s="164">
        <v>-0.16563136200987039</v>
      </c>
      <c r="D2734" s="164">
        <v>-1.7603922939310772</v>
      </c>
    </row>
    <row r="2735" spans="1:4" x14ac:dyDescent="0.15">
      <c r="A2735" s="164">
        <v>2711</v>
      </c>
      <c r="B2735" s="164">
        <v>7.4087006447546599</v>
      </c>
      <c r="C2735" s="164">
        <v>-0.16397325410965902</v>
      </c>
      <c r="D2735" s="164">
        <v>-1.7427693007091509</v>
      </c>
    </row>
    <row r="2736" spans="1:4" x14ac:dyDescent="0.15">
      <c r="A2736" s="164">
        <v>2712</v>
      </c>
      <c r="B2736" s="164">
        <v>7.3607816435913849</v>
      </c>
      <c r="C2736" s="164">
        <v>-0.13544574181160396</v>
      </c>
      <c r="D2736" s="164">
        <v>-1.4395681906951705</v>
      </c>
    </row>
    <row r="2737" spans="1:4" x14ac:dyDescent="0.15">
      <c r="A2737" s="164">
        <v>2713</v>
      </c>
      <c r="B2737" s="164">
        <v>7.3866054552705203</v>
      </c>
      <c r="C2737" s="164">
        <v>-0.14309248060503865</v>
      </c>
      <c r="D2737" s="164">
        <v>-1.5208406011995534</v>
      </c>
    </row>
    <row r="2738" spans="1:4" x14ac:dyDescent="0.15">
      <c r="A2738" s="164">
        <v>2714</v>
      </c>
      <c r="B2738" s="164">
        <v>7.3708130357805484</v>
      </c>
      <c r="C2738" s="164">
        <v>-0.13988789141707691</v>
      </c>
      <c r="D2738" s="164">
        <v>-1.4867810242978885</v>
      </c>
    </row>
    <row r="2739" spans="1:4" x14ac:dyDescent="0.15">
      <c r="A2739" s="164">
        <v>2715</v>
      </c>
      <c r="B2739" s="164">
        <v>7.3707641743958821</v>
      </c>
      <c r="C2739" s="164">
        <v>-0.14237572282227795</v>
      </c>
      <c r="D2739" s="164">
        <v>-1.5132226304114373</v>
      </c>
    </row>
    <row r="2740" spans="1:4" x14ac:dyDescent="0.15">
      <c r="A2740" s="164">
        <v>2716</v>
      </c>
      <c r="B2740" s="164">
        <v>7.3707641743958821</v>
      </c>
      <c r="C2740" s="164">
        <v>-0.14237572282227795</v>
      </c>
      <c r="D2740" s="164">
        <v>-1.5132226304114373</v>
      </c>
    </row>
    <row r="2741" spans="1:4" x14ac:dyDescent="0.15">
      <c r="A2741" s="164">
        <v>2717</v>
      </c>
      <c r="B2741" s="164">
        <v>7.4305517028791499</v>
      </c>
      <c r="C2741" s="164">
        <v>-0.17045083811950956</v>
      </c>
      <c r="D2741" s="164">
        <v>-1.8116154952695298</v>
      </c>
    </row>
    <row r="2742" spans="1:4" x14ac:dyDescent="0.15">
      <c r="A2742" s="164">
        <v>2718</v>
      </c>
      <c r="B2742" s="164">
        <v>7.4171966937473055</v>
      </c>
      <c r="C2742" s="164">
        <v>-0.15836209718359573</v>
      </c>
      <c r="D2742" s="164">
        <v>-1.683131818454485</v>
      </c>
    </row>
    <row r="2743" spans="1:4" x14ac:dyDescent="0.15">
      <c r="A2743" s="164">
        <v>2719</v>
      </c>
      <c r="B2743" s="164">
        <v>7.457931696824641</v>
      </c>
      <c r="C2743" s="164">
        <v>-0.17944079025543758</v>
      </c>
      <c r="D2743" s="164">
        <v>-1.907164081424088</v>
      </c>
    </row>
    <row r="2744" spans="1:4" x14ac:dyDescent="0.15">
      <c r="A2744" s="164">
        <v>2720</v>
      </c>
      <c r="B2744" s="164">
        <v>7.506820858693227</v>
      </c>
      <c r="C2744" s="164">
        <v>-0.20891717571481916</v>
      </c>
      <c r="D2744" s="164">
        <v>-2.2204501716063634</v>
      </c>
    </row>
    <row r="2745" spans="1:4" x14ac:dyDescent="0.15">
      <c r="A2745" s="164">
        <v>2721</v>
      </c>
      <c r="B2745" s="164">
        <v>7.5085438826820168</v>
      </c>
      <c r="C2745" s="164">
        <v>-0.2171601902008895</v>
      </c>
      <c r="D2745" s="164">
        <v>-2.3080600240156901</v>
      </c>
    </row>
    <row r="2746" spans="1:4" x14ac:dyDescent="0.15">
      <c r="A2746" s="164">
        <v>2722</v>
      </c>
      <c r="B2746" s="164">
        <v>7.4950276756917962</v>
      </c>
      <c r="C2746" s="164">
        <v>-0.2103439467436834</v>
      </c>
      <c r="D2746" s="164">
        <v>-2.2356144297150848</v>
      </c>
    </row>
    <row r="2747" spans="1:4" x14ac:dyDescent="0.15">
      <c r="A2747" s="164">
        <v>2723</v>
      </c>
      <c r="B2747" s="164">
        <v>7.512121384925198</v>
      </c>
      <c r="C2747" s="164">
        <v>-0.21821974222129636</v>
      </c>
      <c r="D2747" s="164">
        <v>-2.3193213406474533</v>
      </c>
    </row>
    <row r="2748" spans="1:4" x14ac:dyDescent="0.15">
      <c r="A2748" s="164">
        <v>2724</v>
      </c>
      <c r="B2748" s="164">
        <v>7.5093221021444077</v>
      </c>
      <c r="C2748" s="164">
        <v>-0.22203509708061109</v>
      </c>
      <c r="D2748" s="164">
        <v>-2.3598723643874493</v>
      </c>
    </row>
    <row r="2749" spans="1:4" x14ac:dyDescent="0.15">
      <c r="A2749" s="164">
        <v>2725</v>
      </c>
      <c r="B2749" s="164">
        <v>7.5193489889446568</v>
      </c>
      <c r="C2749" s="164">
        <v>-0.23528281928470651</v>
      </c>
      <c r="D2749" s="164">
        <v>-2.5006741292056329</v>
      </c>
    </row>
    <row r="2750" spans="1:4" x14ac:dyDescent="0.15">
      <c r="A2750" s="164">
        <v>2726</v>
      </c>
      <c r="B2750" s="164">
        <v>7.4974421295290306</v>
      </c>
      <c r="C2750" s="164">
        <v>-0.22088572681032037</v>
      </c>
      <c r="D2750" s="164">
        <v>-2.3476564256778909</v>
      </c>
    </row>
    <row r="2751" spans="1:4" x14ac:dyDescent="0.15">
      <c r="A2751" s="164">
        <v>2727</v>
      </c>
      <c r="B2751" s="164">
        <v>7.5145244504752027</v>
      </c>
      <c r="C2751" s="164">
        <v>-0.22191501728902541</v>
      </c>
      <c r="D2751" s="164">
        <v>-2.3585961112841769</v>
      </c>
    </row>
    <row r="2752" spans="1:4" x14ac:dyDescent="0.15">
      <c r="A2752" s="164">
        <v>2728</v>
      </c>
      <c r="B2752" s="164">
        <v>7.5035490036299244</v>
      </c>
      <c r="C2752" s="164">
        <v>-0.21019124563587432</v>
      </c>
      <c r="D2752" s="164">
        <v>-2.2339914650168544</v>
      </c>
    </row>
    <row r="2753" spans="1:4" x14ac:dyDescent="0.15">
      <c r="A2753" s="164">
        <v>2729</v>
      </c>
      <c r="B2753" s="164">
        <v>7.5134460196741983</v>
      </c>
      <c r="C2753" s="164">
        <v>-0.21452741729475644</v>
      </c>
      <c r="D2753" s="164">
        <v>-2.2800779252187788</v>
      </c>
    </row>
    <row r="2754" spans="1:4" x14ac:dyDescent="0.15">
      <c r="A2754" s="164">
        <v>2730</v>
      </c>
      <c r="B2754" s="164">
        <v>7.5164537775819786</v>
      </c>
      <c r="C2754" s="164">
        <v>-0.22725289633589707</v>
      </c>
      <c r="D2754" s="164">
        <v>-2.415329093649492</v>
      </c>
    </row>
    <row r="2755" spans="1:4" x14ac:dyDescent="0.15">
      <c r="A2755" s="164">
        <v>2731</v>
      </c>
      <c r="B2755" s="164">
        <v>7.5422509705505458</v>
      </c>
      <c r="C2755" s="164">
        <v>-0.23840774527284125</v>
      </c>
      <c r="D2755" s="164">
        <v>-2.5338870157137419</v>
      </c>
    </row>
    <row r="2756" spans="1:4" x14ac:dyDescent="0.15">
      <c r="A2756" s="164">
        <v>2732</v>
      </c>
      <c r="B2756" s="164">
        <v>7.5468496355234658</v>
      </c>
      <c r="C2756" s="164">
        <v>-0.24982638333573526</v>
      </c>
      <c r="D2756" s="164">
        <v>-2.6552485876357839</v>
      </c>
    </row>
    <row r="2757" spans="1:4" x14ac:dyDescent="0.15">
      <c r="A2757" s="164">
        <v>2733</v>
      </c>
      <c r="B2757" s="164">
        <v>7.5566799713300288</v>
      </c>
      <c r="C2757" s="164">
        <v>-0.25749089765270483</v>
      </c>
      <c r="D2757" s="164">
        <v>-2.7367099230772785</v>
      </c>
    </row>
    <row r="2758" spans="1:4" x14ac:dyDescent="0.15">
      <c r="A2758" s="164">
        <v>2734</v>
      </c>
      <c r="B2758" s="164">
        <v>7.5317792919836961</v>
      </c>
      <c r="C2758" s="164">
        <v>-0.2510132284470048</v>
      </c>
      <c r="D2758" s="164">
        <v>-2.6678628230234285</v>
      </c>
    </row>
    <row r="2759" spans="1:4" x14ac:dyDescent="0.15">
      <c r="A2759" s="164">
        <v>2735</v>
      </c>
      <c r="B2759" s="164">
        <v>7.5133645683621619</v>
      </c>
      <c r="C2759" s="164">
        <v>-0.23999442587182163</v>
      </c>
      <c r="D2759" s="164">
        <v>-2.5507508527641702</v>
      </c>
    </row>
    <row r="2760" spans="1:4" x14ac:dyDescent="0.15">
      <c r="A2760" s="164">
        <v>2736</v>
      </c>
      <c r="B2760" s="164">
        <v>7.5268508403936991</v>
      </c>
      <c r="C2760" s="164">
        <v>-0.24388349647441832</v>
      </c>
      <c r="D2760" s="164">
        <v>-2.5920853550968697</v>
      </c>
    </row>
    <row r="2761" spans="1:4" x14ac:dyDescent="0.15">
      <c r="A2761" s="164">
        <v>2737</v>
      </c>
      <c r="B2761" s="164">
        <v>7.5161291709808014</v>
      </c>
      <c r="C2761" s="164">
        <v>-0.23646556741934255</v>
      </c>
      <c r="D2761" s="164">
        <v>-2.5132448203875994</v>
      </c>
    </row>
    <row r="2762" spans="1:4" x14ac:dyDescent="0.15">
      <c r="A2762" s="164">
        <v>2738</v>
      </c>
      <c r="B2762" s="164">
        <v>7.5324751531779741</v>
      </c>
      <c r="C2762" s="164">
        <v>-0.24985144006514037</v>
      </c>
      <c r="D2762" s="164">
        <v>-2.6555148999622702</v>
      </c>
    </row>
    <row r="2763" spans="1:4" x14ac:dyDescent="0.15">
      <c r="A2763" s="164">
        <v>2739</v>
      </c>
      <c r="B2763" s="164">
        <v>7.5198338512204517</v>
      </c>
      <c r="C2763" s="164">
        <v>-0.24583951063098741</v>
      </c>
      <c r="D2763" s="164">
        <v>-2.6128746078462317</v>
      </c>
    </row>
    <row r="2764" spans="1:4" x14ac:dyDescent="0.15">
      <c r="A2764" s="164">
        <v>2740</v>
      </c>
      <c r="B2764" s="164">
        <v>7.5375856529020222</v>
      </c>
      <c r="C2764" s="164">
        <v>-0.25509942518158191</v>
      </c>
      <c r="D2764" s="164">
        <v>-2.711292455888533</v>
      </c>
    </row>
    <row r="2765" spans="1:4" x14ac:dyDescent="0.15">
      <c r="A2765" s="164">
        <v>2741</v>
      </c>
      <c r="B2765" s="164">
        <v>7.5426630157022716</v>
      </c>
      <c r="C2765" s="164">
        <v>-0.24998552984329958</v>
      </c>
      <c r="D2765" s="164">
        <v>-2.656940056462235</v>
      </c>
    </row>
    <row r="2766" spans="1:4" x14ac:dyDescent="0.15">
      <c r="A2766" s="164">
        <v>2742</v>
      </c>
      <c r="B2766" s="164">
        <v>7.5426630157022716</v>
      </c>
      <c r="C2766" s="164">
        <v>-0.24998552984329958</v>
      </c>
      <c r="D2766" s="164">
        <v>-2.656940056462235</v>
      </c>
    </row>
    <row r="2767" spans="1:4" x14ac:dyDescent="0.15">
      <c r="A2767" s="164">
        <v>2743</v>
      </c>
      <c r="B2767" s="164">
        <v>7.5169809764809168</v>
      </c>
      <c r="C2767" s="164">
        <v>-0.24028627074006526</v>
      </c>
      <c r="D2767" s="164">
        <v>-2.5538526895832674</v>
      </c>
    </row>
    <row r="2768" spans="1:4" x14ac:dyDescent="0.15">
      <c r="A2768" s="164">
        <v>2744</v>
      </c>
      <c r="B2768" s="164">
        <v>7.5364792276978383</v>
      </c>
      <c r="C2768" s="164">
        <v>-0.25261899591402326</v>
      </c>
      <c r="D2768" s="164">
        <v>-2.6849295224726313</v>
      </c>
    </row>
    <row r="2769" spans="1:4" x14ac:dyDescent="0.15">
      <c r="A2769" s="164">
        <v>2745</v>
      </c>
      <c r="B2769" s="164">
        <v>7.5487788893454688</v>
      </c>
      <c r="C2769" s="164">
        <v>-0.24972504217274505</v>
      </c>
      <c r="D2769" s="164">
        <v>-2.6541714957117599</v>
      </c>
    </row>
    <row r="2770" spans="1:4" x14ac:dyDescent="0.15">
      <c r="A2770" s="164">
        <v>2746</v>
      </c>
      <c r="B2770" s="164">
        <v>7.5403645695168535</v>
      </c>
      <c r="C2770" s="164">
        <v>-0.24354460379433274</v>
      </c>
      <c r="D2770" s="164">
        <v>-2.588483476471632</v>
      </c>
    </row>
    <row r="2771" spans="1:4" x14ac:dyDescent="0.15">
      <c r="A2771" s="164">
        <v>2747</v>
      </c>
      <c r="B2771" s="164">
        <v>7.5356681739410352</v>
      </c>
      <c r="C2771" s="164">
        <v>-0.2353304126817477</v>
      </c>
      <c r="D2771" s="164">
        <v>-2.5011799696960848</v>
      </c>
    </row>
    <row r="2772" spans="1:4" x14ac:dyDescent="0.15">
      <c r="A2772" s="164">
        <v>2748</v>
      </c>
      <c r="B2772" s="164">
        <v>7.5634904180178912</v>
      </c>
      <c r="C2772" s="164">
        <v>-0.25501460195834635</v>
      </c>
      <c r="D2772" s="164">
        <v>-2.7103909228291032</v>
      </c>
    </row>
    <row r="2773" spans="1:4" x14ac:dyDescent="0.15">
      <c r="A2773" s="164">
        <v>2749</v>
      </c>
      <c r="B2773" s="164">
        <v>7.5777431003938149</v>
      </c>
      <c r="C2773" s="164">
        <v>-0.26732664063624778</v>
      </c>
      <c r="D2773" s="164">
        <v>-2.8412478918726074</v>
      </c>
    </row>
    <row r="2774" spans="1:4" x14ac:dyDescent="0.15">
      <c r="A2774" s="164">
        <v>2750</v>
      </c>
      <c r="B2774" s="164">
        <v>7.5910036737532103</v>
      </c>
      <c r="C2774" s="164">
        <v>-0.27120497130278665</v>
      </c>
      <c r="D2774" s="164">
        <v>-2.8824682461330808</v>
      </c>
    </row>
    <row r="2775" spans="1:4" x14ac:dyDescent="0.15">
      <c r="A2775" s="164">
        <v>2751</v>
      </c>
      <c r="B2775" s="164">
        <v>7.5962419947624333</v>
      </c>
      <c r="C2775" s="164">
        <v>-0.27611219937119724</v>
      </c>
      <c r="D2775" s="164">
        <v>-2.9346241082316942</v>
      </c>
    </row>
    <row r="2776" spans="1:4" x14ac:dyDescent="0.15">
      <c r="A2776" s="164">
        <v>2752</v>
      </c>
      <c r="B2776" s="164">
        <v>7.5781743845115432</v>
      </c>
      <c r="C2776" s="164">
        <v>-0.26916284219529629</v>
      </c>
      <c r="D2776" s="164">
        <v>-2.8607637313575269</v>
      </c>
    </row>
    <row r="2777" spans="1:4" x14ac:dyDescent="0.15">
      <c r="A2777" s="164">
        <v>2753</v>
      </c>
      <c r="B2777" s="164">
        <v>7.5550597822148315</v>
      </c>
      <c r="C2777" s="164">
        <v>-0.25397945501869845</v>
      </c>
      <c r="D2777" s="164">
        <v>-2.6993889925573842</v>
      </c>
    </row>
    <row r="2778" spans="1:4" x14ac:dyDescent="0.15">
      <c r="A2778" s="164">
        <v>2754</v>
      </c>
      <c r="B2778" s="164">
        <v>7.579560384890824</v>
      </c>
      <c r="C2778" s="164">
        <v>-0.26934450682082112</v>
      </c>
      <c r="D2778" s="164">
        <v>-2.8626945311950283</v>
      </c>
    </row>
    <row r="2779" spans="1:4" x14ac:dyDescent="0.15">
      <c r="A2779" s="164">
        <v>2755</v>
      </c>
      <c r="B2779" s="164">
        <v>7.5625156517838166</v>
      </c>
      <c r="C2779" s="164">
        <v>-0.262650719740674</v>
      </c>
      <c r="D2779" s="164">
        <v>-2.7915504492402827</v>
      </c>
    </row>
    <row r="2780" spans="1:4" x14ac:dyDescent="0.15">
      <c r="A2780" s="164">
        <v>2756</v>
      </c>
      <c r="B2780" s="164">
        <v>7.5406202858398874</v>
      </c>
      <c r="C2780" s="164">
        <v>-0.25155598862734507</v>
      </c>
      <c r="D2780" s="164">
        <v>-2.6736314819738194</v>
      </c>
    </row>
    <row r="2781" spans="1:4" x14ac:dyDescent="0.15">
      <c r="A2781" s="164">
        <v>2757</v>
      </c>
      <c r="B2781" s="164">
        <v>7.5500041261167237</v>
      </c>
      <c r="C2781" s="164">
        <v>-0.2539977197611103</v>
      </c>
      <c r="D2781" s="164">
        <v>-2.699583117096374</v>
      </c>
    </row>
    <row r="2782" spans="1:4" x14ac:dyDescent="0.15">
      <c r="A2782" s="164">
        <v>2758</v>
      </c>
      <c r="B2782" s="164">
        <v>7.5418387084649803</v>
      </c>
      <c r="C2782" s="164">
        <v>-0.26086606892479924</v>
      </c>
      <c r="D2782" s="164">
        <v>-2.772582510406111</v>
      </c>
    </row>
    <row r="2783" spans="1:4" x14ac:dyDescent="0.15">
      <c r="A2783" s="164">
        <v>2759</v>
      </c>
      <c r="B2783" s="164">
        <v>7.512733033262899</v>
      </c>
      <c r="C2783" s="164">
        <v>-0.2336900979741845</v>
      </c>
      <c r="D2783" s="164">
        <v>-2.4837460892052392</v>
      </c>
    </row>
    <row r="2784" spans="1:4" x14ac:dyDescent="0.15">
      <c r="A2784" s="164">
        <v>2760</v>
      </c>
      <c r="B2784" s="164">
        <v>7.4753323797874343</v>
      </c>
      <c r="C2784" s="164">
        <v>-0.21706108418214853</v>
      </c>
      <c r="D2784" s="164">
        <v>-2.3070066880438262</v>
      </c>
    </row>
    <row r="2785" spans="1:4" x14ac:dyDescent="0.15">
      <c r="A2785" s="164">
        <v>2761</v>
      </c>
      <c r="B2785" s="164">
        <v>7.4972342799364764</v>
      </c>
      <c r="C2785" s="164">
        <v>-0.23124527255161365</v>
      </c>
      <c r="D2785" s="164">
        <v>-2.4577615668196535</v>
      </c>
    </row>
    <row r="2786" spans="1:4" x14ac:dyDescent="0.15">
      <c r="A2786" s="164">
        <v>2762</v>
      </c>
      <c r="B2786" s="164">
        <v>7.4801275726681586</v>
      </c>
      <c r="C2786" s="164">
        <v>-0.2090494957758251</v>
      </c>
      <c r="D2786" s="164">
        <v>-2.2218565188880666</v>
      </c>
    </row>
    <row r="2787" spans="1:4" x14ac:dyDescent="0.15">
      <c r="A2787" s="164">
        <v>2763</v>
      </c>
      <c r="B2787" s="164">
        <v>7.4743484034425354</v>
      </c>
      <c r="C2787" s="164">
        <v>-0.20285319639954835</v>
      </c>
      <c r="D2787" s="164">
        <v>-2.1559999230083715</v>
      </c>
    </row>
    <row r="2788" spans="1:4" x14ac:dyDescent="0.15">
      <c r="A2788" s="164">
        <v>2764</v>
      </c>
      <c r="B2788" s="164">
        <v>7.4957569592629207</v>
      </c>
      <c r="C2788" s="164">
        <v>-0.2147154705368548</v>
      </c>
      <c r="D2788" s="164">
        <v>-2.2820766256715288</v>
      </c>
    </row>
    <row r="2789" spans="1:4" x14ac:dyDescent="0.15">
      <c r="A2789" s="164">
        <v>2765</v>
      </c>
      <c r="B2789" s="164">
        <v>7.5014635327652428</v>
      </c>
      <c r="C2789" s="164">
        <v>-0.21328748678120224</v>
      </c>
      <c r="D2789" s="164">
        <v>-2.26689947824724</v>
      </c>
    </row>
    <row r="2790" spans="1:4" x14ac:dyDescent="0.15">
      <c r="A2790" s="164">
        <v>2766</v>
      </c>
      <c r="B2790" s="164">
        <v>7.5169404353185776</v>
      </c>
      <c r="C2790" s="164">
        <v>-0.21761615342038709</v>
      </c>
      <c r="D2790" s="164">
        <v>-2.3129061722824158</v>
      </c>
    </row>
    <row r="2791" spans="1:4" x14ac:dyDescent="0.15">
      <c r="A2791" s="164">
        <v>2767</v>
      </c>
      <c r="B2791" s="164">
        <v>7.5140159417552148</v>
      </c>
      <c r="C2791" s="164">
        <v>-0.21232847047863768</v>
      </c>
      <c r="D2791" s="164">
        <v>-2.2567066929661026</v>
      </c>
    </row>
    <row r="2792" spans="1:4" x14ac:dyDescent="0.15">
      <c r="A2792" s="164">
        <v>2768</v>
      </c>
      <c r="B2792" s="164">
        <v>7.5150326291875604</v>
      </c>
      <c r="C2792" s="164">
        <v>-0.22011199926869196</v>
      </c>
      <c r="D2792" s="164">
        <v>-2.3394329589059173</v>
      </c>
    </row>
    <row r="2793" spans="1:4" x14ac:dyDescent="0.15">
      <c r="A2793" s="164">
        <v>2769</v>
      </c>
      <c r="B2793" s="164">
        <v>7.4957777859594756</v>
      </c>
      <c r="C2793" s="164">
        <v>-0.20944909433749004</v>
      </c>
      <c r="D2793" s="164">
        <v>-2.2261036024118921</v>
      </c>
    </row>
    <row r="2794" spans="1:4" x14ac:dyDescent="0.15">
      <c r="A2794" s="164">
        <v>2770</v>
      </c>
      <c r="B2794" s="164">
        <v>7.5018976031119449</v>
      </c>
      <c r="C2794" s="164">
        <v>-0.20765618261944585</v>
      </c>
      <c r="D2794" s="164">
        <v>-2.2070478636082975</v>
      </c>
    </row>
    <row r="2795" spans="1:4" x14ac:dyDescent="0.15">
      <c r="A2795" s="164">
        <v>2771</v>
      </c>
      <c r="B2795" s="164">
        <v>7.5142397262764069</v>
      </c>
      <c r="C2795" s="164">
        <v>-0.20670212232160345</v>
      </c>
      <c r="D2795" s="164">
        <v>-2.1969077526058456</v>
      </c>
    </row>
    <row r="2796" spans="1:4" x14ac:dyDescent="0.15">
      <c r="A2796" s="164">
        <v>2772</v>
      </c>
      <c r="B2796" s="164">
        <v>7.514646443446714</v>
      </c>
      <c r="C2796" s="164">
        <v>-0.21188051426027155</v>
      </c>
      <c r="D2796" s="164">
        <v>-2.2519456461132532</v>
      </c>
    </row>
    <row r="2797" spans="1:4" x14ac:dyDescent="0.15">
      <c r="A2797" s="164">
        <v>2773</v>
      </c>
      <c r="B2797" s="164">
        <v>7.5165957506673813</v>
      </c>
      <c r="C2797" s="164">
        <v>-0.21693352817593059</v>
      </c>
      <c r="D2797" s="164">
        <v>-2.3056509749248497</v>
      </c>
    </row>
    <row r="2798" spans="1:4" x14ac:dyDescent="0.15">
      <c r="A2798" s="164">
        <v>2774</v>
      </c>
      <c r="B2798" s="164">
        <v>7.5325745114593614</v>
      </c>
      <c r="C2798" s="164">
        <v>-0.22202435292493927</v>
      </c>
      <c r="D2798" s="164">
        <v>-2.3597581714675822</v>
      </c>
    </row>
    <row r="2799" spans="1:4" x14ac:dyDescent="0.15">
      <c r="A2799" s="164">
        <v>2775</v>
      </c>
      <c r="B2799" s="164">
        <v>7.5304853354467953</v>
      </c>
      <c r="C2799" s="164">
        <v>-0.22281364728691067</v>
      </c>
      <c r="D2799" s="164">
        <v>-2.36814708824999</v>
      </c>
    </row>
    <row r="2800" spans="1:4" x14ac:dyDescent="0.15">
      <c r="A2800" s="164">
        <v>2776</v>
      </c>
      <c r="B2800" s="164">
        <v>7.5350147638478004</v>
      </c>
      <c r="C2800" s="164">
        <v>-0.22219445677883876</v>
      </c>
      <c r="D2800" s="164">
        <v>-2.3615660990843024</v>
      </c>
    </row>
    <row r="2801" spans="1:4" x14ac:dyDescent="0.15">
      <c r="A2801" s="164">
        <v>2777</v>
      </c>
      <c r="B2801" s="164">
        <v>7.5360243497717798</v>
      </c>
      <c r="C2801" s="164">
        <v>-0.22407143224844361</v>
      </c>
      <c r="D2801" s="164">
        <v>-2.3815152989972583</v>
      </c>
    </row>
    <row r="2802" spans="1:4" x14ac:dyDescent="0.15">
      <c r="A2802" s="164">
        <v>2778</v>
      </c>
      <c r="B2802" s="164">
        <v>7.5464007438032601</v>
      </c>
      <c r="C2802" s="164">
        <v>-0.22925473871048663</v>
      </c>
      <c r="D2802" s="164">
        <v>-2.4366054259040206</v>
      </c>
    </row>
    <row r="2803" spans="1:4" x14ac:dyDescent="0.15">
      <c r="A2803" s="164">
        <v>2779</v>
      </c>
      <c r="B2803" s="164">
        <v>7.5545962546458174</v>
      </c>
      <c r="C2803" s="164">
        <v>-0.23585778687161074</v>
      </c>
      <c r="D2803" s="164">
        <v>-2.5067851005637385</v>
      </c>
    </row>
    <row r="2804" spans="1:4" x14ac:dyDescent="0.15">
      <c r="A2804" s="164">
        <v>2780</v>
      </c>
      <c r="B2804" s="164">
        <v>7.5525457193615235</v>
      </c>
      <c r="C2804" s="164">
        <v>-0.23506774201858072</v>
      </c>
      <c r="D2804" s="164">
        <v>-2.4983882072806227</v>
      </c>
    </row>
    <row r="2805" spans="1:4" x14ac:dyDescent="0.15">
      <c r="A2805" s="164">
        <v>2781</v>
      </c>
      <c r="B2805" s="164">
        <v>7.5579313924771983</v>
      </c>
      <c r="C2805" s="164">
        <v>-0.23542095847980438</v>
      </c>
      <c r="D2805" s="164">
        <v>-2.5021423244289847</v>
      </c>
    </row>
    <row r="2806" spans="1:4" x14ac:dyDescent="0.15">
      <c r="A2806" s="164">
        <v>2782</v>
      </c>
      <c r="B2806" s="164">
        <v>7.5601597406641332</v>
      </c>
      <c r="C2806" s="164">
        <v>-0.24042726995860875</v>
      </c>
      <c r="D2806" s="164">
        <v>-2.5553512822094602</v>
      </c>
    </row>
    <row r="2807" spans="1:4" x14ac:dyDescent="0.15">
      <c r="A2807" s="164">
        <v>2783</v>
      </c>
      <c r="B2807" s="164">
        <v>7.5643113379586628</v>
      </c>
      <c r="C2807" s="164">
        <v>-0.24942567154930018</v>
      </c>
      <c r="D2807" s="164">
        <v>-2.6509896723411939</v>
      </c>
    </row>
    <row r="2808" spans="1:4" x14ac:dyDescent="0.15">
      <c r="A2808" s="164">
        <v>2784</v>
      </c>
      <c r="B2808" s="164">
        <v>7.5836292660481863</v>
      </c>
      <c r="C2808" s="164">
        <v>-0.25874384742738155</v>
      </c>
      <c r="D2808" s="164">
        <v>-2.7500267436434953</v>
      </c>
    </row>
    <row r="2809" spans="1:4" x14ac:dyDescent="0.15">
      <c r="A2809" s="164">
        <v>2785</v>
      </c>
      <c r="B2809" s="164">
        <v>7.5888245251145001</v>
      </c>
      <c r="C2809" s="164">
        <v>-0.26189849096808704</v>
      </c>
      <c r="D2809" s="164">
        <v>-2.7835554794563815</v>
      </c>
    </row>
    <row r="2810" spans="1:4" x14ac:dyDescent="0.15">
      <c r="A2810" s="164">
        <v>2786</v>
      </c>
      <c r="B2810" s="164">
        <v>7.5888245251145001</v>
      </c>
      <c r="C2810" s="164">
        <v>-0.26189849096808704</v>
      </c>
      <c r="D2810" s="164">
        <v>-2.7835554794563815</v>
      </c>
    </row>
    <row r="2811" spans="1:4" x14ac:dyDescent="0.15">
      <c r="A2811" s="164">
        <v>2787</v>
      </c>
      <c r="B2811" s="164">
        <v>7.5717745539998829</v>
      </c>
      <c r="C2811" s="164">
        <v>-0.25389835537338712</v>
      </c>
      <c r="D2811" s="164">
        <v>-2.6985270350819746</v>
      </c>
    </row>
    <row r="2812" spans="1:4" x14ac:dyDescent="0.15">
      <c r="A2812" s="164">
        <v>2788</v>
      </c>
      <c r="B2812" s="164">
        <v>7.5468496355234658</v>
      </c>
      <c r="C2812" s="164">
        <v>-0.23884281548605202</v>
      </c>
      <c r="D2812" s="164">
        <v>-2.5385111052663567</v>
      </c>
    </row>
    <row r="2813" spans="1:4" x14ac:dyDescent="0.15">
      <c r="A2813" s="164">
        <v>2789</v>
      </c>
      <c r="B2813" s="164">
        <v>7.5632611703984853</v>
      </c>
      <c r="C2813" s="164">
        <v>-0.24837550398912267</v>
      </c>
      <c r="D2813" s="164">
        <v>-2.6398280972757013</v>
      </c>
    </row>
    <row r="2814" spans="1:4" x14ac:dyDescent="0.15">
      <c r="A2814" s="164">
        <v>2790</v>
      </c>
      <c r="B2814" s="164">
        <v>7.5400103628436357</v>
      </c>
      <c r="C2814" s="164">
        <v>-0.23046338111964282</v>
      </c>
      <c r="D2814" s="164">
        <v>-2.4494513311563728</v>
      </c>
    </row>
    <row r="2815" spans="1:4" x14ac:dyDescent="0.15">
      <c r="A2815" s="164">
        <v>2791</v>
      </c>
      <c r="B2815" s="164">
        <v>7.5236818820458149</v>
      </c>
      <c r="C2815" s="164">
        <v>-0.21768754004725288</v>
      </c>
      <c r="D2815" s="164">
        <v>-2.3136648961514905</v>
      </c>
    </row>
    <row r="2816" spans="1:4" x14ac:dyDescent="0.15">
      <c r="A2816" s="164">
        <v>2792</v>
      </c>
      <c r="B2816" s="164">
        <v>7.5142193848715557</v>
      </c>
      <c r="C2816" s="164">
        <v>-0.21313905767542263</v>
      </c>
      <c r="D2816" s="164">
        <v>-2.2653219179903004</v>
      </c>
    </row>
    <row r="2817" spans="1:4" x14ac:dyDescent="0.15">
      <c r="A2817" s="164">
        <v>2793</v>
      </c>
      <c r="B2817" s="164">
        <v>7.5231792873568688</v>
      </c>
      <c r="C2817" s="164">
        <v>-0.22007657845485262</v>
      </c>
      <c r="D2817" s="164">
        <v>-2.3390564931993572</v>
      </c>
    </row>
    <row r="2818" spans="1:4" x14ac:dyDescent="0.15">
      <c r="A2818" s="164">
        <v>2794</v>
      </c>
      <c r="B2818" s="164">
        <v>7.5271910413562981</v>
      </c>
      <c r="C2818" s="164">
        <v>-0.22685328009701067</v>
      </c>
      <c r="D2818" s="164">
        <v>-2.4110818222455204</v>
      </c>
    </row>
    <row r="2819" spans="1:4" x14ac:dyDescent="0.15">
      <c r="A2819" s="164">
        <v>2795</v>
      </c>
      <c r="B2819" s="164">
        <v>7.5113051099108148</v>
      </c>
      <c r="C2819" s="164">
        <v>-0.22114866241906483</v>
      </c>
      <c r="D2819" s="164">
        <v>-2.3504510040344115</v>
      </c>
    </row>
    <row r="2820" spans="1:4" x14ac:dyDescent="0.15">
      <c r="A2820" s="164">
        <v>2796</v>
      </c>
      <c r="B2820" s="164">
        <v>7.4887906816876049</v>
      </c>
      <c r="C2820" s="164">
        <v>-0.21327216178131536</v>
      </c>
      <c r="D2820" s="164">
        <v>-2.2667365983953931</v>
      </c>
    </row>
    <row r="2821" spans="1:4" x14ac:dyDescent="0.15">
      <c r="A2821" s="164">
        <v>2797</v>
      </c>
      <c r="B2821" s="164">
        <v>7.5174875639909127</v>
      </c>
      <c r="C2821" s="164">
        <v>-0.23136434478497847</v>
      </c>
      <c r="D2821" s="164">
        <v>-2.4590271112159141</v>
      </c>
    </row>
    <row r="2822" spans="1:4" x14ac:dyDescent="0.15">
      <c r="A2822" s="164">
        <v>2798</v>
      </c>
      <c r="B2822" s="164">
        <v>7.5239029215549422</v>
      </c>
      <c r="C2822" s="164">
        <v>-0.24368793607862482</v>
      </c>
      <c r="D2822" s="164">
        <v>-2.5900068657964406</v>
      </c>
    </row>
    <row r="2823" spans="1:4" x14ac:dyDescent="0.15">
      <c r="A2823" s="164">
        <v>2799</v>
      </c>
      <c r="B2823" s="164">
        <v>7.5099972974140963</v>
      </c>
      <c r="C2823" s="164">
        <v>-0.23136835509341402</v>
      </c>
      <c r="D2823" s="164">
        <v>-2.4590697342794487</v>
      </c>
    </row>
    <row r="2824" spans="1:4" x14ac:dyDescent="0.15">
      <c r="A2824" s="164">
        <v>2800</v>
      </c>
      <c r="B2824" s="164">
        <v>7.5048470347562342</v>
      </c>
      <c r="C2824" s="164">
        <v>-0.22642515320862788</v>
      </c>
      <c r="D2824" s="164">
        <v>-2.4065315289557216</v>
      </c>
    </row>
    <row r="2825" spans="1:4" x14ac:dyDescent="0.15">
      <c r="A2825" s="164">
        <v>2801</v>
      </c>
      <c r="B2825" s="164">
        <v>7.4918735284432607</v>
      </c>
      <c r="C2825" s="164">
        <v>-0.22016982155589293</v>
      </c>
      <c r="D2825" s="164">
        <v>-2.3400475158809422</v>
      </c>
    </row>
    <row r="2826" spans="1:4" x14ac:dyDescent="0.15">
      <c r="A2826" s="164">
        <v>2802</v>
      </c>
      <c r="B2826" s="164">
        <v>7.4808920858364187</v>
      </c>
      <c r="C2826" s="164">
        <v>-0.21742232401067341</v>
      </c>
      <c r="D2826" s="164">
        <v>-2.31084608055186</v>
      </c>
    </row>
    <row r="2827" spans="1:4" x14ac:dyDescent="0.15">
      <c r="A2827" s="164">
        <v>2803</v>
      </c>
      <c r="B2827" s="164">
        <v>7.4738987854401584</v>
      </c>
      <c r="C2827" s="164">
        <v>-0.21091961478660348</v>
      </c>
      <c r="D2827" s="164">
        <v>-2.2417328457826802</v>
      </c>
    </row>
    <row r="2828" spans="1:4" x14ac:dyDescent="0.15">
      <c r="A2828" s="164">
        <v>2804</v>
      </c>
      <c r="B2828" s="164">
        <v>7.4996005010749904</v>
      </c>
      <c r="C2828" s="164">
        <v>-0.21464242370266007</v>
      </c>
      <c r="D2828" s="164">
        <v>-2.2813002564957152</v>
      </c>
    </row>
    <row r="2829" spans="1:4" x14ac:dyDescent="0.15">
      <c r="A2829" s="164">
        <v>2805</v>
      </c>
      <c r="B2829" s="164">
        <v>7.477424563205453</v>
      </c>
      <c r="C2829" s="164">
        <v>-0.20745968478610877</v>
      </c>
      <c r="D2829" s="164">
        <v>-2.2049594108697383</v>
      </c>
    </row>
    <row r="2830" spans="1:4" x14ac:dyDescent="0.15">
      <c r="A2830" s="164">
        <v>2806</v>
      </c>
      <c r="B2830" s="164">
        <v>7.4549533911716139</v>
      </c>
      <c r="C2830" s="164">
        <v>-0.18519737549539705</v>
      </c>
      <c r="D2830" s="164">
        <v>-1.9683472303930503</v>
      </c>
    </row>
    <row r="2831" spans="1:4" x14ac:dyDescent="0.15">
      <c r="A2831" s="164">
        <v>2807</v>
      </c>
      <c r="B2831" s="164">
        <v>7.4297364005202686</v>
      </c>
      <c r="C2831" s="164">
        <v>-0.1668273339713382</v>
      </c>
      <c r="D2831" s="164">
        <v>-1.7731035329088747</v>
      </c>
    </row>
    <row r="2832" spans="1:4" x14ac:dyDescent="0.15">
      <c r="A2832" s="164">
        <v>2808</v>
      </c>
      <c r="B2832" s="164">
        <v>7.4448393738582501</v>
      </c>
      <c r="C2832" s="164">
        <v>-0.17640716955808244</v>
      </c>
      <c r="D2832" s="164">
        <v>-1.8749216218226534</v>
      </c>
    </row>
    <row r="2833" spans="1:4" x14ac:dyDescent="0.15">
      <c r="A2833" s="164">
        <v>2809</v>
      </c>
      <c r="B2833" s="164">
        <v>7.4334211477376089</v>
      </c>
      <c r="C2833" s="164">
        <v>-0.16366513206139199</v>
      </c>
      <c r="D2833" s="164">
        <v>-1.739494463910265</v>
      </c>
    </row>
    <row r="2834" spans="1:4" x14ac:dyDescent="0.15">
      <c r="A2834" s="164">
        <v>2810</v>
      </c>
      <c r="B2834" s="164">
        <v>7.4079554569980557</v>
      </c>
      <c r="C2834" s="164">
        <v>-0.15739091993882504</v>
      </c>
      <c r="D2834" s="164">
        <v>-1.6728097821143282</v>
      </c>
    </row>
    <row r="2835" spans="1:4" x14ac:dyDescent="0.15">
      <c r="A2835" s="164">
        <v>2811</v>
      </c>
      <c r="B2835" s="164">
        <v>7.4066730063199344</v>
      </c>
      <c r="C2835" s="164">
        <v>-0.16101793872539893</v>
      </c>
      <c r="D2835" s="164">
        <v>-1.7113590993713308</v>
      </c>
    </row>
    <row r="2836" spans="1:4" x14ac:dyDescent="0.15">
      <c r="A2836" s="164">
        <v>2812</v>
      </c>
      <c r="B2836" s="164">
        <v>7.3793654959172192</v>
      </c>
      <c r="C2836" s="164">
        <v>-0.14446707560238803</v>
      </c>
      <c r="D2836" s="164">
        <v>-1.5354503128583024</v>
      </c>
    </row>
    <row r="2837" spans="1:4" x14ac:dyDescent="0.15">
      <c r="A2837" s="164">
        <v>2813</v>
      </c>
      <c r="B2837" s="164">
        <v>7.361746100738217</v>
      </c>
      <c r="C2837" s="164">
        <v>-0.14320276058982362</v>
      </c>
      <c r="D2837" s="164">
        <v>-1.5220126982772719</v>
      </c>
    </row>
    <row r="2838" spans="1:4" x14ac:dyDescent="0.15">
      <c r="A2838" s="164">
        <v>2814</v>
      </c>
      <c r="B2838" s="164">
        <v>7.3382138703998558</v>
      </c>
      <c r="C2838" s="164">
        <v>-0.14550523853719532</v>
      </c>
      <c r="D2838" s="164">
        <v>-1.546484298258789</v>
      </c>
    </row>
    <row r="2839" spans="1:4" x14ac:dyDescent="0.15">
      <c r="A2839" s="164">
        <v>2815</v>
      </c>
      <c r="B2839" s="164">
        <v>7.3975657309278979</v>
      </c>
      <c r="C2839" s="164">
        <v>-0.17201148059016891</v>
      </c>
      <c r="D2839" s="164">
        <v>-1.8282025893173741</v>
      </c>
    </row>
    <row r="2840" spans="1:4" x14ac:dyDescent="0.15">
      <c r="A2840" s="164">
        <v>2816</v>
      </c>
      <c r="B2840" s="164">
        <v>7.3912841150823292</v>
      </c>
      <c r="C2840" s="164">
        <v>-0.16536605639482449</v>
      </c>
      <c r="D2840" s="164">
        <v>-1.7575725262578776</v>
      </c>
    </row>
    <row r="2841" spans="1:4" x14ac:dyDescent="0.15">
      <c r="A2841" s="164">
        <v>2817</v>
      </c>
      <c r="B2841" s="164">
        <v>7.3729111962872818</v>
      </c>
      <c r="C2841" s="164">
        <v>-0.16512540167250034</v>
      </c>
      <c r="D2841" s="164">
        <v>-1.7550147575265409</v>
      </c>
    </row>
    <row r="2842" spans="1:4" x14ac:dyDescent="0.15">
      <c r="A2842" s="164">
        <v>2818</v>
      </c>
      <c r="B2842" s="164">
        <v>7.3625118740468389</v>
      </c>
      <c r="C2842" s="164">
        <v>-0.16052104364307862</v>
      </c>
      <c r="D2842" s="164">
        <v>-1.706077911900586</v>
      </c>
    </row>
    <row r="2843" spans="1:4" x14ac:dyDescent="0.15">
      <c r="A2843" s="164">
        <v>2819</v>
      </c>
      <c r="B2843" s="164">
        <v>7.4212615258509009</v>
      </c>
      <c r="C2843" s="164">
        <v>-0.18513818914556612</v>
      </c>
      <c r="D2843" s="164">
        <v>-1.9677181756483211</v>
      </c>
    </row>
    <row r="2844" spans="1:4" x14ac:dyDescent="0.15">
      <c r="A2844" s="164">
        <v>2820</v>
      </c>
      <c r="B2844" s="164">
        <v>7.4358980240994734</v>
      </c>
      <c r="C2844" s="164">
        <v>-0.19388724936596802</v>
      </c>
      <c r="D2844" s="164">
        <v>-2.0607064720931487</v>
      </c>
    </row>
    <row r="2845" spans="1:4" x14ac:dyDescent="0.15">
      <c r="A2845" s="164">
        <v>2821</v>
      </c>
      <c r="B2845" s="164">
        <v>7.4326314048705573</v>
      </c>
      <c r="C2845" s="164">
        <v>-0.19148004435595833</v>
      </c>
      <c r="D2845" s="164">
        <v>-2.0351217935750747</v>
      </c>
    </row>
    <row r="2846" spans="1:4" x14ac:dyDescent="0.15">
      <c r="A2846" s="164">
        <v>2822</v>
      </c>
      <c r="B2846" s="164">
        <v>7.4215134474726074</v>
      </c>
      <c r="C2846" s="164">
        <v>-0.17864399647882845</v>
      </c>
      <c r="D2846" s="164">
        <v>-1.8986954580476083</v>
      </c>
    </row>
    <row r="2847" spans="1:4" x14ac:dyDescent="0.15">
      <c r="A2847" s="164">
        <v>2823</v>
      </c>
      <c r="B2847" s="164">
        <v>7.3767028726240023</v>
      </c>
      <c r="C2847" s="164">
        <v>-0.157866427761852</v>
      </c>
      <c r="D2847" s="164">
        <v>-1.6778636577644646</v>
      </c>
    </row>
    <row r="2848" spans="1:4" x14ac:dyDescent="0.15">
      <c r="A2848" s="164">
        <v>2824</v>
      </c>
      <c r="B2848" s="164">
        <v>7.3869645054626929</v>
      </c>
      <c r="C2848" s="164">
        <v>-0.16849445491820259</v>
      </c>
      <c r="D2848" s="164">
        <v>-1.7908223201741527</v>
      </c>
    </row>
    <row r="2849" spans="1:4" x14ac:dyDescent="0.15">
      <c r="A2849" s="164">
        <v>2825</v>
      </c>
      <c r="B2849" s="164">
        <v>7.3884468354768051</v>
      </c>
      <c r="C2849" s="164">
        <v>-0.15897044181946463</v>
      </c>
      <c r="D2849" s="164">
        <v>-1.6895975336188274</v>
      </c>
    </row>
    <row r="2850" spans="1:4" x14ac:dyDescent="0.15">
      <c r="A2850" s="164">
        <v>2826</v>
      </c>
      <c r="B2850" s="164">
        <v>7.3674098911646579</v>
      </c>
      <c r="C2850" s="164">
        <v>-0.12418287589489196</v>
      </c>
      <c r="D2850" s="164">
        <v>-1.3198622236200628</v>
      </c>
    </row>
    <row r="2851" spans="1:4" x14ac:dyDescent="0.15">
      <c r="A2851" s="164">
        <v>2827</v>
      </c>
      <c r="B2851" s="164">
        <v>7.4099565432602663</v>
      </c>
      <c r="C2851" s="164">
        <v>-0.14494648847438807</v>
      </c>
      <c r="D2851" s="164">
        <v>-1.5405456928348911</v>
      </c>
    </row>
    <row r="2852" spans="1:4" x14ac:dyDescent="0.15">
      <c r="A2852" s="164">
        <v>2828</v>
      </c>
      <c r="B2852" s="164">
        <v>7.4014751141867716</v>
      </c>
      <c r="C2852" s="164">
        <v>-0.14221825003989963</v>
      </c>
      <c r="D2852" s="164">
        <v>-1.5115489505645847</v>
      </c>
    </row>
    <row r="2853" spans="1:4" x14ac:dyDescent="0.15">
      <c r="A2853" s="164">
        <v>2829</v>
      </c>
      <c r="B2853" s="164">
        <v>7.4236400972586267</v>
      </c>
      <c r="C2853" s="164">
        <v>-0.15939989239004415</v>
      </c>
      <c r="D2853" s="164">
        <v>-1.6941618954999274</v>
      </c>
    </row>
    <row r="2854" spans="1:4" x14ac:dyDescent="0.15">
      <c r="A2854" s="164">
        <v>2830</v>
      </c>
      <c r="B2854" s="164">
        <v>7.4287614533190034</v>
      </c>
      <c r="C2854" s="164">
        <v>-0.16571218347506544</v>
      </c>
      <c r="D2854" s="164">
        <v>-1.7612512948037808</v>
      </c>
    </row>
    <row r="2855" spans="1:4" x14ac:dyDescent="0.15">
      <c r="A2855" s="164">
        <v>2831</v>
      </c>
      <c r="B2855" s="164">
        <v>7.42071159719222</v>
      </c>
      <c r="C2855" s="164">
        <v>-0.15381441970756349</v>
      </c>
      <c r="D2855" s="164">
        <v>-1.6347973950279964</v>
      </c>
    </row>
    <row r="2856" spans="1:4" x14ac:dyDescent="0.15">
      <c r="A2856" s="164">
        <v>2832</v>
      </c>
      <c r="B2856" s="164">
        <v>7.420596980094226</v>
      </c>
      <c r="C2856" s="164">
        <v>-0.15390930713214157</v>
      </c>
      <c r="D2856" s="164">
        <v>-1.6358058941974247</v>
      </c>
    </row>
    <row r="2857" spans="1:4" x14ac:dyDescent="0.15">
      <c r="A2857" s="164">
        <v>2833</v>
      </c>
      <c r="B2857" s="164">
        <v>7.3772361220753213</v>
      </c>
      <c r="C2857" s="164">
        <v>-0.12645867560823909</v>
      </c>
      <c r="D2857" s="164">
        <v>-1.3440502773152807</v>
      </c>
    </row>
    <row r="2858" spans="1:4" x14ac:dyDescent="0.15">
      <c r="A2858" s="164">
        <v>2834</v>
      </c>
      <c r="B2858" s="164">
        <v>7.3695905855660104</v>
      </c>
      <c r="C2858" s="164">
        <v>-0.12529164394213055</v>
      </c>
      <c r="D2858" s="164">
        <v>-1.3316466266608318</v>
      </c>
    </row>
    <row r="2859" spans="1:4" x14ac:dyDescent="0.15">
      <c r="A2859" s="164">
        <v>2835</v>
      </c>
      <c r="B2859" s="164">
        <v>7.3264874280897025</v>
      </c>
      <c r="C2859" s="164">
        <v>-0.10691859708085616</v>
      </c>
      <c r="D2859" s="164">
        <v>-1.1363709873245171</v>
      </c>
    </row>
    <row r="2860" spans="1:4" x14ac:dyDescent="0.15">
      <c r="A2860" s="164">
        <v>2836</v>
      </c>
      <c r="B2860" s="164">
        <v>7.3102396410193871</v>
      </c>
      <c r="C2860" s="164">
        <v>-0.10149127552579706</v>
      </c>
      <c r="D2860" s="164">
        <v>-1.0786873764052114</v>
      </c>
    </row>
    <row r="2861" spans="1:4" x14ac:dyDescent="0.15">
      <c r="A2861" s="164">
        <v>2837</v>
      </c>
      <c r="B2861" s="164">
        <v>7.3542465390779723</v>
      </c>
      <c r="C2861" s="164">
        <v>-0.12230851660735986</v>
      </c>
      <c r="D2861" s="164">
        <v>-1.2999408294722985</v>
      </c>
    </row>
    <row r="2862" spans="1:4" x14ac:dyDescent="0.15">
      <c r="A2862" s="164">
        <v>2838</v>
      </c>
      <c r="B2862" s="164">
        <v>7.361004316082294</v>
      </c>
      <c r="C2862" s="164">
        <v>-0.12408918520206669</v>
      </c>
      <c r="D2862" s="164">
        <v>-1.31886644376496</v>
      </c>
    </row>
    <row r="2863" spans="1:4" x14ac:dyDescent="0.15">
      <c r="A2863" s="164">
        <v>2839</v>
      </c>
      <c r="B2863" s="164">
        <v>7.327236797822386</v>
      </c>
      <c r="C2863" s="164">
        <v>-0.1029933545467987</v>
      </c>
      <c r="D2863" s="164">
        <v>-1.0946520361252059</v>
      </c>
    </row>
    <row r="2864" spans="1:4" x14ac:dyDescent="0.15">
      <c r="A2864" s="164">
        <v>2840</v>
      </c>
      <c r="B2864" s="164">
        <v>7.3260219410909544</v>
      </c>
      <c r="C2864" s="164">
        <v>-0.10513616520344904</v>
      </c>
      <c r="D2864" s="164">
        <v>-1.1174266322013757</v>
      </c>
    </row>
    <row r="2865" spans="1:4" x14ac:dyDescent="0.15">
      <c r="A2865" s="164">
        <v>2841</v>
      </c>
      <c r="B2865" s="164">
        <v>7.2858171122535182</v>
      </c>
      <c r="C2865" s="164">
        <v>-8.3453800748866769E-2</v>
      </c>
      <c r="D2865" s="164">
        <v>-0.88697832315603242</v>
      </c>
    </row>
    <row r="2866" spans="1:4" x14ac:dyDescent="0.15">
      <c r="A2866" s="164">
        <v>2842</v>
      </c>
      <c r="B2866" s="164">
        <v>7.2846725772623406</v>
      </c>
      <c r="C2866" s="164">
        <v>-7.8814708500538622E-2</v>
      </c>
      <c r="D2866" s="164">
        <v>-0.83767230921221425</v>
      </c>
    </row>
    <row r="2867" spans="1:4" x14ac:dyDescent="0.15">
      <c r="A2867" s="164">
        <v>2843</v>
      </c>
      <c r="B2867" s="164">
        <v>7.2523533470033179</v>
      </c>
      <c r="C2867" s="164">
        <v>-6.5225423440541164E-2</v>
      </c>
      <c r="D2867" s="164">
        <v>-0.69324028613782429</v>
      </c>
    </row>
    <row r="2868" spans="1:4" x14ac:dyDescent="0.15">
      <c r="A2868" s="164">
        <v>2844</v>
      </c>
      <c r="B2868" s="164">
        <v>7.2523533470033179</v>
      </c>
      <c r="C2868" s="164">
        <v>-6.5225423440541164E-2</v>
      </c>
      <c r="D2868" s="164">
        <v>-0.69324028613782429</v>
      </c>
    </row>
    <row r="2869" spans="1:4" x14ac:dyDescent="0.15">
      <c r="A2869" s="164">
        <v>2845</v>
      </c>
      <c r="B2869" s="164">
        <v>7.2935936457237291</v>
      </c>
      <c r="C2869" s="164">
        <v>-9.1900900127303231E-2</v>
      </c>
      <c r="D2869" s="164">
        <v>-0.97675726641548222</v>
      </c>
    </row>
    <row r="2870" spans="1:4" x14ac:dyDescent="0.15">
      <c r="A2870" s="164">
        <v>2846</v>
      </c>
      <c r="B2870" s="164">
        <v>7.2871231070808777</v>
      </c>
      <c r="C2870" s="164">
        <v>-8.0078382605243803E-2</v>
      </c>
      <c r="D2870" s="164">
        <v>-0.85110311198391819</v>
      </c>
    </row>
    <row r="2871" spans="1:4" x14ac:dyDescent="0.15">
      <c r="A2871" s="164">
        <v>2847</v>
      </c>
      <c r="B2871" s="164">
        <v>7.246534125282837</v>
      </c>
      <c r="C2871" s="164">
        <v>-4.9098771186246282E-2</v>
      </c>
      <c r="D2871" s="164">
        <v>-0.52184017198749111</v>
      </c>
    </row>
    <row r="2872" spans="1:4" x14ac:dyDescent="0.15">
      <c r="A2872" s="164">
        <v>2848</v>
      </c>
      <c r="B2872" s="164">
        <v>7.2384758853974978</v>
      </c>
      <c r="C2872" s="164">
        <v>-3.6634086290585621E-2</v>
      </c>
      <c r="D2872" s="164">
        <v>-0.38936082163781222</v>
      </c>
    </row>
    <row r="2873" spans="1:4" x14ac:dyDescent="0.15">
      <c r="A2873" s="164">
        <v>2849</v>
      </c>
      <c r="B2873" s="164">
        <v>7.2062919226015758</v>
      </c>
      <c r="C2873" s="164">
        <v>-2.477602650870292E-2</v>
      </c>
      <c r="D2873" s="164">
        <v>-0.2633289107261797</v>
      </c>
    </row>
    <row r="2874" spans="1:4" x14ac:dyDescent="0.15">
      <c r="A2874" s="164">
        <v>2850</v>
      </c>
      <c r="B2874" s="164">
        <v>7.2204207358898786</v>
      </c>
      <c r="C2874" s="164">
        <v>-3.8676711587963375E-2</v>
      </c>
      <c r="D2874" s="164">
        <v>-0.41107061010576057</v>
      </c>
    </row>
    <row r="2875" spans="1:4" x14ac:dyDescent="0.15">
      <c r="A2875" s="164">
        <v>2851</v>
      </c>
      <c r="B2875" s="164">
        <v>7.2116388573699783</v>
      </c>
      <c r="C2875" s="164">
        <v>-2.2546593495900602E-2</v>
      </c>
      <c r="D2875" s="164">
        <v>-0.23963365973054479</v>
      </c>
    </row>
    <row r="2876" spans="1:4" x14ac:dyDescent="0.15">
      <c r="A2876" s="164">
        <v>2852</v>
      </c>
      <c r="B2876" s="164">
        <v>7.2896743879671666</v>
      </c>
      <c r="C2876" s="164">
        <v>-6.2375063384504159E-2</v>
      </c>
      <c r="D2876" s="164">
        <v>-0.66294558942889137</v>
      </c>
    </row>
    <row r="2877" spans="1:4" x14ac:dyDescent="0.15">
      <c r="A2877" s="164">
        <v>2853</v>
      </c>
      <c r="B2877" s="164">
        <v>7.2639756523205454</v>
      </c>
      <c r="C2877" s="164">
        <v>-5.5079281202471186E-2</v>
      </c>
      <c r="D2877" s="164">
        <v>-0.58540327754060817</v>
      </c>
    </row>
    <row r="2878" spans="1:4" x14ac:dyDescent="0.15">
      <c r="A2878" s="164">
        <v>2854</v>
      </c>
      <c r="B2878" s="164">
        <v>7.2515856344248739</v>
      </c>
      <c r="C2878" s="164">
        <v>-4.8552206369327777E-2</v>
      </c>
      <c r="D2878" s="164">
        <v>-0.51603107593127528</v>
      </c>
    </row>
    <row r="2879" spans="1:4" x14ac:dyDescent="0.15">
      <c r="A2879" s="164">
        <v>2855</v>
      </c>
      <c r="B2879" s="164">
        <v>7.2971177042370918</v>
      </c>
      <c r="C2879" s="164">
        <v>-7.4697681473287147E-2</v>
      </c>
      <c r="D2879" s="164">
        <v>-0.79391500042278607</v>
      </c>
    </row>
    <row r="2880" spans="1:4" x14ac:dyDescent="0.15">
      <c r="A2880" s="164">
        <v>2856</v>
      </c>
      <c r="B2880" s="164">
        <v>7.3229116028170971</v>
      </c>
      <c r="C2880" s="164">
        <v>-9.2927907630595996E-2</v>
      </c>
      <c r="D2880" s="164">
        <v>-0.98767268770205141</v>
      </c>
    </row>
    <row r="2881" spans="1:4" x14ac:dyDescent="0.15">
      <c r="A2881" s="164">
        <v>2857</v>
      </c>
      <c r="B2881" s="164">
        <v>7.3009465578318871</v>
      </c>
      <c r="C2881" s="164">
        <v>-7.7577941469277434E-2</v>
      </c>
      <c r="D2881" s="164">
        <v>-0.82452748491806604</v>
      </c>
    </row>
    <row r="2882" spans="1:4" x14ac:dyDescent="0.15">
      <c r="A2882" s="164">
        <v>2858</v>
      </c>
      <c r="B2882" s="164">
        <v>7.2712778040476822</v>
      </c>
      <c r="C2882" s="164">
        <v>-5.6111357432769182E-2</v>
      </c>
      <c r="D2882" s="164">
        <v>-0.59637257116060371</v>
      </c>
    </row>
    <row r="2883" spans="1:4" x14ac:dyDescent="0.15">
      <c r="A2883" s="164">
        <v>2859</v>
      </c>
      <c r="B2883" s="164">
        <v>7.2446995392686837</v>
      </c>
      <c r="C2883" s="164">
        <v>-4.3603229983086855E-2</v>
      </c>
      <c r="D2883" s="164">
        <v>-0.46343149703832259</v>
      </c>
    </row>
    <row r="2884" spans="1:4" x14ac:dyDescent="0.15">
      <c r="A2884" s="164">
        <v>2860</v>
      </c>
      <c r="B2884" s="164">
        <v>7.2227853837698426</v>
      </c>
      <c r="C2884" s="164">
        <v>-4.3401197658172741E-2</v>
      </c>
      <c r="D2884" s="164">
        <v>-0.46128422164561894</v>
      </c>
    </row>
    <row r="2885" spans="1:4" x14ac:dyDescent="0.15">
      <c r="A2885" s="164">
        <v>2861</v>
      </c>
      <c r="B2885" s="164">
        <v>7.2142688596298763</v>
      </c>
      <c r="C2885" s="164">
        <v>-2.6838478597874804E-2</v>
      </c>
      <c r="D2885" s="164">
        <v>-0.28524942578035084</v>
      </c>
    </row>
    <row r="2886" spans="1:4" x14ac:dyDescent="0.15">
      <c r="A2886" s="164">
        <v>2862</v>
      </c>
      <c r="B2886" s="164">
        <v>7.1798689014489598</v>
      </c>
      <c r="C2886" s="164">
        <v>-5.4509172391172811E-3</v>
      </c>
      <c r="D2886" s="164">
        <v>-5.7934394707363987E-2</v>
      </c>
    </row>
    <row r="2887" spans="1:4" x14ac:dyDescent="0.15">
      <c r="A2887" s="164">
        <v>2863</v>
      </c>
      <c r="B2887" s="164">
        <v>7.1219751485546503</v>
      </c>
      <c r="C2887" s="164">
        <v>2.0615070331280627E-2</v>
      </c>
      <c r="D2887" s="164">
        <v>0.21910470643760657</v>
      </c>
    </row>
    <row r="2888" spans="1:4" x14ac:dyDescent="0.15">
      <c r="A2888" s="164">
        <v>2864</v>
      </c>
      <c r="B2888" s="164">
        <v>7.1244552862523749</v>
      </c>
      <c r="C2888" s="164">
        <v>2.6089296290806807E-2</v>
      </c>
      <c r="D2888" s="164">
        <v>0.27728683497563711</v>
      </c>
    </row>
    <row r="2889" spans="1:4" x14ac:dyDescent="0.15">
      <c r="A2889" s="164">
        <v>2865</v>
      </c>
      <c r="B2889" s="164">
        <v>7.181519499040288</v>
      </c>
      <c r="C2889" s="164">
        <v>-6.8717618139260139E-3</v>
      </c>
      <c r="D2889" s="164">
        <v>-7.3035664237575404E-2</v>
      </c>
    </row>
    <row r="2890" spans="1:4" x14ac:dyDescent="0.15">
      <c r="A2890" s="164">
        <v>2866</v>
      </c>
      <c r="B2890" s="164">
        <v>7.181519499040288</v>
      </c>
      <c r="C2890" s="164">
        <v>-6.8717618139260139E-3</v>
      </c>
      <c r="D2890" s="164">
        <v>-7.3035664237575404E-2</v>
      </c>
    </row>
    <row r="2891" spans="1:4" x14ac:dyDescent="0.15">
      <c r="A2891" s="164">
        <v>2867</v>
      </c>
      <c r="B2891" s="164">
        <v>7.1741741762714044</v>
      </c>
      <c r="C2891" s="164">
        <v>7.4938110765145893E-3</v>
      </c>
      <c r="D2891" s="164">
        <v>7.9647037319450928E-2</v>
      </c>
    </row>
    <row r="2892" spans="1:4" x14ac:dyDescent="0.15">
      <c r="A2892" s="164">
        <v>2868</v>
      </c>
      <c r="B2892" s="164">
        <v>7.1884265991307972</v>
      </c>
      <c r="C2892" s="164">
        <v>3.6802122066648124E-3</v>
      </c>
      <c r="D2892" s="164">
        <v>3.9114676894691863E-2</v>
      </c>
    </row>
    <row r="2893" spans="1:4" x14ac:dyDescent="0.15">
      <c r="A2893" s="164">
        <v>2869</v>
      </c>
      <c r="B2893" s="164">
        <v>7.1940802108694912</v>
      </c>
      <c r="C2893" s="164">
        <v>2.0069294059235077E-3</v>
      </c>
      <c r="D2893" s="164">
        <v>2.1330399133232258E-2</v>
      </c>
    </row>
    <row r="2894" spans="1:4" x14ac:dyDescent="0.15">
      <c r="A2894" s="164">
        <v>2870</v>
      </c>
      <c r="B2894" s="164">
        <v>7.1669177953117602</v>
      </c>
      <c r="C2894" s="164">
        <v>1.8620723942910367E-2</v>
      </c>
      <c r="D2894" s="164">
        <v>0.19790804433863124</v>
      </c>
    </row>
    <row r="2895" spans="1:4" x14ac:dyDescent="0.15">
      <c r="A2895" s="164">
        <v>2871</v>
      </c>
      <c r="B2895" s="164">
        <v>7.1669177953117602</v>
      </c>
      <c r="C2895" s="164">
        <v>1.8620723942910367E-2</v>
      </c>
      <c r="D2895" s="164">
        <v>0.19790804433863124</v>
      </c>
    </row>
    <row r="2896" spans="1:4" x14ac:dyDescent="0.15">
      <c r="A2896" s="164">
        <v>2872</v>
      </c>
      <c r="B2896" s="164">
        <v>7.1081238416477914</v>
      </c>
      <c r="C2896" s="164">
        <v>4.8988395464458989E-2</v>
      </c>
      <c r="D2896" s="164">
        <v>0.52066705738097196</v>
      </c>
    </row>
    <row r="2897" spans="1:4" x14ac:dyDescent="0.15">
      <c r="A2897" s="164">
        <v>2873</v>
      </c>
      <c r="B2897" s="164">
        <v>7.2119082407395494</v>
      </c>
      <c r="C2897" s="164">
        <v>-5.901937956397596E-3</v>
      </c>
      <c r="D2897" s="164">
        <v>-6.2728012205094996E-2</v>
      </c>
    </row>
    <row r="2898" spans="1:4" x14ac:dyDescent="0.15">
      <c r="A2898" s="164">
        <v>2874</v>
      </c>
      <c r="B2898" s="164">
        <v>7.1968612766119895</v>
      </c>
      <c r="C2898" s="164">
        <v>-1.4489254905765137E-3</v>
      </c>
      <c r="D2898" s="164">
        <v>-1.5399724044648011E-2</v>
      </c>
    </row>
    <row r="2899" spans="1:4" x14ac:dyDescent="0.15">
      <c r="A2899" s="164">
        <v>2875</v>
      </c>
      <c r="B2899" s="164">
        <v>7.1467227458355289</v>
      </c>
      <c r="C2899" s="164">
        <v>2.2088249530678894E-2</v>
      </c>
      <c r="D2899" s="164">
        <v>0.2347622080045243</v>
      </c>
    </row>
    <row r="2900" spans="1:4" x14ac:dyDescent="0.15">
      <c r="A2900" s="164">
        <v>2876</v>
      </c>
      <c r="B2900" s="164">
        <v>7.1429081385876128</v>
      </c>
      <c r="C2900" s="164">
        <v>2.3975405428243945E-2</v>
      </c>
      <c r="D2900" s="164">
        <v>0.254819609327603</v>
      </c>
    </row>
    <row r="2901" spans="1:4" x14ac:dyDescent="0.15">
      <c r="A2901" s="164">
        <v>2877</v>
      </c>
      <c r="B2901" s="164">
        <v>7.1576073983740098</v>
      </c>
      <c r="C2901" s="164">
        <v>1.3127340419536004E-2</v>
      </c>
      <c r="D2901" s="164">
        <v>0.13952230202021762</v>
      </c>
    </row>
    <row r="2902" spans="1:4" x14ac:dyDescent="0.15">
      <c r="A2902" s="164">
        <v>2878</v>
      </c>
      <c r="B2902" s="164">
        <v>7.1837252385748851</v>
      </c>
      <c r="C2902" s="164">
        <v>-3.5030529474475713E-3</v>
      </c>
      <c r="D2902" s="164">
        <v>-3.7231761781635044E-2</v>
      </c>
    </row>
    <row r="2903" spans="1:4" x14ac:dyDescent="0.15">
      <c r="A2903" s="164">
        <v>2879</v>
      </c>
      <c r="B2903" s="164">
        <v>7.219028168034419</v>
      </c>
      <c r="C2903" s="164">
        <v>-2.8502860961522103E-2</v>
      </c>
      <c r="D2903" s="164">
        <v>-0.30293910635512561</v>
      </c>
    </row>
    <row r="2904" spans="1:4" x14ac:dyDescent="0.15">
      <c r="A2904" s="164">
        <v>2880</v>
      </c>
      <c r="B2904" s="164">
        <v>7.2148653575070467</v>
      </c>
      <c r="C2904" s="164">
        <v>-3.0767050743122581E-2</v>
      </c>
      <c r="D2904" s="164">
        <v>-0.32700376533733844</v>
      </c>
    </row>
    <row r="2905" spans="1:4" x14ac:dyDescent="0.15">
      <c r="A2905" s="164">
        <v>2881</v>
      </c>
      <c r="B2905" s="164">
        <v>7.2148653575070467</v>
      </c>
      <c r="C2905" s="164">
        <v>-3.0767050743122581E-2</v>
      </c>
      <c r="D2905" s="164">
        <v>-0.32700376533733844</v>
      </c>
    </row>
    <row r="2906" spans="1:4" x14ac:dyDescent="0.15">
      <c r="A2906" s="164">
        <v>2882</v>
      </c>
      <c r="B2906" s="164">
        <v>7.2124766348145677</v>
      </c>
      <c r="C2906" s="164">
        <v>-2.210207772311179E-2</v>
      </c>
      <c r="D2906" s="164">
        <v>-0.23490917922484436</v>
      </c>
    </row>
    <row r="2907" spans="1:4" x14ac:dyDescent="0.15">
      <c r="A2907" s="164">
        <v>2883</v>
      </c>
      <c r="B2907" s="164">
        <v>7.2314438239932866</v>
      </c>
      <c r="C2907" s="164">
        <v>-3.8960832385805055E-2</v>
      </c>
      <c r="D2907" s="164">
        <v>-0.4140903526049875</v>
      </c>
    </row>
    <row r="2908" spans="1:4" x14ac:dyDescent="0.15">
      <c r="A2908" s="164">
        <v>2884</v>
      </c>
      <c r="B2908" s="164">
        <v>7.2560675268617905</v>
      </c>
      <c r="C2908" s="164">
        <v>-4.9764422117566376E-2</v>
      </c>
      <c r="D2908" s="164">
        <v>-0.52891495997283722</v>
      </c>
    </row>
    <row r="2909" spans="1:4" x14ac:dyDescent="0.15">
      <c r="A2909" s="164">
        <v>2885</v>
      </c>
      <c r="B2909" s="164">
        <v>7.256604764807193</v>
      </c>
      <c r="C2909" s="164">
        <v>-5.4315938424172927E-2</v>
      </c>
      <c r="D2909" s="164">
        <v>-0.57729018393177756</v>
      </c>
    </row>
    <row r="2910" spans="1:4" x14ac:dyDescent="0.15">
      <c r="A2910" s="164">
        <v>2886</v>
      </c>
      <c r="B2910" s="164">
        <v>7.2530919150878947</v>
      </c>
      <c r="C2910" s="164">
        <v>-5.0505181500764884E-2</v>
      </c>
      <c r="D2910" s="164">
        <v>-0.53678802878067611</v>
      </c>
    </row>
    <row r="2911" spans="1:4" x14ac:dyDescent="0.15">
      <c r="A2911" s="164">
        <v>2887</v>
      </c>
      <c r="B2911" s="164">
        <v>7.2761451073355801</v>
      </c>
      <c r="C2911" s="164">
        <v>-6.0611054202539982E-2</v>
      </c>
      <c r="D2911" s="164">
        <v>-0.64419703762885039</v>
      </c>
    </row>
    <row r="2912" spans="1:4" x14ac:dyDescent="0.15">
      <c r="A2912" s="164">
        <v>2888</v>
      </c>
      <c r="B2912" s="164">
        <v>7.2813110691353309</v>
      </c>
      <c r="C2912" s="164">
        <v>-6.2914313566502678E-2</v>
      </c>
      <c r="D2912" s="164">
        <v>-0.6686769427992425</v>
      </c>
    </row>
    <row r="2913" spans="1:4" x14ac:dyDescent="0.15">
      <c r="A2913" s="164">
        <v>2889</v>
      </c>
      <c r="B2913" s="164">
        <v>7.252040666064258</v>
      </c>
      <c r="C2913" s="164">
        <v>-3.8640614256167716E-2</v>
      </c>
      <c r="D2913" s="164">
        <v>-0.41068695411239403</v>
      </c>
    </row>
    <row r="2914" spans="1:4" x14ac:dyDescent="0.15">
      <c r="A2914" s="164">
        <v>2890</v>
      </c>
      <c r="B2914" s="164">
        <v>7.2597078663730779</v>
      </c>
      <c r="C2914" s="164">
        <v>-4.8224936520692374E-2</v>
      </c>
      <c r="D2914" s="164">
        <v>-0.51255272912193484</v>
      </c>
    </row>
    <row r="2915" spans="1:4" x14ac:dyDescent="0.15">
      <c r="A2915" s="164">
        <v>2891</v>
      </c>
      <c r="B2915" s="164">
        <v>7.2755935259015869</v>
      </c>
      <c r="C2915" s="164">
        <v>-5.7343376402512192E-2</v>
      </c>
      <c r="D2915" s="164">
        <v>-0.6094669312745008</v>
      </c>
    </row>
    <row r="2916" spans="1:4" x14ac:dyDescent="0.15">
      <c r="A2916" s="164">
        <v>2892</v>
      </c>
      <c r="B2916" s="164">
        <v>7.2755935259015869</v>
      </c>
      <c r="C2916" s="164">
        <v>-5.0330417570427777E-2</v>
      </c>
      <c r="D2916" s="164">
        <v>-0.53493057212217077</v>
      </c>
    </row>
    <row r="2917" spans="1:4" x14ac:dyDescent="0.15">
      <c r="A2917" s="164">
        <v>2893</v>
      </c>
      <c r="B2917" s="164">
        <v>7.2572828547362471</v>
      </c>
      <c r="C2917" s="164">
        <v>-3.7640814605511608E-2</v>
      </c>
      <c r="D2917" s="164">
        <v>-0.40006070809755351</v>
      </c>
    </row>
    <row r="2918" spans="1:4" x14ac:dyDescent="0.15">
      <c r="A2918" s="164">
        <v>2894</v>
      </c>
      <c r="B2918" s="164">
        <v>7.2601019258963273</v>
      </c>
      <c r="C2918" s="164">
        <v>-3.5057229709750892E-2</v>
      </c>
      <c r="D2918" s="164">
        <v>-0.37260139794020025</v>
      </c>
    </row>
    <row r="2919" spans="1:4" x14ac:dyDescent="0.15">
      <c r="A2919" s="164">
        <v>2895</v>
      </c>
      <c r="B2919" s="164">
        <v>7.2249369117876272</v>
      </c>
      <c r="C2919" s="164">
        <v>-1.7521583594302115E-2</v>
      </c>
      <c r="D2919" s="164">
        <v>-0.1862259680931713</v>
      </c>
    </row>
    <row r="2920" spans="1:4" x14ac:dyDescent="0.15">
      <c r="A2920" s="164">
        <v>2896</v>
      </c>
      <c r="B2920" s="164">
        <v>7.2198284564951871</v>
      </c>
      <c r="C2920" s="164">
        <v>-8.7884618338618381E-3</v>
      </c>
      <c r="D2920" s="164">
        <v>-9.3407071584159271E-2</v>
      </c>
    </row>
    <row r="2921" spans="1:4" x14ac:dyDescent="0.15">
      <c r="A2921" s="164">
        <v>2897</v>
      </c>
      <c r="B2921" s="164">
        <v>7.2260839400858421</v>
      </c>
      <c r="C2921" s="164">
        <v>-1.6595765429264553E-2</v>
      </c>
      <c r="D2921" s="164">
        <v>-0.17638602508034737</v>
      </c>
    </row>
    <row r="2922" spans="1:4" x14ac:dyDescent="0.15">
      <c r="A2922" s="164">
        <v>2898</v>
      </c>
      <c r="B2922" s="164">
        <v>7.2092702846257763</v>
      </c>
      <c r="C2922" s="164">
        <v>-8.2485548979578383E-3</v>
      </c>
      <c r="D2922" s="164">
        <v>-8.7668737986753356E-2</v>
      </c>
    </row>
    <row r="2923" spans="1:4" x14ac:dyDescent="0.15">
      <c r="A2923" s="164">
        <v>2899</v>
      </c>
      <c r="B2923" s="164">
        <v>7.1953955718314315</v>
      </c>
      <c r="C2923" s="164">
        <v>-5.8341579143217359E-4</v>
      </c>
      <c r="D2923" s="164">
        <v>-6.2007620473089808E-3</v>
      </c>
    </row>
    <row r="2924" spans="1:4" x14ac:dyDescent="0.15">
      <c r="A2924" s="164">
        <v>2900</v>
      </c>
      <c r="B2924" s="164">
        <v>7.1670445695137435</v>
      </c>
      <c r="C2924" s="164">
        <v>1.4319212188815378E-2</v>
      </c>
      <c r="D2924" s="164">
        <v>0.15218996261621257</v>
      </c>
    </row>
    <row r="2925" spans="1:4" x14ac:dyDescent="0.15">
      <c r="A2925" s="164">
        <v>2901</v>
      </c>
      <c r="B2925" s="164">
        <v>7.1729484711601046</v>
      </c>
      <c r="C2925" s="164">
        <v>2.02112885297554E-2</v>
      </c>
      <c r="D2925" s="164">
        <v>0.21481316187014562</v>
      </c>
    </row>
    <row r="2926" spans="1:4" x14ac:dyDescent="0.15">
      <c r="A2926" s="164">
        <v>2902</v>
      </c>
      <c r="B2926" s="164">
        <v>7.1532329714359202</v>
      </c>
      <c r="C2926" s="164">
        <v>3.1244539761655865E-2</v>
      </c>
      <c r="D2926" s="164">
        <v>0.33207869787706251</v>
      </c>
    </row>
    <row r="2927" spans="1:4" x14ac:dyDescent="0.15">
      <c r="A2927" s="164">
        <v>2903</v>
      </c>
      <c r="B2927" s="164">
        <v>7.1735144196250946</v>
      </c>
      <c r="C2927" s="164">
        <v>8.7617015310001989E-3</v>
      </c>
      <c r="D2927" s="164">
        <v>9.3122653039451025E-2</v>
      </c>
    </row>
    <row r="2928" spans="1:4" x14ac:dyDescent="0.15">
      <c r="A2928" s="164">
        <v>2904</v>
      </c>
      <c r="B2928" s="164">
        <v>7.1926092863803532</v>
      </c>
      <c r="C2928" s="164">
        <v>-2.2347292888973413E-3</v>
      </c>
      <c r="D2928" s="164">
        <v>-2.3751541806210096E-2</v>
      </c>
    </row>
    <row r="2929" spans="1:4" x14ac:dyDescent="0.15">
      <c r="A2929" s="164">
        <v>2905</v>
      </c>
      <c r="B2929" s="164">
        <v>7.1524584706017373</v>
      </c>
      <c r="C2929" s="164">
        <v>1.8814253832882599E-2</v>
      </c>
      <c r="D2929" s="164">
        <v>0.19996495266093403</v>
      </c>
    </row>
    <row r="2930" spans="1:4" x14ac:dyDescent="0.15">
      <c r="A2930" s="164">
        <v>2906</v>
      </c>
      <c r="B2930" s="164">
        <v>7.1524584706017373</v>
      </c>
      <c r="C2930" s="164">
        <v>1.8814253832882599E-2</v>
      </c>
      <c r="D2930" s="164">
        <v>0.19996495266093403</v>
      </c>
    </row>
    <row r="2931" spans="1:4" x14ac:dyDescent="0.15">
      <c r="A2931" s="164">
        <v>2907</v>
      </c>
      <c r="B2931" s="164">
        <v>7.1171263019600106</v>
      </c>
      <c r="C2931" s="164">
        <v>3.6629310479264099E-2</v>
      </c>
      <c r="D2931" s="164">
        <v>0.38931006252223371</v>
      </c>
    </row>
    <row r="2932" spans="1:4" x14ac:dyDescent="0.15">
      <c r="A2932" s="164">
        <v>2908</v>
      </c>
      <c r="B2932" s="164">
        <v>7.1002601127876837</v>
      </c>
      <c r="C2932" s="164">
        <v>3.4790088631138971E-2</v>
      </c>
      <c r="D2932" s="164">
        <v>0.36976212227118271</v>
      </c>
    </row>
    <row r="2933" spans="1:4" x14ac:dyDescent="0.15">
      <c r="A2933" s="164">
        <v>2909</v>
      </c>
      <c r="B2933" s="164">
        <v>7.0919330099863016</v>
      </c>
      <c r="C2933" s="164">
        <v>4.1203315250236905E-2</v>
      </c>
      <c r="D2933" s="164">
        <v>0.43792430232269292</v>
      </c>
    </row>
    <row r="2934" spans="1:4" x14ac:dyDescent="0.15">
      <c r="A2934" s="164">
        <v>2910</v>
      </c>
      <c r="B2934" s="164">
        <v>7.0980481960931501</v>
      </c>
      <c r="C2934" s="164">
        <v>2.9484976726894985E-2</v>
      </c>
      <c r="D2934" s="164">
        <v>0.3133774013985946</v>
      </c>
    </row>
    <row r="2935" spans="1:4" x14ac:dyDescent="0.15">
      <c r="A2935" s="164">
        <v>2911</v>
      </c>
      <c r="B2935" s="164">
        <v>7.1138091382746378</v>
      </c>
      <c r="C2935" s="164">
        <v>3.1071489542127573E-2</v>
      </c>
      <c r="D2935" s="164">
        <v>0.33023945518036518</v>
      </c>
    </row>
    <row r="2936" spans="1:4" x14ac:dyDescent="0.15">
      <c r="A2936" s="164">
        <v>2912</v>
      </c>
      <c r="B2936" s="164">
        <v>7.0788838838746519</v>
      </c>
      <c r="C2936" s="164">
        <v>5.831505897017486E-2</v>
      </c>
      <c r="D2936" s="164">
        <v>0.61979433837605313</v>
      </c>
    </row>
    <row r="2937" spans="1:4" x14ac:dyDescent="0.15">
      <c r="A2937" s="164">
        <v>2913</v>
      </c>
      <c r="B2937" s="164">
        <v>7.0587658203569275</v>
      </c>
      <c r="C2937" s="164">
        <v>6.4020189828869256E-2</v>
      </c>
      <c r="D2937" s="164">
        <v>0.68043061086480738</v>
      </c>
    </row>
    <row r="2938" spans="1:4" x14ac:dyDescent="0.15">
      <c r="A2938" s="164">
        <v>2914</v>
      </c>
      <c r="B2938" s="164">
        <v>7.0701457605955902</v>
      </c>
      <c r="C2938" s="164">
        <v>5.3688171978635069E-2</v>
      </c>
      <c r="D2938" s="164">
        <v>0.57061804648327008</v>
      </c>
    </row>
    <row r="2939" spans="1:4" x14ac:dyDescent="0.15">
      <c r="A2939" s="164">
        <v>2915</v>
      </c>
      <c r="B2939" s="164">
        <v>7.0462202776294944</v>
      </c>
      <c r="C2939" s="164">
        <v>7.1876960829643011E-2</v>
      </c>
      <c r="D2939" s="164">
        <v>0.76393532251548535</v>
      </c>
    </row>
    <row r="2940" spans="1:4" x14ac:dyDescent="0.15">
      <c r="A2940" s="164">
        <v>2916</v>
      </c>
      <c r="B2940" s="164">
        <v>7.0555203421279948</v>
      </c>
      <c r="C2940" s="164">
        <v>6.8474711851557402E-2</v>
      </c>
      <c r="D2940" s="164">
        <v>0.72777494316232949</v>
      </c>
    </row>
    <row r="2941" spans="1:4" x14ac:dyDescent="0.15">
      <c r="A2941" s="164">
        <v>2917</v>
      </c>
      <c r="B2941" s="164">
        <v>7.0776770577116004</v>
      </c>
      <c r="C2941" s="164">
        <v>5.6257161128267619E-2</v>
      </c>
      <c r="D2941" s="164">
        <v>0.59792222757148816</v>
      </c>
    </row>
    <row r="2942" spans="1:4" x14ac:dyDescent="0.15">
      <c r="A2942" s="164">
        <v>2918</v>
      </c>
      <c r="B2942" s="164">
        <v>7.0845734393613169</v>
      </c>
      <c r="C2942" s="164">
        <v>5.5721112575391807E-2</v>
      </c>
      <c r="D2942" s="164">
        <v>0.59222490231735392</v>
      </c>
    </row>
    <row r="2943" spans="1:4" x14ac:dyDescent="0.15">
      <c r="A2943" s="164">
        <v>2919</v>
      </c>
      <c r="B2943" s="164">
        <v>7.0648918037364794</v>
      </c>
      <c r="C2943" s="164">
        <v>7.7698415149451527E-2</v>
      </c>
      <c r="D2943" s="164">
        <v>0.8258079244171227</v>
      </c>
    </row>
    <row r="2944" spans="1:4" x14ac:dyDescent="0.15">
      <c r="A2944" s="164">
        <v>2920</v>
      </c>
      <c r="B2944" s="164">
        <v>7.0218459094493726</v>
      </c>
      <c r="C2944" s="164">
        <v>9.5683953108020248E-2</v>
      </c>
      <c r="D2944" s="164">
        <v>1.0169649736635236</v>
      </c>
    </row>
    <row r="2945" spans="1:4" x14ac:dyDescent="0.15">
      <c r="A2945" s="164">
        <v>2921</v>
      </c>
      <c r="B2945" s="164">
        <v>6.9708585866221169</v>
      </c>
      <c r="C2945" s="164">
        <v>0.10249587300958574</v>
      </c>
      <c r="D2945" s="164">
        <v>1.0893646155917052</v>
      </c>
    </row>
    <row r="2946" spans="1:4" x14ac:dyDescent="0.15">
      <c r="A2946" s="164">
        <v>2922</v>
      </c>
      <c r="B2946" s="164">
        <v>7.0072140253472233</v>
      </c>
      <c r="C2946" s="164">
        <v>8.086080775819493E-2</v>
      </c>
      <c r="D2946" s="164">
        <v>0.85941902023413785</v>
      </c>
    </row>
    <row r="2947" spans="1:4" x14ac:dyDescent="0.15">
      <c r="A2947" s="164">
        <v>2923</v>
      </c>
      <c r="B2947" s="164">
        <v>6.9904394385639037</v>
      </c>
      <c r="C2947" s="164">
        <v>7.1495091265907362E-2</v>
      </c>
      <c r="D2947" s="164">
        <v>0.75987666943716914</v>
      </c>
    </row>
    <row r="2948" spans="1:4" x14ac:dyDescent="0.15">
      <c r="A2948" s="164">
        <v>2924</v>
      </c>
      <c r="B2948" s="164">
        <v>6.9779109709256426</v>
      </c>
      <c r="C2948" s="164">
        <v>8.9835044365435657E-2</v>
      </c>
      <c r="D2948" s="164">
        <v>0.95480057585015277</v>
      </c>
    </row>
    <row r="2949" spans="1:4" x14ac:dyDescent="0.15">
      <c r="A2949" s="164">
        <v>2925</v>
      </c>
      <c r="B2949" s="164">
        <v>6.9575548726611505</v>
      </c>
      <c r="C2949" s="164">
        <v>9.0397036814270137E-2</v>
      </c>
      <c r="D2949" s="164">
        <v>0.96077364256994902</v>
      </c>
    </row>
    <row r="2950" spans="1:4" x14ac:dyDescent="0.15">
      <c r="A2950" s="164">
        <v>2926</v>
      </c>
      <c r="B2950" s="164">
        <v>6.9820960605547411</v>
      </c>
      <c r="C2950" s="164">
        <v>8.3346494262989346E-2</v>
      </c>
      <c r="D2950" s="164">
        <v>0.88583782954096346</v>
      </c>
    </row>
    <row r="2951" spans="1:4" x14ac:dyDescent="0.15">
      <c r="A2951" s="164">
        <v>2927</v>
      </c>
      <c r="B2951" s="164">
        <v>6.9435576158131704</v>
      </c>
      <c r="C2951" s="164">
        <v>9.750403047719125E-2</v>
      </c>
      <c r="D2951" s="164">
        <v>1.0363094392053576</v>
      </c>
    </row>
    <row r="2952" spans="1:4" x14ac:dyDescent="0.15">
      <c r="A2952" s="164">
        <v>2928</v>
      </c>
      <c r="B2952" s="164">
        <v>6.932005703647409</v>
      </c>
      <c r="C2952" s="164">
        <v>9.0951505023411094E-2</v>
      </c>
      <c r="D2952" s="164">
        <v>0.96666673884566112</v>
      </c>
    </row>
    <row r="2953" spans="1:4" x14ac:dyDescent="0.15">
      <c r="A2953" s="164">
        <v>2929</v>
      </c>
      <c r="B2953" s="164">
        <v>6.960365812354226</v>
      </c>
      <c r="C2953" s="164">
        <v>5.8483514133498282E-2</v>
      </c>
      <c r="D2953" s="164">
        <v>0.62158474309040779</v>
      </c>
    </row>
    <row r="2954" spans="1:4" x14ac:dyDescent="0.15">
      <c r="A2954" s="164">
        <v>2930</v>
      </c>
      <c r="B2954" s="164">
        <v>6.9730134614299466</v>
      </c>
      <c r="C2954" s="164">
        <v>6.5594625970952336E-2</v>
      </c>
      <c r="D2954" s="164">
        <v>0.69716430923072714</v>
      </c>
    </row>
    <row r="2955" spans="1:4" x14ac:dyDescent="0.15">
      <c r="A2955" s="164">
        <v>2931</v>
      </c>
      <c r="B2955" s="164">
        <v>6.9688610544995573</v>
      </c>
      <c r="C2955" s="164">
        <v>8.091448450300831E-2</v>
      </c>
      <c r="D2955" s="164">
        <v>0.85998951682841895</v>
      </c>
    </row>
    <row r="2956" spans="1:4" x14ac:dyDescent="0.15">
      <c r="A2956" s="164">
        <v>2932</v>
      </c>
      <c r="B2956" s="164">
        <v>6.9905188516313004</v>
      </c>
      <c r="C2956" s="164">
        <v>8.4528945125030397E-2</v>
      </c>
      <c r="D2956" s="164">
        <v>0.89840536119819381</v>
      </c>
    </row>
    <row r="2957" spans="1:4" x14ac:dyDescent="0.15">
      <c r="A2957" s="164">
        <v>2933</v>
      </c>
      <c r="B2957" s="164">
        <v>6.9421651469476275</v>
      </c>
      <c r="C2957" s="164">
        <v>0.1081308188166199</v>
      </c>
      <c r="D2957" s="164">
        <v>1.149254935003744</v>
      </c>
    </row>
    <row r="2958" spans="1:4" x14ac:dyDescent="0.15">
      <c r="A2958" s="164">
        <v>2934</v>
      </c>
      <c r="B2958" s="164">
        <v>6.9278445139504736</v>
      </c>
      <c r="C2958" s="164">
        <v>0.11784495112097737</v>
      </c>
      <c r="D2958" s="164">
        <v>1.2525003798476906</v>
      </c>
    </row>
    <row r="2959" spans="1:4" x14ac:dyDescent="0.15">
      <c r="A2959" s="164">
        <v>2935</v>
      </c>
      <c r="B2959" s="164">
        <v>6.9362725655039013</v>
      </c>
      <c r="C2959" s="164">
        <v>0.1201613058495985</v>
      </c>
      <c r="D2959" s="164">
        <v>1.2771194674697102</v>
      </c>
    </row>
    <row r="2960" spans="1:4" x14ac:dyDescent="0.15">
      <c r="A2960" s="164">
        <v>2936</v>
      </c>
      <c r="B2960" s="164">
        <v>6.9115022568891318</v>
      </c>
      <c r="C2960" s="164">
        <v>0.13235610508534545</v>
      </c>
      <c r="D2960" s="164">
        <v>1.4067303717099724</v>
      </c>
    </row>
    <row r="2961" spans="1:4" x14ac:dyDescent="0.15">
      <c r="A2961" s="164">
        <v>2937</v>
      </c>
      <c r="B2961" s="164">
        <v>6.8616822375524098</v>
      </c>
      <c r="C2961" s="164">
        <v>0.14718454279813908</v>
      </c>
      <c r="D2961" s="164">
        <v>1.5643325743597538</v>
      </c>
    </row>
    <row r="2962" spans="1:4" x14ac:dyDescent="0.15">
      <c r="A2962" s="164">
        <v>2938</v>
      </c>
      <c r="B2962" s="164">
        <v>6.8455089485575513</v>
      </c>
      <c r="C2962" s="164">
        <v>0.16046137792154092</v>
      </c>
      <c r="D2962" s="164">
        <v>1.7054437622133996</v>
      </c>
    </row>
    <row r="2963" spans="1:4" x14ac:dyDescent="0.15">
      <c r="A2963" s="164">
        <v>2939</v>
      </c>
      <c r="B2963" s="164">
        <v>6.9124240375139863</v>
      </c>
      <c r="C2963" s="164">
        <v>0.13630983472772318</v>
      </c>
      <c r="D2963" s="164">
        <v>1.448752094590654</v>
      </c>
    </row>
    <row r="2964" spans="1:4" x14ac:dyDescent="0.15">
      <c r="A2964" s="164">
        <v>2940</v>
      </c>
      <c r="B2964" s="164">
        <v>6.8835139558168432</v>
      </c>
      <c r="C2964" s="164">
        <v>0.14504202331099769</v>
      </c>
      <c r="D2964" s="164">
        <v>1.5415610729424309</v>
      </c>
    </row>
    <row r="2965" spans="1:4" x14ac:dyDescent="0.15">
      <c r="A2965" s="164">
        <v>2941</v>
      </c>
      <c r="B2965" s="164">
        <v>6.8949910999850976</v>
      </c>
      <c r="C2965" s="164">
        <v>0.14159705084000773</v>
      </c>
      <c r="D2965" s="164">
        <v>1.5049466122681654</v>
      </c>
    </row>
    <row r="2966" spans="1:4" x14ac:dyDescent="0.15">
      <c r="A2966" s="164">
        <v>2942</v>
      </c>
      <c r="B2966" s="164">
        <v>6.941277739413124</v>
      </c>
      <c r="C2966" s="164">
        <v>0.12202724030997825</v>
      </c>
      <c r="D2966" s="164">
        <v>1.296951319391795</v>
      </c>
    </row>
    <row r="2967" spans="1:4" x14ac:dyDescent="0.15">
      <c r="A2967" s="164">
        <v>2943</v>
      </c>
      <c r="B2967" s="164">
        <v>6.9608608147731053</v>
      </c>
      <c r="C2967" s="164">
        <v>0.10030201083834367</v>
      </c>
      <c r="D2967" s="164">
        <v>1.066047424853569</v>
      </c>
    </row>
    <row r="2968" spans="1:4" x14ac:dyDescent="0.15">
      <c r="A2968" s="164">
        <v>2944</v>
      </c>
      <c r="B2968" s="164">
        <v>6.9862189793543097</v>
      </c>
      <c r="C2968" s="164">
        <v>9.0012449599728761E-2</v>
      </c>
      <c r="D2968" s="164">
        <v>0.95668610527865561</v>
      </c>
    </row>
    <row r="2969" spans="1:4" x14ac:dyDescent="0.15">
      <c r="A2969" s="164">
        <v>2945</v>
      </c>
      <c r="B2969" s="164">
        <v>6.9862189793543097</v>
      </c>
      <c r="C2969" s="164">
        <v>9.0012449599728761E-2</v>
      </c>
      <c r="D2969" s="164">
        <v>0.95668610527865561</v>
      </c>
    </row>
    <row r="2970" spans="1:4" x14ac:dyDescent="0.15">
      <c r="A2970" s="164">
        <v>2946</v>
      </c>
      <c r="B2970" s="164">
        <v>6.9652197993693541</v>
      </c>
      <c r="C2970" s="164">
        <v>0.10771087757176723</v>
      </c>
      <c r="D2970" s="164">
        <v>1.1447916418062973</v>
      </c>
    </row>
    <row r="2971" spans="1:4" x14ac:dyDescent="0.15">
      <c r="A2971" s="164">
        <v>2947</v>
      </c>
      <c r="B2971" s="164">
        <v>6.9708178715538445</v>
      </c>
      <c r="C2971" s="164">
        <v>0.11240217675903441</v>
      </c>
      <c r="D2971" s="164">
        <v>1.1946525306957949</v>
      </c>
    </row>
    <row r="2972" spans="1:4" x14ac:dyDescent="0.15">
      <c r="A2972" s="164">
        <v>2948</v>
      </c>
      <c r="B2972" s="164">
        <v>7.0319656035912343</v>
      </c>
      <c r="C2972" s="164">
        <v>8.9367621835411803E-2</v>
      </c>
      <c r="D2972" s="164">
        <v>0.94983263372929572</v>
      </c>
    </row>
    <row r="2973" spans="1:4" x14ac:dyDescent="0.15">
      <c r="A2973" s="164">
        <v>2949</v>
      </c>
      <c r="B2973" s="164">
        <v>7.0697152556777656</v>
      </c>
      <c r="C2973" s="164">
        <v>6.4139202444214227E-2</v>
      </c>
      <c r="D2973" s="164">
        <v>0.68169552161837221</v>
      </c>
    </row>
    <row r="2974" spans="1:4" x14ac:dyDescent="0.15">
      <c r="A2974" s="164">
        <v>2950</v>
      </c>
      <c r="B2974" s="164">
        <v>7.062975790446071</v>
      </c>
      <c r="C2974" s="164">
        <v>6.2226847305394628E-2</v>
      </c>
      <c r="D2974" s="164">
        <v>0.66137029329937247</v>
      </c>
    </row>
    <row r="2975" spans="1:4" x14ac:dyDescent="0.15">
      <c r="A2975" s="164">
        <v>2951</v>
      </c>
      <c r="B2975" s="164">
        <v>7.0243596017016392</v>
      </c>
      <c r="C2975" s="164">
        <v>8.5764929378230548E-2</v>
      </c>
      <c r="D2975" s="164">
        <v>0.91154186583325225</v>
      </c>
    </row>
    <row r="2976" spans="1:4" x14ac:dyDescent="0.15">
      <c r="A2976" s="164">
        <v>2952</v>
      </c>
      <c r="B2976" s="164">
        <v>7.0079521495036525</v>
      </c>
      <c r="C2976" s="164">
        <v>8.9927498335460321E-2</v>
      </c>
      <c r="D2976" s="164">
        <v>0.95578321135106137</v>
      </c>
    </row>
    <row r="2977" spans="1:4" x14ac:dyDescent="0.15">
      <c r="A2977" s="164">
        <v>2953</v>
      </c>
      <c r="B2977" s="164">
        <v>7.0245497045285283</v>
      </c>
      <c r="C2977" s="164">
        <v>8.916227434499735E-2</v>
      </c>
      <c r="D2977" s="164">
        <v>0.94765012351313171</v>
      </c>
    </row>
    <row r="2978" spans="1:4" x14ac:dyDescent="0.15">
      <c r="A2978" s="164">
        <v>2954</v>
      </c>
      <c r="B2978" s="164">
        <v>7.014987570487131</v>
      </c>
      <c r="C2978" s="164">
        <v>0.10343373829810343</v>
      </c>
      <c r="D2978" s="164">
        <v>1.0993325999554007</v>
      </c>
    </row>
    <row r="2979" spans="1:4" x14ac:dyDescent="0.15">
      <c r="A2979" s="164">
        <v>2955</v>
      </c>
      <c r="B2979" s="164">
        <v>7.0305333049047842</v>
      </c>
      <c r="C2979" s="164">
        <v>0.10276264999128415</v>
      </c>
      <c r="D2979" s="164">
        <v>1.0922000215020429</v>
      </c>
    </row>
    <row r="2980" spans="1:4" x14ac:dyDescent="0.15">
      <c r="A2980" s="164">
        <v>2956</v>
      </c>
      <c r="B2980" s="164">
        <v>7.0457024101768502</v>
      </c>
      <c r="C2980" s="164">
        <v>8.4716304882619831E-2</v>
      </c>
      <c r="D2980" s="164">
        <v>0.90039669103724673</v>
      </c>
    </row>
    <row r="2981" spans="1:4" x14ac:dyDescent="0.15">
      <c r="A2981" s="164">
        <v>2957</v>
      </c>
      <c r="B2981" s="164">
        <v>7.0647112479123049</v>
      </c>
      <c r="C2981" s="164">
        <v>7.9222260654497667E-2</v>
      </c>
      <c r="D2981" s="164">
        <v>0.84200392650074296</v>
      </c>
    </row>
    <row r="2982" spans="1:4" x14ac:dyDescent="0.15">
      <c r="A2982" s="164">
        <v>2958</v>
      </c>
      <c r="B2982" s="164">
        <v>7.0834106206455338</v>
      </c>
      <c r="C2982" s="164">
        <v>6.1312216243882389E-2</v>
      </c>
      <c r="D2982" s="164">
        <v>0.6516492510224865</v>
      </c>
    </row>
    <row r="2983" spans="1:4" x14ac:dyDescent="0.15">
      <c r="A2983" s="164">
        <v>2959</v>
      </c>
      <c r="B2983" s="164">
        <v>7.0567252913836338</v>
      </c>
      <c r="C2983" s="164">
        <v>7.2972818336194401E-2</v>
      </c>
      <c r="D2983" s="164">
        <v>0.77558250748317659</v>
      </c>
    </row>
    <row r="2984" spans="1:4" x14ac:dyDescent="0.15">
      <c r="A2984" s="164">
        <v>2960</v>
      </c>
      <c r="B2984" s="164">
        <v>7.0730812266433247</v>
      </c>
      <c r="C2984" s="164">
        <v>7.1010197439004941E-2</v>
      </c>
      <c r="D2984" s="164">
        <v>0.75472303581431155</v>
      </c>
    </row>
    <row r="2985" spans="1:4" x14ac:dyDescent="0.15">
      <c r="A2985" s="164">
        <v>2961</v>
      </c>
      <c r="B2985" s="164">
        <v>7.0666230246718884</v>
      </c>
      <c r="C2985" s="164">
        <v>7.5017902156360172E-2</v>
      </c>
      <c r="D2985" s="164">
        <v>0.79731842605425252</v>
      </c>
    </row>
    <row r="2986" spans="1:4" x14ac:dyDescent="0.15">
      <c r="A2986" s="164">
        <v>2962</v>
      </c>
      <c r="B2986" s="164">
        <v>7.075649666995723</v>
      </c>
      <c r="C2986" s="164">
        <v>6.4169260675182471E-2</v>
      </c>
      <c r="D2986" s="164">
        <v>0.68201499178104918</v>
      </c>
    </row>
    <row r="2987" spans="1:4" x14ac:dyDescent="0.15">
      <c r="A2987" s="164">
        <v>2963</v>
      </c>
      <c r="B2987" s="164">
        <v>7.060510622973668</v>
      </c>
      <c r="C2987" s="164">
        <v>7.4778555623971954E-2</v>
      </c>
      <c r="D2987" s="164">
        <v>0.79477456125665324</v>
      </c>
    </row>
    <row r="2988" spans="1:4" x14ac:dyDescent="0.15">
      <c r="A2988" s="164">
        <v>2964</v>
      </c>
      <c r="B2988" s="164">
        <v>7.050350933668124</v>
      </c>
      <c r="C2988" s="164">
        <v>8.4619595998276509E-2</v>
      </c>
      <c r="D2988" s="164">
        <v>0.89936883270965229</v>
      </c>
    </row>
    <row r="2989" spans="1:4" x14ac:dyDescent="0.15">
      <c r="A2989" s="164">
        <v>2965</v>
      </c>
      <c r="B2989" s="164">
        <v>7.0424393774963114</v>
      </c>
      <c r="C2989" s="164">
        <v>8.4933243023477267E-2</v>
      </c>
      <c r="D2989" s="164">
        <v>0.90270239103748229</v>
      </c>
    </row>
    <row r="2990" spans="1:4" x14ac:dyDescent="0.15">
      <c r="A2990" s="164">
        <v>2966</v>
      </c>
      <c r="B2990" s="164">
        <v>7.0329064786117801</v>
      </c>
      <c r="C2990" s="164">
        <v>9.7111964257259764E-2</v>
      </c>
      <c r="D2990" s="164">
        <v>1.0321424122371381</v>
      </c>
    </row>
    <row r="2991" spans="1:4" x14ac:dyDescent="0.15">
      <c r="A2991" s="164">
        <v>2967</v>
      </c>
      <c r="B2991" s="164">
        <v>7.0342593556490742</v>
      </c>
      <c r="C2991" s="164">
        <v>9.6159359410395773E-2</v>
      </c>
      <c r="D2991" s="164">
        <v>1.0220177703140654</v>
      </c>
    </row>
    <row r="2992" spans="1:4" x14ac:dyDescent="0.15">
      <c r="A2992" s="164">
        <v>2968</v>
      </c>
      <c r="B2992" s="164">
        <v>7.0640609020110823</v>
      </c>
      <c r="C2992" s="164">
        <v>9.437527127835299E-2</v>
      </c>
      <c r="D2992" s="164">
        <v>1.0030558118948933</v>
      </c>
    </row>
    <row r="2993" spans="1:4" x14ac:dyDescent="0.15">
      <c r="A2993" s="164">
        <v>2969</v>
      </c>
      <c r="B2993" s="164">
        <v>7.0738312257227198</v>
      </c>
      <c r="C2993" s="164">
        <v>8.7325191734324292E-2</v>
      </c>
      <c r="D2993" s="164">
        <v>0.92812491988079726</v>
      </c>
    </row>
    <row r="2994" spans="1:4" x14ac:dyDescent="0.15">
      <c r="A2994" s="164">
        <v>2970</v>
      </c>
      <c r="B2994" s="164">
        <v>7.0756852805284369</v>
      </c>
      <c r="C2994" s="164">
        <v>8.8184001437818793E-2</v>
      </c>
      <c r="D2994" s="164">
        <v>0.93725267180917216</v>
      </c>
    </row>
    <row r="2995" spans="1:4" x14ac:dyDescent="0.15">
      <c r="A2995" s="164">
        <v>2971</v>
      </c>
      <c r="B2995" s="164">
        <v>7.1127908643334985</v>
      </c>
      <c r="C2995" s="164">
        <v>6.7126675442382933E-2</v>
      </c>
      <c r="D2995" s="164">
        <v>0.71344750614887409</v>
      </c>
    </row>
    <row r="2996" spans="1:4" x14ac:dyDescent="0.15">
      <c r="A2996" s="164">
        <v>2972</v>
      </c>
      <c r="B2996" s="164">
        <v>7.1156048591650389</v>
      </c>
      <c r="C2996" s="164">
        <v>6.1643063068668624E-2</v>
      </c>
      <c r="D2996" s="164">
        <v>0.65516561527716521</v>
      </c>
    </row>
    <row r="2997" spans="1:4" x14ac:dyDescent="0.15">
      <c r="A2997" s="164">
        <v>2973</v>
      </c>
      <c r="B2997" s="164">
        <v>7.0914096141039789</v>
      </c>
      <c r="C2997" s="164">
        <v>7.0212388835208195E-2</v>
      </c>
      <c r="D2997" s="164">
        <v>0.74624362647351283</v>
      </c>
    </row>
    <row r="2998" spans="1:4" x14ac:dyDescent="0.15">
      <c r="A2998" s="164">
        <v>2974</v>
      </c>
      <c r="B2998" s="164">
        <v>7.1047682394189042</v>
      </c>
      <c r="C2998" s="164">
        <v>6.0029475882901195E-2</v>
      </c>
      <c r="D2998" s="164">
        <v>0.63801580492155374</v>
      </c>
    </row>
    <row r="2999" spans="1:4" x14ac:dyDescent="0.15">
      <c r="A2999" s="164">
        <v>2975</v>
      </c>
      <c r="B2999" s="164">
        <v>7.094057889760518</v>
      </c>
      <c r="C2999" s="164">
        <v>5.8837238407725145E-2</v>
      </c>
      <c r="D2999" s="164">
        <v>0.62534425746600186</v>
      </c>
    </row>
    <row r="3000" spans="1:4" x14ac:dyDescent="0.15">
      <c r="A3000" s="164">
        <v>2976</v>
      </c>
      <c r="B3000" s="164">
        <v>7.094057889760518</v>
      </c>
      <c r="C3000" s="164">
        <v>5.8837238407725145E-2</v>
      </c>
      <c r="D3000" s="164">
        <v>0.62534425746600186</v>
      </c>
    </row>
    <row r="3001" spans="1:4" x14ac:dyDescent="0.15">
      <c r="A3001" s="164">
        <v>2977</v>
      </c>
      <c r="B3001" s="164">
        <v>7.0673432386112687</v>
      </c>
      <c r="C3001" s="164">
        <v>7.7774028922633853E-2</v>
      </c>
      <c r="D3001" s="164">
        <v>0.8266115759841326</v>
      </c>
    </row>
    <row r="3002" spans="1:4" x14ac:dyDescent="0.15">
      <c r="A3002" s="164">
        <v>2978</v>
      </c>
      <c r="B3002" s="164">
        <v>7.0338837908695053</v>
      </c>
      <c r="C3002" s="164">
        <v>9.5413758059867959E-2</v>
      </c>
      <c r="D3002" s="164">
        <v>1.0140932392597621</v>
      </c>
    </row>
    <row r="3003" spans="1:4" x14ac:dyDescent="0.15">
      <c r="A3003" s="164">
        <v>2979</v>
      </c>
      <c r="B3003" s="164">
        <v>7.0435533032620281</v>
      </c>
      <c r="C3003" s="164">
        <v>9.1974795417980815E-2</v>
      </c>
      <c r="D3003" s="164">
        <v>0.97754265330530843</v>
      </c>
    </row>
    <row r="3004" spans="1:4" x14ac:dyDescent="0.15">
      <c r="A3004" s="164">
        <v>2980</v>
      </c>
      <c r="B3004" s="164">
        <v>7.0578919589619797</v>
      </c>
      <c r="C3004" s="164">
        <v>8.1451118117030319E-2</v>
      </c>
      <c r="D3004" s="164">
        <v>0.86569306033204863</v>
      </c>
    </row>
    <row r="3005" spans="1:4" x14ac:dyDescent="0.15">
      <c r="A3005" s="164">
        <v>2981</v>
      </c>
      <c r="B3005" s="164">
        <v>7.0602564146072515</v>
      </c>
      <c r="C3005" s="164">
        <v>8.4229689197610647E-2</v>
      </c>
      <c r="D3005" s="164">
        <v>0.89522475686003988</v>
      </c>
    </row>
    <row r="3006" spans="1:4" x14ac:dyDescent="0.15">
      <c r="A3006" s="164">
        <v>2982</v>
      </c>
      <c r="B3006" s="164">
        <v>7.0879814580840739</v>
      </c>
      <c r="C3006" s="164">
        <v>6.9364542227121184E-2</v>
      </c>
      <c r="D3006" s="164">
        <v>0.73723239443870636</v>
      </c>
    </row>
    <row r="3007" spans="1:4" x14ac:dyDescent="0.15">
      <c r="A3007" s="164">
        <v>2983</v>
      </c>
      <c r="B3007" s="164">
        <v>7.0823873222117655</v>
      </c>
      <c r="C3007" s="164">
        <v>6.4384857240871618E-2</v>
      </c>
      <c r="D3007" s="164">
        <v>0.68430643301676486</v>
      </c>
    </row>
    <row r="3008" spans="1:4" x14ac:dyDescent="0.15">
      <c r="A3008" s="164">
        <v>2984</v>
      </c>
      <c r="B3008" s="164">
        <v>7.0985671749371049</v>
      </c>
      <c r="C3008" s="164">
        <v>5.3623369493530859E-2</v>
      </c>
      <c r="D3008" s="164">
        <v>0.56992930134454312</v>
      </c>
    </row>
    <row r="3009" spans="1:4" x14ac:dyDescent="0.15">
      <c r="A3009" s="164">
        <v>2985</v>
      </c>
      <c r="B3009" s="164">
        <v>7.0814687439476947</v>
      </c>
      <c r="C3009" s="164">
        <v>6.1279602705801572E-2</v>
      </c>
      <c r="D3009" s="164">
        <v>0.65130262209654755</v>
      </c>
    </row>
    <row r="3010" spans="1:4" x14ac:dyDescent="0.15">
      <c r="A3010" s="164">
        <v>2986</v>
      </c>
      <c r="B3010" s="164">
        <v>7.0656136109963175</v>
      </c>
      <c r="C3010" s="164">
        <v>6.8719316034311362E-2</v>
      </c>
      <c r="D3010" s="164">
        <v>0.73037468824175311</v>
      </c>
    </row>
    <row r="3011" spans="1:4" x14ac:dyDescent="0.15">
      <c r="A3011" s="164">
        <v>2987</v>
      </c>
      <c r="B3011" s="164">
        <v>7.0653249679297341</v>
      </c>
      <c r="C3011" s="164">
        <v>7.0203130750274845E-2</v>
      </c>
      <c r="D3011" s="164">
        <v>0.74614522807132944</v>
      </c>
    </row>
    <row r="3012" spans="1:4" x14ac:dyDescent="0.15">
      <c r="A3012" s="164">
        <v>2988</v>
      </c>
      <c r="B3012" s="164">
        <v>7.0476980145284989</v>
      </c>
      <c r="C3012" s="164">
        <v>7.6458134900454944E-2</v>
      </c>
      <c r="D3012" s="164">
        <v>0.81262576032601053</v>
      </c>
    </row>
    <row r="3013" spans="1:4" x14ac:dyDescent="0.15">
      <c r="A3013" s="164">
        <v>2989</v>
      </c>
      <c r="B3013" s="164">
        <v>7.0185200288968241</v>
      </c>
      <c r="C3013" s="164">
        <v>8.7922160965531404E-2</v>
      </c>
      <c r="D3013" s="164">
        <v>0.93446973297403457</v>
      </c>
    </row>
    <row r="3014" spans="1:4" x14ac:dyDescent="0.15">
      <c r="A3014" s="164">
        <v>2990</v>
      </c>
      <c r="B3014" s="164">
        <v>7.0125207756126429</v>
      </c>
      <c r="C3014" s="164">
        <v>8.9402282447130332E-2</v>
      </c>
      <c r="D3014" s="164">
        <v>0.95020101972233362</v>
      </c>
    </row>
    <row r="3015" spans="1:4" x14ac:dyDescent="0.15">
      <c r="A3015" s="164">
        <v>2991</v>
      </c>
      <c r="B3015" s="164">
        <v>6.9970034684849107</v>
      </c>
      <c r="C3015" s="164">
        <v>0.10004898102760595</v>
      </c>
      <c r="D3015" s="164">
        <v>1.0633581290369289</v>
      </c>
    </row>
    <row r="3016" spans="1:4" x14ac:dyDescent="0.15">
      <c r="A3016" s="164">
        <v>2992</v>
      </c>
      <c r="B3016" s="164">
        <v>6.9985769695677567</v>
      </c>
      <c r="C3016" s="164">
        <v>0.10186265324388177</v>
      </c>
      <c r="D3016" s="164">
        <v>1.0826345182092802</v>
      </c>
    </row>
    <row r="3017" spans="1:4" x14ac:dyDescent="0.15">
      <c r="A3017" s="164">
        <v>2993</v>
      </c>
      <c r="B3017" s="164">
        <v>7.0136009546887923</v>
      </c>
      <c r="C3017" s="164">
        <v>9.5542943804525216E-2</v>
      </c>
      <c r="D3017" s="164">
        <v>1.0154662738506799</v>
      </c>
    </row>
    <row r="3018" spans="1:4" x14ac:dyDescent="0.15">
      <c r="A3018" s="164">
        <v>2994</v>
      </c>
      <c r="B3018" s="164">
        <v>7.0241314173725673</v>
      </c>
      <c r="C3018" s="164">
        <v>9.631295501992021E-2</v>
      </c>
      <c r="D3018" s="164">
        <v>1.023650242112325</v>
      </c>
    </row>
    <row r="3019" spans="1:4" x14ac:dyDescent="0.15">
      <c r="A3019" s="164">
        <v>2995</v>
      </c>
      <c r="B3019" s="164">
        <v>7.014987570487131</v>
      </c>
      <c r="C3019" s="164">
        <v>9.5953420468269712E-2</v>
      </c>
      <c r="D3019" s="164">
        <v>1.0198289739270778</v>
      </c>
    </row>
    <row r="3020" spans="1:4" x14ac:dyDescent="0.15">
      <c r="A3020" s="164">
        <v>2996</v>
      </c>
      <c r="B3020" s="164">
        <v>7.0211207723946334</v>
      </c>
      <c r="C3020" s="164">
        <v>8.4337165419760218E-2</v>
      </c>
      <c r="D3020" s="164">
        <v>0.89636705449592879</v>
      </c>
    </row>
    <row r="3021" spans="1:4" x14ac:dyDescent="0.15">
      <c r="A3021" s="164">
        <v>2997</v>
      </c>
      <c r="B3021" s="164">
        <v>7.0263723473075181</v>
      </c>
      <c r="C3021" s="164">
        <v>7.7525207485884984E-2</v>
      </c>
      <c r="D3021" s="164">
        <v>0.82396700834608183</v>
      </c>
    </row>
    <row r="3022" spans="1:4" x14ac:dyDescent="0.15">
      <c r="A3022" s="164">
        <v>2998</v>
      </c>
      <c r="B3022" s="164">
        <v>7.0301936921990054</v>
      </c>
      <c r="C3022" s="164">
        <v>6.9008051354086497E-2</v>
      </c>
      <c r="D3022" s="164">
        <v>0.73344347561239354</v>
      </c>
    </row>
    <row r="3023" spans="1:4" x14ac:dyDescent="0.15">
      <c r="A3023" s="164">
        <v>2999</v>
      </c>
      <c r="B3023" s="164">
        <v>7.0490992862429076</v>
      </c>
      <c r="C3023" s="164">
        <v>6.2575949085680094E-2</v>
      </c>
      <c r="D3023" s="164">
        <v>0.66508067807405979</v>
      </c>
    </row>
    <row r="3024" spans="1:4" x14ac:dyDescent="0.15">
      <c r="A3024" s="164">
        <v>3000</v>
      </c>
      <c r="B3024" s="164">
        <v>7.0621790851972781</v>
      </c>
      <c r="C3024" s="164">
        <v>4.8027121873979617E-2</v>
      </c>
      <c r="D3024" s="164">
        <v>0.51045028079648369</v>
      </c>
    </row>
    <row r="3025" spans="1:4" x14ac:dyDescent="0.15">
      <c r="A3025" s="164">
        <v>3001</v>
      </c>
      <c r="B3025" s="164">
        <v>7.0576368989167877</v>
      </c>
      <c r="C3025" s="164">
        <v>6.2564921831223863E-2</v>
      </c>
      <c r="D3025" s="164">
        <v>0.66496347627403596</v>
      </c>
    </row>
    <row r="3026" spans="1:4" x14ac:dyDescent="0.15">
      <c r="A3026" s="164">
        <v>3002</v>
      </c>
      <c r="B3026" s="164">
        <v>7.0547525897235079</v>
      </c>
      <c r="C3026" s="164">
        <v>6.3587711325443053E-2</v>
      </c>
      <c r="D3026" s="164">
        <v>0.67583406697671833</v>
      </c>
    </row>
    <row r="3027" spans="1:4" x14ac:dyDescent="0.15">
      <c r="A3027" s="164">
        <v>3003</v>
      </c>
      <c r="B3027" s="164">
        <v>7.0547525897235079</v>
      </c>
      <c r="C3027" s="164">
        <v>6.3587711325443053E-2</v>
      </c>
      <c r="D3027" s="164">
        <v>0.67583406697671833</v>
      </c>
    </row>
    <row r="3028" spans="1:4" x14ac:dyDescent="0.15">
      <c r="A3028" s="164">
        <v>3004</v>
      </c>
      <c r="B3028" s="164">
        <v>7.0322291625720963</v>
      </c>
      <c r="C3028" s="164">
        <v>7.3721022360285993E-2</v>
      </c>
      <c r="D3028" s="164">
        <v>0.78353470072916687</v>
      </c>
    </row>
    <row r="3029" spans="1:4" x14ac:dyDescent="0.15">
      <c r="A3029" s="164">
        <v>3005</v>
      </c>
      <c r="B3029" s="164">
        <v>7.0030832518413986</v>
      </c>
      <c r="C3029" s="164">
        <v>7.9045414085518573E-2</v>
      </c>
      <c r="D3029" s="164">
        <v>0.84012433477692205</v>
      </c>
    </row>
    <row r="3030" spans="1:4" x14ac:dyDescent="0.15">
      <c r="A3030" s="164">
        <v>3006</v>
      </c>
      <c r="B3030" s="164">
        <v>7.0118642248919958</v>
      </c>
      <c r="C3030" s="164">
        <v>7.712869032105818E-2</v>
      </c>
      <c r="D3030" s="164">
        <v>0.81975267506461724</v>
      </c>
    </row>
    <row r="3031" spans="1:4" x14ac:dyDescent="0.15">
      <c r="A3031" s="164">
        <v>3007</v>
      </c>
      <c r="B3031" s="164">
        <v>6.9867378083101199</v>
      </c>
      <c r="C3031" s="164">
        <v>8.7802288316842336E-2</v>
      </c>
      <c r="D3031" s="164">
        <v>0.93319568146322973</v>
      </c>
    </row>
    <row r="3032" spans="1:4" x14ac:dyDescent="0.15">
      <c r="A3032" s="164">
        <v>3008</v>
      </c>
      <c r="B3032" s="164">
        <v>6.9904394385639037</v>
      </c>
      <c r="C3032" s="164">
        <v>8.2915021067798911E-2</v>
      </c>
      <c r="D3032" s="164">
        <v>0.88125197044619974</v>
      </c>
    </row>
    <row r="3033" spans="1:4" x14ac:dyDescent="0.15">
      <c r="A3033" s="164">
        <v>3009</v>
      </c>
      <c r="B3033" s="164">
        <v>7.0305710305594245</v>
      </c>
      <c r="C3033" s="164">
        <v>6.6233125966093986E-2</v>
      </c>
      <c r="D3033" s="164">
        <v>0.70395052687382909</v>
      </c>
    </row>
    <row r="3034" spans="1:4" x14ac:dyDescent="0.15">
      <c r="A3034" s="164">
        <v>3010</v>
      </c>
      <c r="B3034" s="164">
        <v>7.0339589182369613</v>
      </c>
      <c r="C3034" s="164">
        <v>6.9034142805676879E-2</v>
      </c>
      <c r="D3034" s="164">
        <v>0.7337207853547022</v>
      </c>
    </row>
    <row r="3035" spans="1:4" x14ac:dyDescent="0.15">
      <c r="A3035" s="164">
        <v>3011</v>
      </c>
      <c r="B3035" s="164">
        <v>7.0127909601059075</v>
      </c>
      <c r="C3035" s="164">
        <v>7.9283878332857327E-2</v>
      </c>
      <c r="D3035" s="164">
        <v>0.84265882231780331</v>
      </c>
    </row>
    <row r="3036" spans="1:4" x14ac:dyDescent="0.15">
      <c r="A3036" s="164">
        <v>3012</v>
      </c>
      <c r="B3036" s="164">
        <v>7.0273957226007147</v>
      </c>
      <c r="C3036" s="164">
        <v>7.4609684040650492E-2</v>
      </c>
      <c r="D3036" s="164">
        <v>0.79297973067423411</v>
      </c>
    </row>
    <row r="3037" spans="1:4" x14ac:dyDescent="0.15">
      <c r="A3037" s="164">
        <v>3013</v>
      </c>
      <c r="B3037" s="164">
        <v>7.007757973751823</v>
      </c>
      <c r="C3037" s="164">
        <v>8.8715029529506495E-2</v>
      </c>
      <c r="D3037" s="164">
        <v>0.94289663771710353</v>
      </c>
    </row>
    <row r="3038" spans="1:4" x14ac:dyDescent="0.15">
      <c r="A3038" s="164">
        <v>3014</v>
      </c>
      <c r="B3038" s="164">
        <v>7.0194771889602494</v>
      </c>
      <c r="C3038" s="164">
        <v>8.3022166814399334E-2</v>
      </c>
      <c r="D3038" s="164">
        <v>0.8823907556638908</v>
      </c>
    </row>
    <row r="3039" spans="1:4" x14ac:dyDescent="0.15">
      <c r="A3039" s="164">
        <v>3015</v>
      </c>
      <c r="B3039" s="164">
        <v>7.0128681385556435</v>
      </c>
      <c r="C3039" s="164">
        <v>8.6168438591919916E-2</v>
      </c>
      <c r="D3039" s="164">
        <v>0.91583051323486342</v>
      </c>
    </row>
    <row r="3040" spans="1:4" x14ac:dyDescent="0.15">
      <c r="A3040" s="164">
        <v>3016</v>
      </c>
      <c r="B3040" s="164">
        <v>6.9969640904179498</v>
      </c>
      <c r="C3040" s="164">
        <v>8.5584478937350106E-2</v>
      </c>
      <c r="D3040" s="164">
        <v>0.9096239708059598</v>
      </c>
    </row>
    <row r="3041" spans="1:4" x14ac:dyDescent="0.15">
      <c r="A3041" s="164">
        <v>3017</v>
      </c>
      <c r="B3041" s="164">
        <v>6.9853401772364343</v>
      </c>
      <c r="C3041" s="164">
        <v>8.0785437717143971E-2</v>
      </c>
      <c r="D3041" s="164">
        <v>0.85861795914371786</v>
      </c>
    </row>
    <row r="3042" spans="1:4" x14ac:dyDescent="0.15">
      <c r="A3042" s="164">
        <v>3018</v>
      </c>
      <c r="B3042" s="164">
        <v>6.9953084208967624</v>
      </c>
      <c r="C3042" s="164">
        <v>8.6736243182064854E-2</v>
      </c>
      <c r="D3042" s="164">
        <v>0.92186535357440169</v>
      </c>
    </row>
    <row r="3043" spans="1:4" x14ac:dyDescent="0.15">
      <c r="A3043" s="164">
        <v>3019</v>
      </c>
      <c r="B3043" s="164">
        <v>7.010394647370835</v>
      </c>
      <c r="C3043" s="164">
        <v>8.2095939629192038E-2</v>
      </c>
      <c r="D3043" s="164">
        <v>0.87254646543115566</v>
      </c>
    </row>
    <row r="3044" spans="1:4" x14ac:dyDescent="0.15">
      <c r="A3044" s="164">
        <v>3020</v>
      </c>
      <c r="B3044" s="164">
        <v>7.0127523680283073</v>
      </c>
      <c r="C3044" s="164">
        <v>8.214615802699754E-2</v>
      </c>
      <c r="D3044" s="164">
        <v>0.87308020541516362</v>
      </c>
    </row>
    <row r="3045" spans="1:4" x14ac:dyDescent="0.15">
      <c r="A3045" s="164">
        <v>3021</v>
      </c>
      <c r="B3045" s="164">
        <v>7.0084179749489124</v>
      </c>
      <c r="C3045" s="164">
        <v>8.540184710601384E-2</v>
      </c>
      <c r="D3045" s="164">
        <v>0.90768289114200273</v>
      </c>
    </row>
    <row r="3046" spans="1:4" x14ac:dyDescent="0.15">
      <c r="A3046" s="164">
        <v>3022</v>
      </c>
      <c r="B3046" s="164">
        <v>7.0120187569464498</v>
      </c>
      <c r="C3046" s="164">
        <v>8.7348125736734339E-2</v>
      </c>
      <c r="D3046" s="164">
        <v>0.92836867106790177</v>
      </c>
    </row>
    <row r="3047" spans="1:4" x14ac:dyDescent="0.15">
      <c r="A3047" s="164">
        <v>3023</v>
      </c>
      <c r="B3047" s="164">
        <v>7.0277744113354332</v>
      </c>
      <c r="C3047" s="164">
        <v>7.5465410966939039E-2</v>
      </c>
      <c r="D3047" s="164">
        <v>0.80207471768918071</v>
      </c>
    </row>
    <row r="3048" spans="1:4" x14ac:dyDescent="0.15">
      <c r="A3048" s="164">
        <v>3024</v>
      </c>
      <c r="B3048" s="164">
        <v>7.0349349186658143</v>
      </c>
      <c r="C3048" s="164">
        <v>7.2244825009939895E-2</v>
      </c>
      <c r="D3048" s="164">
        <v>0.76784512112095304</v>
      </c>
    </row>
    <row r="3049" spans="1:4" x14ac:dyDescent="0.15">
      <c r="A3049" s="164">
        <v>3025</v>
      </c>
      <c r="B3049" s="164">
        <v>7.027016850641326</v>
      </c>
      <c r="C3049" s="164">
        <v>7.4906207418447224E-2</v>
      </c>
      <c r="D3049" s="164">
        <v>0.79613129244918757</v>
      </c>
    </row>
    <row r="3050" spans="1:4" x14ac:dyDescent="0.15">
      <c r="A3050" s="164">
        <v>3026</v>
      </c>
      <c r="B3050" s="164">
        <v>7.01475663830053</v>
      </c>
      <c r="C3050" s="164">
        <v>7.5653475265681891E-2</v>
      </c>
      <c r="D3050" s="164">
        <v>0.80407353565609896</v>
      </c>
    </row>
    <row r="3051" spans="1:4" x14ac:dyDescent="0.15">
      <c r="A3051" s="164">
        <v>3027</v>
      </c>
      <c r="B3051" s="164">
        <v>7.0122504978627278</v>
      </c>
      <c r="C3051" s="164">
        <v>8.1486298744851027E-2</v>
      </c>
      <c r="D3051" s="164">
        <v>0.86606697325143611</v>
      </c>
    </row>
    <row r="3052" spans="1:4" x14ac:dyDescent="0.15">
      <c r="A3052" s="164">
        <v>3028</v>
      </c>
      <c r="B3052" s="164">
        <v>6.9881727739351076</v>
      </c>
      <c r="C3052" s="164">
        <v>8.8058655018930843E-2</v>
      </c>
      <c r="D3052" s="164">
        <v>0.93592044301382449</v>
      </c>
    </row>
    <row r="3053" spans="1:4" x14ac:dyDescent="0.15">
      <c r="A3053" s="164">
        <v>3029</v>
      </c>
      <c r="B3053" s="164">
        <v>6.9869771519341102</v>
      </c>
      <c r="C3053" s="164">
        <v>8.9169778308483494E-2</v>
      </c>
      <c r="D3053" s="164">
        <v>0.94772987845407197</v>
      </c>
    </row>
    <row r="3054" spans="1:4" x14ac:dyDescent="0.15">
      <c r="A3054" s="164">
        <v>3030</v>
      </c>
      <c r="B3054" s="164">
        <v>6.9842202735104095</v>
      </c>
      <c r="C3054" s="164">
        <v>9.7572342677984203E-2</v>
      </c>
      <c r="D3054" s="164">
        <v>1.037035486919982</v>
      </c>
    </row>
    <row r="3055" spans="1:4" x14ac:dyDescent="0.15">
      <c r="A3055" s="164">
        <v>3031</v>
      </c>
      <c r="B3055" s="164">
        <v>6.9944792715159672</v>
      </c>
      <c r="C3055" s="164">
        <v>8.8237209853832432E-2</v>
      </c>
      <c r="D3055" s="164">
        <v>0.93781819082915763</v>
      </c>
    </row>
    <row r="3056" spans="1:4" x14ac:dyDescent="0.15">
      <c r="A3056" s="164">
        <v>3032</v>
      </c>
      <c r="B3056" s="164">
        <v>6.9874556198243809</v>
      </c>
      <c r="C3056" s="164">
        <v>9.1476004846712478E-2</v>
      </c>
      <c r="D3056" s="164">
        <v>0.97224131986645201</v>
      </c>
    </row>
    <row r="3057" spans="1:4" x14ac:dyDescent="0.15">
      <c r="A3057" s="164">
        <v>3033</v>
      </c>
      <c r="B3057" s="164">
        <v>6.9690243094882423</v>
      </c>
      <c r="C3057" s="164">
        <v>0.10254905472328968</v>
      </c>
      <c r="D3057" s="164">
        <v>1.089929850809519</v>
      </c>
    </row>
    <row r="3058" spans="1:4" x14ac:dyDescent="0.15">
      <c r="A3058" s="164">
        <v>3034</v>
      </c>
      <c r="B3058" s="164">
        <v>6.9737033934944108</v>
      </c>
      <c r="C3058" s="164">
        <v>0.10092133772275957</v>
      </c>
      <c r="D3058" s="164">
        <v>1.0726298634782367</v>
      </c>
    </row>
    <row r="3059" spans="1:4" x14ac:dyDescent="0.15">
      <c r="A3059" s="164">
        <v>3035</v>
      </c>
      <c r="B3059" s="164">
        <v>6.9475944116096153</v>
      </c>
      <c r="C3059" s="164">
        <v>0.11021746357920126</v>
      </c>
      <c r="D3059" s="164">
        <v>1.1714325788729103</v>
      </c>
    </row>
    <row r="3060" spans="1:4" x14ac:dyDescent="0.15">
      <c r="A3060" s="164">
        <v>3036</v>
      </c>
      <c r="B3060" s="164">
        <v>6.9535692299524472</v>
      </c>
      <c r="C3060" s="164">
        <v>0.11238566370323522</v>
      </c>
      <c r="D3060" s="164">
        <v>1.1944770237397122</v>
      </c>
    </row>
    <row r="3061" spans="1:4" x14ac:dyDescent="0.15">
      <c r="A3061" s="164">
        <v>3037</v>
      </c>
      <c r="B3061" s="164">
        <v>6.9324761981613205</v>
      </c>
      <c r="C3061" s="164">
        <v>0.12128237494065974</v>
      </c>
      <c r="D3061" s="164">
        <v>1.2890346106220736</v>
      </c>
    </row>
    <row r="3062" spans="1:4" x14ac:dyDescent="0.15">
      <c r="A3062" s="164">
        <v>3038</v>
      </c>
      <c r="B3062" s="164">
        <v>6.9446529711491545</v>
      </c>
      <c r="C3062" s="164">
        <v>0.11608087243006349</v>
      </c>
      <c r="D3062" s="164">
        <v>1.2337510892804382</v>
      </c>
    </row>
    <row r="3063" spans="1:4" x14ac:dyDescent="0.15">
      <c r="A3063" s="164">
        <v>3039</v>
      </c>
      <c r="B3063" s="164">
        <v>6.9374206430824561</v>
      </c>
      <c r="C3063" s="164">
        <v>0.12047729432940013</v>
      </c>
      <c r="D3063" s="164">
        <v>1.280477911656027</v>
      </c>
    </row>
    <row r="3064" spans="1:4" x14ac:dyDescent="0.15">
      <c r="A3064" s="164">
        <v>3040</v>
      </c>
      <c r="B3064" s="164">
        <v>6.9682076939690454</v>
      </c>
      <c r="C3064" s="164">
        <v>0.109205967853649</v>
      </c>
      <c r="D3064" s="164">
        <v>1.1606820225833332</v>
      </c>
    </row>
    <row r="3065" spans="1:4" x14ac:dyDescent="0.15">
      <c r="A3065" s="164">
        <v>3041</v>
      </c>
      <c r="B3065" s="164">
        <v>6.966408136495887</v>
      </c>
      <c r="C3065" s="164">
        <v>0.10618338493918511</v>
      </c>
      <c r="D3065" s="164">
        <v>1.1285568766820826</v>
      </c>
    </row>
    <row r="3066" spans="1:4" x14ac:dyDescent="0.15">
      <c r="A3066" s="164">
        <v>3042</v>
      </c>
      <c r="B3066" s="164">
        <v>6.94671313905173</v>
      </c>
      <c r="C3066" s="164">
        <v>0.11075441315873391</v>
      </c>
      <c r="D3066" s="164">
        <v>1.1771394805766013</v>
      </c>
    </row>
    <row r="3067" spans="1:4" x14ac:dyDescent="0.15">
      <c r="A3067" s="164">
        <v>3043</v>
      </c>
      <c r="B3067" s="164">
        <v>6.9375056189425921</v>
      </c>
      <c r="C3067" s="164">
        <v>0.10879346948760382</v>
      </c>
      <c r="D3067" s="164">
        <v>1.1562978350959308</v>
      </c>
    </row>
    <row r="3068" spans="1:4" x14ac:dyDescent="0.15">
      <c r="A3068" s="164">
        <v>3044</v>
      </c>
      <c r="B3068" s="164">
        <v>6.9153140183331088</v>
      </c>
      <c r="C3068" s="164">
        <v>0.11377354581655297</v>
      </c>
      <c r="D3068" s="164">
        <v>1.2092279558549945</v>
      </c>
    </row>
    <row r="3069" spans="1:4" x14ac:dyDescent="0.15">
      <c r="A3069" s="164">
        <v>3045</v>
      </c>
      <c r="B3069" s="164">
        <v>6.9213224577071291</v>
      </c>
      <c r="C3069" s="164">
        <v>0.11174301224045458</v>
      </c>
      <c r="D3069" s="164">
        <v>1.1876466827400702</v>
      </c>
    </row>
    <row r="3070" spans="1:4" x14ac:dyDescent="0.15">
      <c r="A3070" s="164">
        <v>3046</v>
      </c>
      <c r="B3070" s="164">
        <v>6.9213224577071291</v>
      </c>
      <c r="C3070" s="164">
        <v>0.11174301224045458</v>
      </c>
      <c r="D3070" s="164">
        <v>1.1876466827400702</v>
      </c>
    </row>
    <row r="3071" spans="1:4" x14ac:dyDescent="0.15">
      <c r="A3071" s="164">
        <v>3047</v>
      </c>
      <c r="B3071" s="164">
        <v>6.9061255804776538</v>
      </c>
      <c r="C3071" s="164">
        <v>0.12641041540178932</v>
      </c>
      <c r="D3071" s="164">
        <v>1.3435373497241123</v>
      </c>
    </row>
    <row r="3072" spans="1:4" x14ac:dyDescent="0.15">
      <c r="A3072" s="164">
        <v>3048</v>
      </c>
      <c r="B3072" s="164">
        <v>6.900934347004922</v>
      </c>
      <c r="C3072" s="164">
        <v>0.13054185896697401</v>
      </c>
      <c r="D3072" s="164">
        <v>1.3874478828907044</v>
      </c>
    </row>
    <row r="3073" spans="1:4" x14ac:dyDescent="0.15">
      <c r="A3073" s="164">
        <v>3049</v>
      </c>
      <c r="B3073" s="164">
        <v>6.8767940030248615</v>
      </c>
      <c r="C3073" s="164">
        <v>0.13207277732568734</v>
      </c>
      <c r="D3073" s="164">
        <v>1.4037190579182692</v>
      </c>
    </row>
    <row r="3074" spans="1:4" x14ac:dyDescent="0.15">
      <c r="A3074" s="164">
        <v>3050</v>
      </c>
      <c r="B3074" s="164">
        <v>6.8685325639146244</v>
      </c>
      <c r="C3074" s="164">
        <v>0.12144765532318225</v>
      </c>
      <c r="D3074" s="164">
        <v>1.2907912725742543</v>
      </c>
    </row>
    <row r="3075" spans="1:4" x14ac:dyDescent="0.15">
      <c r="A3075" s="164">
        <v>3051</v>
      </c>
      <c r="B3075" s="164">
        <v>6.8720508668378635</v>
      </c>
      <c r="C3075" s="164">
        <v>0.12417306013188156</v>
      </c>
      <c r="D3075" s="164">
        <v>1.3197578980059226</v>
      </c>
    </row>
    <row r="3076" spans="1:4" x14ac:dyDescent="0.15">
      <c r="A3076" s="164">
        <v>3052</v>
      </c>
      <c r="B3076" s="164">
        <v>6.8720508668378635</v>
      </c>
      <c r="C3076" s="164">
        <v>0.12417306013188156</v>
      </c>
      <c r="D3076" s="164">
        <v>1.3197578980059226</v>
      </c>
    </row>
    <row r="3077" spans="1:4" x14ac:dyDescent="0.15">
      <c r="A3077" s="164">
        <v>3053</v>
      </c>
      <c r="B3077" s="164">
        <v>6.8720508668378635</v>
      </c>
      <c r="C3077" s="164">
        <v>0.12417306013188156</v>
      </c>
      <c r="D3077" s="164">
        <v>1.3197578980059226</v>
      </c>
    </row>
    <row r="3078" spans="1:4" x14ac:dyDescent="0.15">
      <c r="A3078" s="164">
        <v>3054</v>
      </c>
      <c r="B3078" s="164">
        <v>6.8720508668378635</v>
      </c>
      <c r="C3078" s="164">
        <v>0.12417306013188156</v>
      </c>
      <c r="D3078" s="164">
        <v>1.3197578980059226</v>
      </c>
    </row>
    <row r="3079" spans="1:4" x14ac:dyDescent="0.15">
      <c r="A3079" s="164">
        <v>3055</v>
      </c>
      <c r="B3079" s="164">
        <v>6.8720508668378635</v>
      </c>
      <c r="C3079" s="164">
        <v>0.12417306013188156</v>
      </c>
      <c r="D3079" s="164">
        <v>1.3197578980059226</v>
      </c>
    </row>
    <row r="3080" spans="1:4" x14ac:dyDescent="0.15">
      <c r="A3080" s="164">
        <v>3056</v>
      </c>
      <c r="B3080" s="164">
        <v>6.8166488221521639</v>
      </c>
      <c r="C3080" s="164">
        <v>0.12907638808160193</v>
      </c>
      <c r="D3080" s="164">
        <v>1.3718723081789803</v>
      </c>
    </row>
    <row r="3081" spans="1:4" x14ac:dyDescent="0.15">
      <c r="A3081" s="164">
        <v>3057</v>
      </c>
      <c r="B3081" s="164">
        <v>6.8044075216653059</v>
      </c>
      <c r="C3081" s="164">
        <v>0.13552448901205238</v>
      </c>
      <c r="D3081" s="164">
        <v>1.4404051455034621</v>
      </c>
    </row>
    <row r="3082" spans="1:4" x14ac:dyDescent="0.15">
      <c r="A3082" s="164">
        <v>3058</v>
      </c>
      <c r="B3082" s="164">
        <v>6.7905891863262742</v>
      </c>
      <c r="C3082" s="164">
        <v>0.13313786216556167</v>
      </c>
      <c r="D3082" s="164">
        <v>1.4150391794323691</v>
      </c>
    </row>
    <row r="3083" spans="1:4" x14ac:dyDescent="0.15">
      <c r="A3083" s="164">
        <v>3059</v>
      </c>
      <c r="B3083" s="164">
        <v>6.7608689484599642</v>
      </c>
      <c r="C3083" s="164">
        <v>0.13126494961921598</v>
      </c>
      <c r="D3083" s="164">
        <v>1.3951331617930449</v>
      </c>
    </row>
    <row r="3084" spans="1:4" x14ac:dyDescent="0.15">
      <c r="A3084" s="164">
        <v>3060</v>
      </c>
      <c r="B3084" s="164">
        <v>6.7349993450009533</v>
      </c>
      <c r="C3084" s="164">
        <v>0.13795742843848835</v>
      </c>
      <c r="D3084" s="164">
        <v>1.466263339060089</v>
      </c>
    </row>
    <row r="3085" spans="1:4" x14ac:dyDescent="0.15">
      <c r="A3085" s="164">
        <v>3061</v>
      </c>
      <c r="B3085" s="164">
        <v>6.7758961730411729</v>
      </c>
      <c r="C3085" s="164">
        <v>0.13525333900897962</v>
      </c>
      <c r="D3085" s="164">
        <v>1.4375232614803128</v>
      </c>
    </row>
    <row r="3086" spans="1:4" x14ac:dyDescent="0.15">
      <c r="A3086" s="164">
        <v>3062</v>
      </c>
      <c r="B3086" s="164">
        <v>6.7770442676226228</v>
      </c>
      <c r="C3086" s="164">
        <v>0.14283719115735494</v>
      </c>
      <c r="D3086" s="164">
        <v>1.5181272891131772</v>
      </c>
    </row>
    <row r="3087" spans="1:4" x14ac:dyDescent="0.15">
      <c r="A3087" s="164">
        <v>3063</v>
      </c>
      <c r="B3087" s="164">
        <v>6.7571870018502187</v>
      </c>
      <c r="C3087" s="164">
        <v>0.15754389086834397</v>
      </c>
      <c r="D3087" s="164">
        <v>1.6744356145789829</v>
      </c>
    </row>
    <row r="3088" spans="1:4" x14ac:dyDescent="0.15">
      <c r="A3088" s="164">
        <v>3064</v>
      </c>
      <c r="B3088" s="164">
        <v>6.7554199320564701</v>
      </c>
      <c r="C3088" s="164">
        <v>0.17076448239403419</v>
      </c>
      <c r="D3088" s="164">
        <v>1.8149490243621411</v>
      </c>
    </row>
    <row r="3089" spans="1:4" x14ac:dyDescent="0.15">
      <c r="A3089" s="164">
        <v>3065</v>
      </c>
      <c r="B3089" s="164">
        <v>6.7755827639713946</v>
      </c>
      <c r="C3089" s="164">
        <v>0.17225823855002798</v>
      </c>
      <c r="D3089" s="164">
        <v>1.8308252255484048</v>
      </c>
    </row>
    <row r="3090" spans="1:4" x14ac:dyDescent="0.15">
      <c r="A3090" s="164">
        <v>3066</v>
      </c>
      <c r="B3090" s="164">
        <v>6.765910133647373</v>
      </c>
      <c r="C3090" s="164">
        <v>0.17962250966879356</v>
      </c>
      <c r="D3090" s="164">
        <v>1.9090954635672264</v>
      </c>
    </row>
    <row r="3091" spans="1:4" x14ac:dyDescent="0.15">
      <c r="A3091" s="164">
        <v>3067</v>
      </c>
      <c r="B3091" s="164">
        <v>6.7721794343671124</v>
      </c>
      <c r="C3091" s="164">
        <v>0.18560333821467268</v>
      </c>
      <c r="D3091" s="164">
        <v>1.9726619545730852</v>
      </c>
    </row>
    <row r="3092" spans="1:4" x14ac:dyDescent="0.15">
      <c r="A3092" s="164">
        <v>3068</v>
      </c>
      <c r="B3092" s="164">
        <v>6.8172930447721205</v>
      </c>
      <c r="C3092" s="164">
        <v>0.16017484662131665</v>
      </c>
      <c r="D3092" s="164">
        <v>1.702398399989941</v>
      </c>
    </row>
    <row r="3093" spans="1:4" x14ac:dyDescent="0.15">
      <c r="A3093" s="164">
        <v>3069</v>
      </c>
      <c r="B3093" s="164">
        <v>6.825423992930487</v>
      </c>
      <c r="C3093" s="164">
        <v>0.14961603285724667</v>
      </c>
      <c r="D3093" s="164">
        <v>1.5901753634963181</v>
      </c>
    </row>
    <row r="3094" spans="1:4" x14ac:dyDescent="0.15">
      <c r="A3094" s="164">
        <v>3070</v>
      </c>
      <c r="B3094" s="164">
        <v>6.8293360852510148</v>
      </c>
      <c r="C3094" s="164">
        <v>0.14729205801749767</v>
      </c>
      <c r="D3094" s="164">
        <v>1.5654752864726198</v>
      </c>
    </row>
    <row r="3095" spans="1:4" x14ac:dyDescent="0.15">
      <c r="A3095" s="164">
        <v>3071</v>
      </c>
      <c r="B3095" s="164">
        <v>6.8296287057889451</v>
      </c>
      <c r="C3095" s="164">
        <v>0.13865707293322416</v>
      </c>
      <c r="D3095" s="164">
        <v>1.4736994233986989</v>
      </c>
    </row>
    <row r="3096" spans="1:4" x14ac:dyDescent="0.15">
      <c r="A3096" s="164">
        <v>3072</v>
      </c>
      <c r="B3096" s="164">
        <v>6.8119747582530286</v>
      </c>
      <c r="C3096" s="164">
        <v>0.15093136519395678</v>
      </c>
      <c r="D3096" s="164">
        <v>1.6041552093504192</v>
      </c>
    </row>
    <row r="3097" spans="1:4" x14ac:dyDescent="0.15">
      <c r="A3097" s="164">
        <v>3073</v>
      </c>
      <c r="B3097" s="164">
        <v>6.8394651438929799</v>
      </c>
      <c r="C3097" s="164">
        <v>0.14608416252917777</v>
      </c>
      <c r="D3097" s="164">
        <v>1.5526373197753118</v>
      </c>
    </row>
    <row r="3098" spans="1:4" x14ac:dyDescent="0.15">
      <c r="A3098" s="164">
        <v>3074</v>
      </c>
      <c r="B3098" s="164">
        <v>6.874863376445683</v>
      </c>
      <c r="C3098" s="164">
        <v>0.12583564817919246</v>
      </c>
      <c r="D3098" s="164">
        <v>1.3374285079130825</v>
      </c>
    </row>
    <row r="3099" spans="1:4" x14ac:dyDescent="0.15">
      <c r="A3099" s="164">
        <v>3075</v>
      </c>
      <c r="B3099" s="164">
        <v>6.8757833161078681</v>
      </c>
      <c r="C3099" s="164">
        <v>0.11961647272631559</v>
      </c>
      <c r="D3099" s="164">
        <v>1.2713287765035364</v>
      </c>
    </row>
    <row r="3100" spans="1:4" x14ac:dyDescent="0.15">
      <c r="A3100" s="164">
        <v>3076</v>
      </c>
      <c r="B3100" s="164">
        <v>6.8725126268172723</v>
      </c>
      <c r="C3100" s="164">
        <v>0.1213286010779937</v>
      </c>
      <c r="D3100" s="164">
        <v>1.2895259193630839</v>
      </c>
    </row>
    <row r="3101" spans="1:4" x14ac:dyDescent="0.15">
      <c r="A3101" s="164">
        <v>3077</v>
      </c>
      <c r="B3101" s="164">
        <v>6.8842873860488885</v>
      </c>
      <c r="C3101" s="164">
        <v>0.11650275890043815</v>
      </c>
      <c r="D3101" s="164">
        <v>1.2382350570649758</v>
      </c>
    </row>
    <row r="3102" spans="1:4" x14ac:dyDescent="0.15">
      <c r="A3102" s="164">
        <v>3078</v>
      </c>
      <c r="B3102" s="164">
        <v>6.8490844283491086</v>
      </c>
      <c r="C3102" s="164">
        <v>0.13285024880728002</v>
      </c>
      <c r="D3102" s="164">
        <v>1.411982316689669</v>
      </c>
    </row>
    <row r="3103" spans="1:4" x14ac:dyDescent="0.15">
      <c r="A3103" s="164">
        <v>3079</v>
      </c>
      <c r="B3103" s="164">
        <v>6.8521226475728314</v>
      </c>
      <c r="C3103" s="164">
        <v>0.12198201195083946</v>
      </c>
      <c r="D3103" s="164">
        <v>1.2964706154120116</v>
      </c>
    </row>
    <row r="3104" spans="1:4" x14ac:dyDescent="0.15">
      <c r="A3104" s="164">
        <v>3080</v>
      </c>
      <c r="B3104" s="164">
        <v>6.860886143033186</v>
      </c>
      <c r="C3104" s="164">
        <v>0.11770031670954229</v>
      </c>
      <c r="D3104" s="164">
        <v>1.250963151026784</v>
      </c>
    </row>
    <row r="3105" spans="1:4" x14ac:dyDescent="0.15">
      <c r="A3105" s="164">
        <v>3081</v>
      </c>
      <c r="B3105" s="164">
        <v>6.8778950848332698</v>
      </c>
      <c r="C3105" s="164">
        <v>0.11594614306199613</v>
      </c>
      <c r="D3105" s="164">
        <v>1.2323191349788256</v>
      </c>
    </row>
    <row r="3106" spans="1:4" x14ac:dyDescent="0.15">
      <c r="A3106" s="164">
        <v>3082</v>
      </c>
      <c r="B3106" s="164">
        <v>6.8762428809725122</v>
      </c>
      <c r="C3106" s="164">
        <v>0.11281584907365971</v>
      </c>
      <c r="D3106" s="164">
        <v>1.1990491953494105</v>
      </c>
    </row>
    <row r="3107" spans="1:4" x14ac:dyDescent="0.15">
      <c r="A3107" s="164">
        <v>3083</v>
      </c>
      <c r="B3107" s="164">
        <v>6.8885954897075656</v>
      </c>
      <c r="C3107" s="164">
        <v>0.10092409107721068</v>
      </c>
      <c r="D3107" s="164">
        <v>1.0726591271629602</v>
      </c>
    </row>
    <row r="3108" spans="1:4" x14ac:dyDescent="0.15">
      <c r="A3108" s="164">
        <v>3084</v>
      </c>
      <c r="B3108" s="164">
        <v>6.908201296978544</v>
      </c>
      <c r="C3108" s="164">
        <v>9.4864161807917569E-2</v>
      </c>
      <c r="D3108" s="164">
        <v>1.008251923974018</v>
      </c>
    </row>
    <row r="3109" spans="1:4" x14ac:dyDescent="0.15">
      <c r="A3109" s="164">
        <v>3085</v>
      </c>
      <c r="B3109" s="164">
        <v>6.9053291657911338</v>
      </c>
      <c r="C3109" s="164">
        <v>0.10190939167595303</v>
      </c>
      <c r="D3109" s="164">
        <v>1.0831312718110755</v>
      </c>
    </row>
    <row r="3110" spans="1:4" x14ac:dyDescent="0.15">
      <c r="A3110" s="164">
        <v>3086</v>
      </c>
      <c r="B3110" s="164">
        <v>6.8739884315778363</v>
      </c>
      <c r="C3110" s="164">
        <v>0.10915257431019043</v>
      </c>
      <c r="D3110" s="164">
        <v>1.1601145359593656</v>
      </c>
    </row>
    <row r="3111" spans="1:4" x14ac:dyDescent="0.15">
      <c r="A3111" s="164">
        <v>3087</v>
      </c>
      <c r="B3111" s="164">
        <v>6.8590567445633974</v>
      </c>
      <c r="C3111" s="164">
        <v>0.10668438361739252</v>
      </c>
      <c r="D3111" s="164">
        <v>1.1338816787104171</v>
      </c>
    </row>
    <row r="3112" spans="1:4" x14ac:dyDescent="0.15">
      <c r="A3112" s="164">
        <v>3088</v>
      </c>
      <c r="B3112" s="164">
        <v>6.8696916460268289</v>
      </c>
      <c r="C3112" s="164">
        <v>9.604948215396103E-2</v>
      </c>
      <c r="D3112" s="164">
        <v>1.0208499535844384</v>
      </c>
    </row>
    <row r="3113" spans="1:4" x14ac:dyDescent="0.15">
      <c r="A3113" s="164">
        <v>3089</v>
      </c>
      <c r="B3113" s="164">
        <v>6.8952601902112463</v>
      </c>
      <c r="C3113" s="164">
        <v>9.3245238455999413E-2</v>
      </c>
      <c r="D3113" s="164">
        <v>0.99104539884134435</v>
      </c>
    </row>
    <row r="3114" spans="1:4" x14ac:dyDescent="0.15">
      <c r="A3114" s="164">
        <v>3090</v>
      </c>
      <c r="B3114" s="164">
        <v>6.8949910999850976</v>
      </c>
      <c r="C3114" s="164">
        <v>9.6369762851836072E-2</v>
      </c>
      <c r="D3114" s="164">
        <v>1.0242540170757506</v>
      </c>
    </row>
    <row r="3115" spans="1:4" x14ac:dyDescent="0.15">
      <c r="A3115" s="164">
        <v>3091</v>
      </c>
      <c r="B3115" s="164">
        <v>6.9161876684855326</v>
      </c>
      <c r="C3115" s="164">
        <v>8.9420010664109206E-2</v>
      </c>
      <c r="D3115" s="164">
        <v>0.95038944186760876</v>
      </c>
    </row>
    <row r="3116" spans="1:4" x14ac:dyDescent="0.15">
      <c r="A3116" s="164">
        <v>3092</v>
      </c>
      <c r="B3116" s="164">
        <v>6.9340566991678081</v>
      </c>
      <c r="C3116" s="164">
        <v>8.595526215999616E-2</v>
      </c>
      <c r="D3116" s="164">
        <v>0.91356479408933144</v>
      </c>
    </row>
    <row r="3117" spans="1:4" x14ac:dyDescent="0.15">
      <c r="A3117" s="164">
        <v>3093</v>
      </c>
      <c r="B3117" s="164">
        <v>6.9351228021921036</v>
      </c>
      <c r="C3117" s="164">
        <v>8.2204113219324526E-2</v>
      </c>
      <c r="D3117" s="164">
        <v>0.87369617495576091</v>
      </c>
    </row>
    <row r="3118" spans="1:4" x14ac:dyDescent="0.15">
      <c r="A3118" s="164">
        <v>3094</v>
      </c>
      <c r="B3118" s="164">
        <v>6.9309353454195834</v>
      </c>
      <c r="C3118" s="164">
        <v>8.8808435510601136E-2</v>
      </c>
      <c r="D3118" s="164">
        <v>0.9438893915490516</v>
      </c>
    </row>
    <row r="3119" spans="1:4" x14ac:dyDescent="0.15">
      <c r="A3119" s="164">
        <v>3095</v>
      </c>
      <c r="B3119" s="164">
        <v>6.9312351932311698</v>
      </c>
      <c r="C3119" s="164">
        <v>9.0116592333507661E-2</v>
      </c>
      <c r="D3119" s="164">
        <v>0.95779297334873981</v>
      </c>
    </row>
    <row r="3120" spans="1:4" x14ac:dyDescent="0.15">
      <c r="A3120" s="164">
        <v>3096</v>
      </c>
      <c r="B3120" s="164">
        <v>6.93623001176912</v>
      </c>
      <c r="C3120" s="164">
        <v>8.3334942265022249E-2</v>
      </c>
      <c r="D3120" s="164">
        <v>0.88571505056991584</v>
      </c>
    </row>
    <row r="3121" spans="1:4" x14ac:dyDescent="0.15">
      <c r="A3121" s="164">
        <v>3097</v>
      </c>
      <c r="B3121" s="164">
        <v>6.9580516546288926</v>
      </c>
      <c r="C3121" s="164">
        <v>7.9854308818289255E-2</v>
      </c>
      <c r="D3121" s="164">
        <v>0.84872157165822049</v>
      </c>
    </row>
    <row r="3122" spans="1:4" x14ac:dyDescent="0.15">
      <c r="A3122" s="164">
        <v>3098</v>
      </c>
      <c r="B3122" s="164">
        <v>6.9625908631946967</v>
      </c>
      <c r="C3122" s="164">
        <v>7.7244756144648541E-2</v>
      </c>
      <c r="D3122" s="164">
        <v>0.82098626620918003</v>
      </c>
    </row>
    <row r="3123" spans="1:4" x14ac:dyDescent="0.15">
      <c r="A3123" s="164">
        <v>3099</v>
      </c>
      <c r="B3123" s="164">
        <v>6.9615203316203367</v>
      </c>
      <c r="C3123" s="164">
        <v>7.9191174610425463E-2</v>
      </c>
      <c r="D3123" s="164">
        <v>0.84167353235455322</v>
      </c>
    </row>
    <row r="3124" spans="1:4" x14ac:dyDescent="0.15">
      <c r="A3124" s="164">
        <v>3100</v>
      </c>
      <c r="B3124" s="164">
        <v>6.9606958487324908</v>
      </c>
      <c r="C3124" s="164">
        <v>7.6858867784491025E-2</v>
      </c>
      <c r="D3124" s="164">
        <v>0.81688489985382451</v>
      </c>
    </row>
    <row r="3125" spans="1:4" x14ac:dyDescent="0.15">
      <c r="A3125" s="164">
        <v>3101</v>
      </c>
      <c r="B3125" s="164">
        <v>6.9753648506119372</v>
      </c>
      <c r="C3125" s="164">
        <v>7.3021558109945595E-2</v>
      </c>
      <c r="D3125" s="164">
        <v>0.77610053209565566</v>
      </c>
    </row>
    <row r="3126" spans="1:4" x14ac:dyDescent="0.15">
      <c r="A3126" s="164">
        <v>3102</v>
      </c>
      <c r="B3126" s="164">
        <v>6.9532361755371372</v>
      </c>
      <c r="C3126" s="164">
        <v>8.7825470753224444E-2</v>
      </c>
      <c r="D3126" s="164">
        <v>0.93344207309985217</v>
      </c>
    </row>
    <row r="3127" spans="1:4" x14ac:dyDescent="0.15">
      <c r="A3127" s="164">
        <v>3103</v>
      </c>
      <c r="B3127" s="164">
        <v>6.9509425836818659</v>
      </c>
      <c r="C3127" s="164">
        <v>8.5205910068670399E-2</v>
      </c>
      <c r="D3127" s="164">
        <v>0.90560039875378862</v>
      </c>
    </row>
    <row r="3128" spans="1:4" x14ac:dyDescent="0.15">
      <c r="A3128" s="164">
        <v>3104</v>
      </c>
      <c r="B3128" s="164">
        <v>6.9509425836818659</v>
      </c>
      <c r="C3128" s="164">
        <v>8.5205910068670399E-2</v>
      </c>
      <c r="D3128" s="164">
        <v>0.90560039875378862</v>
      </c>
    </row>
    <row r="3129" spans="1:4" x14ac:dyDescent="0.15">
      <c r="A3129" s="164">
        <v>3105</v>
      </c>
      <c r="B3129" s="164">
        <v>6.9626320082726236</v>
      </c>
      <c r="C3129" s="164">
        <v>8.5146048629340498E-2</v>
      </c>
      <c r="D3129" s="164">
        <v>0.90496416890443376</v>
      </c>
    </row>
    <row r="3130" spans="1:4" x14ac:dyDescent="0.15">
      <c r="A3130" s="164">
        <v>3106</v>
      </c>
      <c r="B3130" s="164">
        <v>6.9781126898145169</v>
      </c>
      <c r="C3130" s="164">
        <v>7.5818699325221672E-2</v>
      </c>
      <c r="D3130" s="164">
        <v>0.80582959898647544</v>
      </c>
    </row>
    <row r="3131" spans="1:4" x14ac:dyDescent="0.15">
      <c r="A3131" s="164">
        <v>3107</v>
      </c>
      <c r="B3131" s="164">
        <v>6.975971821071278</v>
      </c>
      <c r="C3131" s="164">
        <v>7.1110523131958203E-2</v>
      </c>
      <c r="D3131" s="164">
        <v>0.75578933494157274</v>
      </c>
    </row>
    <row r="3132" spans="1:4" x14ac:dyDescent="0.15">
      <c r="A3132" s="164">
        <v>3108</v>
      </c>
      <c r="B3132" s="164">
        <v>6.9563115371341508</v>
      </c>
      <c r="C3132" s="164">
        <v>7.2333059123439902E-2</v>
      </c>
      <c r="D3132" s="164">
        <v>0.7687829064025713</v>
      </c>
    </row>
    <row r="3133" spans="1:4" x14ac:dyDescent="0.15">
      <c r="A3133" s="164">
        <v>3109</v>
      </c>
      <c r="B3133" s="164">
        <v>6.9748789352687677</v>
      </c>
      <c r="C3133" s="164">
        <v>6.4080029328714261E-2</v>
      </c>
      <c r="D3133" s="164">
        <v>0.68106660753308068</v>
      </c>
    </row>
    <row r="3134" spans="1:4" x14ac:dyDescent="0.15">
      <c r="A3134" s="164">
        <v>3110</v>
      </c>
      <c r="B3134" s="164">
        <v>6.9737845220222896</v>
      </c>
      <c r="C3134" s="164">
        <v>6.4472565024005668E-2</v>
      </c>
      <c r="D3134" s="164">
        <v>0.68523862426166793</v>
      </c>
    </row>
    <row r="3135" spans="1:4" x14ac:dyDescent="0.15">
      <c r="A3135" s="164">
        <v>3111</v>
      </c>
      <c r="B3135" s="164">
        <v>6.9633311440222583</v>
      </c>
      <c r="C3135" s="164">
        <v>6.6553268192942383E-2</v>
      </c>
      <c r="D3135" s="164">
        <v>0.70735311864308759</v>
      </c>
    </row>
    <row r="3136" spans="1:4" x14ac:dyDescent="0.15">
      <c r="A3136" s="164">
        <v>3112</v>
      </c>
      <c r="B3136" s="164">
        <v>6.9868973788543354</v>
      </c>
      <c r="C3136" s="164">
        <v>5.6087849387905564E-2</v>
      </c>
      <c r="D3136" s="164">
        <v>0.59612271883480539</v>
      </c>
    </row>
    <row r="3137" spans="1:4" x14ac:dyDescent="0.15">
      <c r="A3137" s="164">
        <v>3113</v>
      </c>
      <c r="B3137" s="164">
        <v>7.0195919695849467</v>
      </c>
      <c r="C3137" s="164">
        <v>4.5423435595774109E-2</v>
      </c>
      <c r="D3137" s="164">
        <v>0.48277732560039038</v>
      </c>
    </row>
    <row r="3138" spans="1:4" x14ac:dyDescent="0.15">
      <c r="A3138" s="164">
        <v>3114</v>
      </c>
      <c r="B3138" s="164">
        <v>7.0224179121169881</v>
      </c>
      <c r="C3138" s="164">
        <v>3.9859406301319567E-2</v>
      </c>
      <c r="D3138" s="164">
        <v>0.42364073350631076</v>
      </c>
    </row>
    <row r="3139" spans="1:4" x14ac:dyDescent="0.15">
      <c r="A3139" s="164">
        <v>3115</v>
      </c>
      <c r="B3139" s="164">
        <v>7.0097363108242243</v>
      </c>
      <c r="C3139" s="164">
        <v>4.4972381114075866E-2</v>
      </c>
      <c r="D3139" s="164">
        <v>0.4779833492417504</v>
      </c>
    </row>
    <row r="3140" spans="1:4" x14ac:dyDescent="0.15">
      <c r="A3140" s="164">
        <v>3116</v>
      </c>
      <c r="B3140" s="164">
        <v>6.9983804547599924</v>
      </c>
      <c r="C3140" s="164">
        <v>4.0315363482740452E-2</v>
      </c>
      <c r="D3140" s="164">
        <v>0.4284868175980906</v>
      </c>
    </row>
    <row r="3141" spans="1:4" x14ac:dyDescent="0.15">
      <c r="A3141" s="164">
        <v>3117</v>
      </c>
      <c r="B3141" s="164">
        <v>7.0022231840510623</v>
      </c>
      <c r="C3141" s="164">
        <v>3.3661422641602989E-2</v>
      </c>
      <c r="D3141" s="164">
        <v>0.35776623642993222</v>
      </c>
    </row>
    <row r="3142" spans="1:4" x14ac:dyDescent="0.15">
      <c r="A3142" s="164">
        <v>3118</v>
      </c>
      <c r="B3142" s="164">
        <v>7.0058914325482871</v>
      </c>
      <c r="C3142" s="164">
        <v>3.0257061202249247E-2</v>
      </c>
      <c r="D3142" s="164">
        <v>0.32158340504539468</v>
      </c>
    </row>
    <row r="3143" spans="1:4" x14ac:dyDescent="0.15">
      <c r="A3143" s="164">
        <v>3119</v>
      </c>
      <c r="B3143" s="164">
        <v>6.9802477213694853</v>
      </c>
      <c r="C3143" s="164">
        <v>4.0211047525736454E-2</v>
      </c>
      <c r="D3143" s="164">
        <v>0.4273781084465415</v>
      </c>
    </row>
    <row r="3144" spans="1:4" x14ac:dyDescent="0.15">
      <c r="A3144" s="164">
        <v>3120</v>
      </c>
      <c r="B3144" s="164">
        <v>6.9828983274661551</v>
      </c>
      <c r="C3144" s="164">
        <v>4.0860627272287786E-2</v>
      </c>
      <c r="D3144" s="164">
        <v>0.43428208584699612</v>
      </c>
    </row>
    <row r="3145" spans="1:4" x14ac:dyDescent="0.15">
      <c r="A3145" s="164">
        <v>3121</v>
      </c>
      <c r="B3145" s="164">
        <v>6.9965308009351119</v>
      </c>
      <c r="C3145" s="164">
        <v>3.7240198629884702E-2</v>
      </c>
      <c r="D3145" s="164">
        <v>0.39580281111620008</v>
      </c>
    </row>
    <row r="3146" spans="1:4" x14ac:dyDescent="0.15">
      <c r="A3146" s="164">
        <v>3122</v>
      </c>
      <c r="B3146" s="164">
        <v>7.0033176519280795</v>
      </c>
      <c r="C3146" s="164">
        <v>3.8006518975472581E-2</v>
      </c>
      <c r="D3146" s="164">
        <v>0.40394755142797212</v>
      </c>
    </row>
    <row r="3147" spans="1:4" x14ac:dyDescent="0.15">
      <c r="A3147" s="164">
        <v>3123</v>
      </c>
      <c r="B3147" s="164">
        <v>6.9947162609403408</v>
      </c>
      <c r="C3147" s="164">
        <v>5.236608326289538E-2</v>
      </c>
      <c r="D3147" s="164">
        <v>0.55656639129647834</v>
      </c>
    </row>
    <row r="3148" spans="1:4" x14ac:dyDescent="0.15">
      <c r="A3148" s="164">
        <v>3124</v>
      </c>
      <c r="B3148" s="164">
        <v>6.9689018714377395</v>
      </c>
      <c r="C3148" s="164">
        <v>6.979394680499329E-2</v>
      </c>
      <c r="D3148" s="164">
        <v>0.74179626749204597</v>
      </c>
    </row>
    <row r="3149" spans="1:4" x14ac:dyDescent="0.15">
      <c r="A3149" s="164">
        <v>3125</v>
      </c>
      <c r="B3149" s="164">
        <v>6.9799660694972339</v>
      </c>
      <c r="C3149" s="164">
        <v>6.3019158745007076E-2</v>
      </c>
      <c r="D3149" s="164">
        <v>0.66979127671556915</v>
      </c>
    </row>
    <row r="3150" spans="1:4" x14ac:dyDescent="0.15">
      <c r="A3150" s="164">
        <v>3126</v>
      </c>
      <c r="B3150" s="164">
        <v>6.9794024616529722</v>
      </c>
      <c r="C3150" s="164">
        <v>6.3408048322029842E-2</v>
      </c>
      <c r="D3150" s="164">
        <v>0.67392454113043399</v>
      </c>
    </row>
    <row r="3151" spans="1:4" x14ac:dyDescent="0.15">
      <c r="A3151" s="164">
        <v>3127</v>
      </c>
      <c r="B3151" s="164">
        <v>6.9794024616529722</v>
      </c>
      <c r="C3151" s="164">
        <v>6.3408048322029842E-2</v>
      </c>
      <c r="D3151" s="164">
        <v>0.67392454113043399</v>
      </c>
    </row>
    <row r="3152" spans="1:4" x14ac:dyDescent="0.15">
      <c r="A3152" s="164">
        <v>3128</v>
      </c>
      <c r="B3152" s="164">
        <v>6.9859394674647142</v>
      </c>
      <c r="C3152" s="164">
        <v>6.0968872909998417E-2</v>
      </c>
      <c r="D3152" s="164">
        <v>0.64800006917789166</v>
      </c>
    </row>
    <row r="3153" spans="1:4" x14ac:dyDescent="0.15">
      <c r="A3153" s="164">
        <v>3129</v>
      </c>
      <c r="B3153" s="164">
        <v>6.992184668352138</v>
      </c>
      <c r="C3153" s="164">
        <v>6.1487485530153485E-2</v>
      </c>
      <c r="D3153" s="164">
        <v>0.65351207879357043</v>
      </c>
    </row>
    <row r="3154" spans="1:4" x14ac:dyDescent="0.15">
      <c r="A3154" s="164">
        <v>3130</v>
      </c>
      <c r="B3154" s="164">
        <v>6.9964519952639961</v>
      </c>
      <c r="C3154" s="164">
        <v>6.0584986433894983E-2</v>
      </c>
      <c r="D3154" s="164">
        <v>0.64391997959777592</v>
      </c>
    </row>
    <row r="3155" spans="1:4" x14ac:dyDescent="0.15">
      <c r="A3155" s="164">
        <v>3131</v>
      </c>
      <c r="B3155" s="164">
        <v>6.9818150728366044</v>
      </c>
      <c r="C3155" s="164">
        <v>6.3961504042906903E-2</v>
      </c>
      <c r="D3155" s="164">
        <v>0.67980687630078651</v>
      </c>
    </row>
    <row r="3156" spans="1:4" x14ac:dyDescent="0.15">
      <c r="A3156" s="164">
        <v>3132</v>
      </c>
      <c r="B3156" s="164">
        <v>6.9818150728366044</v>
      </c>
      <c r="C3156" s="164">
        <v>6.3961504042906903E-2</v>
      </c>
      <c r="D3156" s="164">
        <v>0.67980687630078651</v>
      </c>
    </row>
    <row r="3157" spans="1:4" x14ac:dyDescent="0.15">
      <c r="A3157" s="164">
        <v>3133</v>
      </c>
      <c r="B3157" s="164">
        <v>6.9932932473324652</v>
      </c>
      <c r="C3157" s="164">
        <v>5.8215995294368383E-2</v>
      </c>
      <c r="D3157" s="164">
        <v>0.61874145244079282</v>
      </c>
    </row>
    <row r="3158" spans="1:4" x14ac:dyDescent="0.15">
      <c r="A3158" s="164">
        <v>3134</v>
      </c>
      <c r="B3158" s="164">
        <v>7.0185966447718808</v>
      </c>
      <c r="C3158" s="164">
        <v>4.205138031339839E-2</v>
      </c>
      <c r="D3158" s="164">
        <v>0.44693785618003962</v>
      </c>
    </row>
    <row r="3159" spans="1:4" x14ac:dyDescent="0.15">
      <c r="A3159" s="164">
        <v>3135</v>
      </c>
      <c r="B3159" s="164">
        <v>7.0243596017016392</v>
      </c>
      <c r="C3159" s="164">
        <v>4.2533898618795085E-2</v>
      </c>
      <c r="D3159" s="164">
        <v>0.45206624186855676</v>
      </c>
    </row>
    <row r="3160" spans="1:4" x14ac:dyDescent="0.15">
      <c r="A3160" s="164">
        <v>3136</v>
      </c>
      <c r="B3160" s="164">
        <v>7.0158721801570332</v>
      </c>
      <c r="C3160" s="164">
        <v>4.443249728538845E-2</v>
      </c>
      <c r="D3160" s="164">
        <v>0.47224526123651683</v>
      </c>
    </row>
    <row r="3161" spans="1:4" x14ac:dyDescent="0.15">
      <c r="A3161" s="164">
        <v>3137</v>
      </c>
      <c r="B3161" s="164">
        <v>7.0229894972542111</v>
      </c>
      <c r="C3161" s="164">
        <v>3.3789053120365509E-2</v>
      </c>
      <c r="D3161" s="164">
        <v>0.35912274107106945</v>
      </c>
    </row>
    <row r="3162" spans="1:4" x14ac:dyDescent="0.15">
      <c r="A3162" s="164">
        <v>3138</v>
      </c>
      <c r="B3162" s="164">
        <v>7.018826447429551</v>
      </c>
      <c r="C3162" s="164">
        <v>3.3115751865083531E-2</v>
      </c>
      <c r="D3162" s="164">
        <v>0.35196664257070287</v>
      </c>
    </row>
    <row r="3163" spans="1:4" x14ac:dyDescent="0.15">
      <c r="A3163" s="164">
        <v>3139</v>
      </c>
      <c r="B3163" s="164">
        <v>7.0197449842508739</v>
      </c>
      <c r="C3163" s="164">
        <v>3.3408497420619909E-2</v>
      </c>
      <c r="D3163" s="164">
        <v>0.35507805223246791</v>
      </c>
    </row>
    <row r="3164" spans="1:4" x14ac:dyDescent="0.15">
      <c r="A3164" s="164">
        <v>3140</v>
      </c>
      <c r="B3164" s="164">
        <v>7.010201076423221</v>
      </c>
      <c r="C3164" s="164">
        <v>3.348271978316042E-2</v>
      </c>
      <c r="D3164" s="164">
        <v>0.355866915364837</v>
      </c>
    </row>
    <row r="3165" spans="1:4" x14ac:dyDescent="0.15">
      <c r="A3165" s="164">
        <v>3141</v>
      </c>
      <c r="B3165" s="164">
        <v>6.997829950785051</v>
      </c>
      <c r="C3165" s="164">
        <v>3.9549095990591532E-2</v>
      </c>
      <c r="D3165" s="164">
        <v>0.42034263903250912</v>
      </c>
    </row>
    <row r="3166" spans="1:4" x14ac:dyDescent="0.15">
      <c r="A3166" s="164">
        <v>3142</v>
      </c>
      <c r="B3166" s="164">
        <v>7.0018319316444071</v>
      </c>
      <c r="C3166" s="164">
        <v>4.2288221858246544E-2</v>
      </c>
      <c r="D3166" s="164">
        <v>0.44945509702968361</v>
      </c>
    </row>
    <row r="3167" spans="1:4" x14ac:dyDescent="0.15">
      <c r="A3167" s="164">
        <v>3143</v>
      </c>
      <c r="B3167" s="164">
        <v>6.9794024616529722</v>
      </c>
      <c r="C3167" s="164">
        <v>4.8355609723861548E-2</v>
      </c>
      <c r="D3167" s="164">
        <v>0.51394157298031351</v>
      </c>
    </row>
    <row r="3168" spans="1:4" x14ac:dyDescent="0.15">
      <c r="A3168" s="164">
        <v>3144</v>
      </c>
      <c r="B3168" s="164">
        <v>6.9959001333883748</v>
      </c>
      <c r="C3168" s="164">
        <v>4.1830222015507346E-2</v>
      </c>
      <c r="D3168" s="164">
        <v>0.44458730276659181</v>
      </c>
    </row>
    <row r="3169" spans="1:4" x14ac:dyDescent="0.15">
      <c r="A3169" s="164">
        <v>3145</v>
      </c>
      <c r="B3169" s="164">
        <v>6.9737033934944108</v>
      </c>
      <c r="C3169" s="164">
        <v>5.4054677882422908E-2</v>
      </c>
      <c r="D3169" s="164">
        <v>0.5745134088160988</v>
      </c>
    </row>
    <row r="3170" spans="1:4" x14ac:dyDescent="0.15">
      <c r="A3170" s="164">
        <v>3146</v>
      </c>
      <c r="B3170" s="164">
        <v>6.9737033934944108</v>
      </c>
      <c r="C3170" s="164">
        <v>5.4054677882422908E-2</v>
      </c>
      <c r="D3170" s="164">
        <v>0.5745134088160988</v>
      </c>
    </row>
    <row r="3171" spans="1:4" x14ac:dyDescent="0.15">
      <c r="A3171" s="164">
        <v>3147</v>
      </c>
      <c r="B3171" s="164">
        <v>6.9540685461181875</v>
      </c>
      <c r="C3171" s="164">
        <v>6.6390222777034325E-2</v>
      </c>
      <c r="D3171" s="164">
        <v>0.70562021075509818</v>
      </c>
    </row>
    <row r="3172" spans="1:4" x14ac:dyDescent="0.15">
      <c r="A3172" s="164">
        <v>3148</v>
      </c>
      <c r="B3172" s="164">
        <v>6.970451340643316</v>
      </c>
      <c r="C3172" s="164">
        <v>5.7838739967558617E-2</v>
      </c>
      <c r="D3172" s="164">
        <v>0.61473184120472268</v>
      </c>
    </row>
    <row r="3173" spans="1:4" x14ac:dyDescent="0.15">
      <c r="A3173" s="164">
        <v>3149</v>
      </c>
      <c r="B3173" s="164">
        <v>6.9786369158636585</v>
      </c>
      <c r="C3173" s="164">
        <v>5.3192678220405298E-2</v>
      </c>
      <c r="D3173" s="164">
        <v>0.56535175281102068</v>
      </c>
    </row>
    <row r="3174" spans="1:4" x14ac:dyDescent="0.15">
      <c r="A3174" s="164">
        <v>3150</v>
      </c>
      <c r="B3174" s="164">
        <v>6.9766995651295982</v>
      </c>
      <c r="C3174" s="164">
        <v>5.6101202826763341E-2</v>
      </c>
      <c r="D3174" s="164">
        <v>0.5962646441959053</v>
      </c>
    </row>
    <row r="3175" spans="1:4" x14ac:dyDescent="0.15">
      <c r="A3175" s="164">
        <v>3151</v>
      </c>
      <c r="B3175" s="164">
        <v>6.9792010747860367</v>
      </c>
      <c r="C3175" s="164">
        <v>5.3423186241969844E-2</v>
      </c>
      <c r="D3175" s="164">
        <v>0.56780167859758368</v>
      </c>
    </row>
    <row r="3176" spans="1:4" x14ac:dyDescent="0.15">
      <c r="A3176" s="164">
        <v>3152</v>
      </c>
      <c r="B3176" s="164">
        <v>6.9583826676009615</v>
      </c>
      <c r="C3176" s="164">
        <v>4.5228097024696545E-2</v>
      </c>
      <c r="D3176" s="164">
        <v>0.48070119393631605</v>
      </c>
    </row>
    <row r="3177" spans="1:4" x14ac:dyDescent="0.15">
      <c r="A3177" s="164">
        <v>3153</v>
      </c>
      <c r="B3177" s="164">
        <v>6.9668174901307989</v>
      </c>
      <c r="C3177" s="164">
        <v>4.8445996566623073E-2</v>
      </c>
      <c r="D3177" s="164">
        <v>0.51490223827666404</v>
      </c>
    </row>
    <row r="3178" spans="1:4" x14ac:dyDescent="0.15">
      <c r="A3178" s="164">
        <v>3154</v>
      </c>
      <c r="B3178" s="164">
        <v>6.9752029123318868</v>
      </c>
      <c r="C3178" s="164">
        <v>5.4946974863856468E-2</v>
      </c>
      <c r="D3178" s="164">
        <v>0.58399707610563056</v>
      </c>
    </row>
    <row r="3179" spans="1:4" x14ac:dyDescent="0.15">
      <c r="A3179" s="164">
        <v>3155</v>
      </c>
      <c r="B3179" s="164">
        <v>6.9659166294913266</v>
      </c>
      <c r="C3179" s="164">
        <v>5.7129693825545225E-2</v>
      </c>
      <c r="D3179" s="164">
        <v>0.60719583262944121</v>
      </c>
    </row>
    <row r="3180" spans="1:4" x14ac:dyDescent="0.15">
      <c r="A3180" s="164">
        <v>3156</v>
      </c>
      <c r="B3180" s="164">
        <v>6.9427561937573063</v>
      </c>
      <c r="C3180" s="164">
        <v>5.5205353110979516E-2</v>
      </c>
      <c r="D3180" s="164">
        <v>0.58674321711199218</v>
      </c>
    </row>
    <row r="3181" spans="1:4" x14ac:dyDescent="0.15">
      <c r="A3181" s="164">
        <v>3157</v>
      </c>
      <c r="B3181" s="164">
        <v>6.9355488373225205</v>
      </c>
      <c r="C3181" s="164">
        <v>5.8384137900668875E-2</v>
      </c>
      <c r="D3181" s="164">
        <v>0.62052853518177287</v>
      </c>
    </row>
    <row r="3182" spans="1:4" x14ac:dyDescent="0.15">
      <c r="A3182" s="164">
        <v>3158</v>
      </c>
      <c r="B3182" s="164">
        <v>6.9244822882118502</v>
      </c>
      <c r="C3182" s="164">
        <v>6.3469532764563574E-2</v>
      </c>
      <c r="D3182" s="164">
        <v>0.67457802086711927</v>
      </c>
    </row>
    <row r="3183" spans="1:4" x14ac:dyDescent="0.15">
      <c r="A3183" s="164">
        <v>3159</v>
      </c>
      <c r="B3183" s="164">
        <v>6.9111508167484157</v>
      </c>
      <c r="C3183" s="164">
        <v>7.365809167601256E-2</v>
      </c>
      <c r="D3183" s="164">
        <v>0.78286584979234874</v>
      </c>
    </row>
    <row r="3184" spans="1:4" x14ac:dyDescent="0.15">
      <c r="A3184" s="164">
        <v>3160</v>
      </c>
      <c r="B3184" s="164">
        <v>6.9271129505000921</v>
      </c>
      <c r="C3184" s="164">
        <v>7.2491982111923647E-2</v>
      </c>
      <c r="D3184" s="164">
        <v>0.770471999584324</v>
      </c>
    </row>
    <row r="3185" spans="1:4" x14ac:dyDescent="0.15">
      <c r="A3185" s="164">
        <v>3161</v>
      </c>
      <c r="B3185" s="164">
        <v>6.9389912057102983</v>
      </c>
      <c r="C3185" s="164">
        <v>7.4834336998905293E-2</v>
      </c>
      <c r="D3185" s="164">
        <v>0.79536742664993354</v>
      </c>
    </row>
    <row r="3186" spans="1:4" x14ac:dyDescent="0.15">
      <c r="A3186" s="164">
        <v>3162</v>
      </c>
      <c r="B3186" s="164">
        <v>6.9337152394216846</v>
      </c>
      <c r="C3186" s="164">
        <v>7.6145262497606225E-2</v>
      </c>
      <c r="D3186" s="164">
        <v>0.80930043497533355</v>
      </c>
    </row>
    <row r="3187" spans="1:4" x14ac:dyDescent="0.15">
      <c r="A3187" s="164">
        <v>3163</v>
      </c>
      <c r="B3187" s="164">
        <v>6.9442739830557398</v>
      </c>
      <c r="C3187" s="164">
        <v>7.5469797874444744E-2</v>
      </c>
      <c r="D3187" s="164">
        <v>0.80212134338900909</v>
      </c>
    </row>
    <row r="3188" spans="1:4" x14ac:dyDescent="0.15">
      <c r="A3188" s="164">
        <v>3164</v>
      </c>
      <c r="B3188" s="164">
        <v>6.9375905855822575</v>
      </c>
      <c r="C3188" s="164">
        <v>8.0273916079909746E-2</v>
      </c>
      <c r="D3188" s="164">
        <v>0.8531813151564972</v>
      </c>
    </row>
    <row r="3189" spans="1:4" x14ac:dyDescent="0.15">
      <c r="A3189" s="164">
        <v>3165</v>
      </c>
      <c r="B3189" s="164">
        <v>6.9212357072998634</v>
      </c>
      <c r="C3189" s="164">
        <v>8.5550095145228156E-2</v>
      </c>
      <c r="D3189" s="164">
        <v>0.90925852695551324</v>
      </c>
    </row>
    <row r="3190" spans="1:4" x14ac:dyDescent="0.15">
      <c r="A3190" s="164">
        <v>3166</v>
      </c>
      <c r="B3190" s="164">
        <v>6.9212357072998634</v>
      </c>
      <c r="C3190" s="164">
        <v>8.5550095145228156E-2</v>
      </c>
      <c r="D3190" s="164">
        <v>0.90925852695551324</v>
      </c>
    </row>
    <row r="3191" spans="1:4" x14ac:dyDescent="0.15">
      <c r="A3191" s="164">
        <v>3167</v>
      </c>
      <c r="B3191" s="164">
        <v>6.8971859688516322</v>
      </c>
      <c r="C3191" s="164">
        <v>9.0581248099889322E-2</v>
      </c>
      <c r="D3191" s="164">
        <v>0.96273150926695661</v>
      </c>
    </row>
    <row r="3192" spans="1:4" x14ac:dyDescent="0.15">
      <c r="A3192" s="164">
        <v>3168</v>
      </c>
      <c r="B3192" s="164">
        <v>6.9082454014337857</v>
      </c>
      <c r="C3192" s="164">
        <v>9.2909141806901019E-2</v>
      </c>
      <c r="D3192" s="164">
        <v>0.98747323748307692</v>
      </c>
    </row>
    <row r="3193" spans="1:4" x14ac:dyDescent="0.15">
      <c r="A3193" s="164">
        <v>3169</v>
      </c>
      <c r="B3193" s="164">
        <v>6.881645475106871</v>
      </c>
      <c r="C3193" s="164">
        <v>0.10390383131528669</v>
      </c>
      <c r="D3193" s="164">
        <v>1.1043289250162964</v>
      </c>
    </row>
    <row r="3194" spans="1:4" x14ac:dyDescent="0.15">
      <c r="A3194" s="164">
        <v>3170</v>
      </c>
      <c r="B3194" s="164">
        <v>6.885423397491989</v>
      </c>
      <c r="C3194" s="164">
        <v>0.10832607465700939</v>
      </c>
      <c r="D3194" s="164">
        <v>1.1513301873750081</v>
      </c>
    </row>
    <row r="3195" spans="1:4" x14ac:dyDescent="0.15">
      <c r="A3195" s="164">
        <v>3171</v>
      </c>
      <c r="B3195" s="164">
        <v>6.9057274743849941</v>
      </c>
      <c r="C3195" s="164">
        <v>0.10584713323614015</v>
      </c>
      <c r="D3195" s="164">
        <v>1.1249830673522632</v>
      </c>
    </row>
    <row r="3196" spans="1:4" x14ac:dyDescent="0.15">
      <c r="A3196" s="164">
        <v>3172</v>
      </c>
      <c r="B3196" s="164">
        <v>6.904398990409069</v>
      </c>
      <c r="C3196" s="164">
        <v>0.10708547433554472</v>
      </c>
      <c r="D3196" s="164">
        <v>1.1381446214335491</v>
      </c>
    </row>
    <row r="3197" spans="1:4" x14ac:dyDescent="0.15">
      <c r="A3197" s="164">
        <v>3173</v>
      </c>
      <c r="B3197" s="164">
        <v>6.8977225512506939</v>
      </c>
      <c r="C3197" s="164">
        <v>0.1142125466411068</v>
      </c>
      <c r="D3197" s="164">
        <v>1.2138938214205264</v>
      </c>
    </row>
    <row r="3198" spans="1:4" x14ac:dyDescent="0.15">
      <c r="A3198" s="164">
        <v>3174</v>
      </c>
      <c r="B3198" s="164">
        <v>6.8885502644599059</v>
      </c>
      <c r="C3198" s="164">
        <v>0.12058762881083407</v>
      </c>
      <c r="D3198" s="164">
        <v>1.281650587944589</v>
      </c>
    </row>
    <row r="3199" spans="1:4" x14ac:dyDescent="0.15">
      <c r="A3199" s="164">
        <v>3175</v>
      </c>
      <c r="B3199" s="164">
        <v>6.9201505155321925</v>
      </c>
      <c r="C3199" s="164">
        <v>0.11132569043970353</v>
      </c>
      <c r="D3199" s="164">
        <v>1.1832112299778825</v>
      </c>
    </row>
    <row r="3200" spans="1:4" x14ac:dyDescent="0.15">
      <c r="A3200" s="164">
        <v>3176</v>
      </c>
      <c r="B3200" s="164">
        <v>6.9443582184850801</v>
      </c>
      <c r="C3200" s="164">
        <v>0.10645790333770933</v>
      </c>
      <c r="D3200" s="164">
        <v>1.1314745612765951</v>
      </c>
    </row>
    <row r="3201" spans="1:4" x14ac:dyDescent="0.15">
      <c r="A3201" s="164">
        <v>3177</v>
      </c>
      <c r="B3201" s="164">
        <v>6.9472588056683851</v>
      </c>
      <c r="C3201" s="164">
        <v>9.6861347834268585E-2</v>
      </c>
      <c r="D3201" s="164">
        <v>1.0294787668114611</v>
      </c>
    </row>
    <row r="3202" spans="1:4" x14ac:dyDescent="0.15">
      <c r="A3202" s="164">
        <v>3178</v>
      </c>
      <c r="B3202" s="164">
        <v>6.9573477871204759</v>
      </c>
      <c r="C3202" s="164">
        <v>0.10115237855408665</v>
      </c>
      <c r="D3202" s="164">
        <v>1.0750854521669742</v>
      </c>
    </row>
    <row r="3203" spans="1:4" x14ac:dyDescent="0.15">
      <c r="A3203" s="164">
        <v>3179</v>
      </c>
      <c r="B3203" s="164">
        <v>6.9536940888461807</v>
      </c>
      <c r="C3203" s="164">
        <v>0.10032369711420852</v>
      </c>
      <c r="D3203" s="164">
        <v>1.0662779147345509</v>
      </c>
    </row>
    <row r="3204" spans="1:4" x14ac:dyDescent="0.15">
      <c r="A3204" s="164">
        <v>3180</v>
      </c>
      <c r="B3204" s="164">
        <v>6.9734193774363353</v>
      </c>
      <c r="C3204" s="164">
        <v>8.6455949606635052E-2</v>
      </c>
      <c r="D3204" s="164">
        <v>0.91888628823171858</v>
      </c>
    </row>
    <row r="3205" spans="1:4" x14ac:dyDescent="0.15">
      <c r="A3205" s="164">
        <v>3181</v>
      </c>
      <c r="B3205" s="164">
        <v>6.9733382110666966</v>
      </c>
      <c r="C3205" s="164">
        <v>8.9881170539512389E-2</v>
      </c>
      <c r="D3205" s="164">
        <v>0.95529082214413885</v>
      </c>
    </row>
    <row r="3206" spans="1:4" x14ac:dyDescent="0.15">
      <c r="A3206" s="164">
        <v>3182</v>
      </c>
      <c r="B3206" s="164">
        <v>6.9601181937529031</v>
      </c>
      <c r="C3206" s="164">
        <v>0.10078726472290889</v>
      </c>
      <c r="D3206" s="164">
        <v>1.0712048853044334</v>
      </c>
    </row>
    <row r="3207" spans="1:4" x14ac:dyDescent="0.15">
      <c r="A3207" s="164">
        <v>3183</v>
      </c>
      <c r="B3207" s="164">
        <v>6.9454945107791985</v>
      </c>
      <c r="C3207" s="164">
        <v>0.10549493628884665</v>
      </c>
      <c r="D3207" s="164">
        <v>1.12123978598068</v>
      </c>
    </row>
    <row r="3208" spans="1:4" x14ac:dyDescent="0.15">
      <c r="A3208" s="164">
        <v>3184</v>
      </c>
      <c r="B3208" s="164">
        <v>6.9421651469476275</v>
      </c>
      <c r="C3208" s="164">
        <v>0.1079573733214314</v>
      </c>
      <c r="D3208" s="164">
        <v>1.1474114911689424</v>
      </c>
    </row>
    <row r="3209" spans="1:4" x14ac:dyDescent="0.15">
      <c r="A3209" s="164">
        <v>3185</v>
      </c>
      <c r="B3209" s="164">
        <v>6.9481394646744867</v>
      </c>
      <c r="C3209" s="164">
        <v>0.11328066185180052</v>
      </c>
      <c r="D3209" s="164">
        <v>1.2039894000475462</v>
      </c>
    </row>
    <row r="3210" spans="1:4" x14ac:dyDescent="0.15">
      <c r="A3210" s="164">
        <v>3186</v>
      </c>
      <c r="B3210" s="164">
        <v>6.951777394582245</v>
      </c>
      <c r="C3210" s="164">
        <v>0.109128063893567</v>
      </c>
      <c r="D3210" s="164">
        <v>1.1598540300502107</v>
      </c>
    </row>
    <row r="3211" spans="1:4" x14ac:dyDescent="0.15">
      <c r="A3211" s="164">
        <v>3187</v>
      </c>
      <c r="B3211" s="164">
        <v>6.9533610875439509</v>
      </c>
      <c r="C3211" s="164">
        <v>0.11156886581018455</v>
      </c>
      <c r="D3211" s="164">
        <v>1.1857957891040891</v>
      </c>
    </row>
    <row r="3212" spans="1:4" x14ac:dyDescent="0.15">
      <c r="A3212" s="164">
        <v>3188</v>
      </c>
      <c r="B3212" s="164">
        <v>6.9331173263462498</v>
      </c>
      <c r="C3212" s="164">
        <v>0.11596388872632257</v>
      </c>
      <c r="D3212" s="164">
        <v>1.2325077425610607</v>
      </c>
    </row>
    <row r="3213" spans="1:4" x14ac:dyDescent="0.15">
      <c r="A3213" s="164">
        <v>3189</v>
      </c>
      <c r="B3213" s="164">
        <v>6.9483489994889327</v>
      </c>
      <c r="C3213" s="164">
        <v>0.10220707812487539</v>
      </c>
      <c r="D3213" s="164">
        <v>1.0862951951425723</v>
      </c>
    </row>
    <row r="3214" spans="1:4" x14ac:dyDescent="0.15">
      <c r="A3214" s="164">
        <v>3190</v>
      </c>
      <c r="B3214" s="164">
        <v>6.9409817132787026</v>
      </c>
      <c r="C3214" s="164">
        <v>0.10540443387265608</v>
      </c>
      <c r="D3214" s="164">
        <v>1.1202778923265388</v>
      </c>
    </row>
    <row r="3215" spans="1:4" x14ac:dyDescent="0.15">
      <c r="A3215" s="164">
        <v>3191</v>
      </c>
      <c r="B3215" s="164">
        <v>6.9243526830888733</v>
      </c>
      <c r="C3215" s="164">
        <v>0.1072118816195502</v>
      </c>
      <c r="D3215" s="164">
        <v>1.1394881255016176</v>
      </c>
    </row>
    <row r="3216" spans="1:4" x14ac:dyDescent="0.15">
      <c r="A3216" s="164">
        <v>3192</v>
      </c>
      <c r="B3216" s="164">
        <v>6.9293914546837279</v>
      </c>
      <c r="C3216" s="164">
        <v>0.10798759209191466</v>
      </c>
      <c r="D3216" s="164">
        <v>1.1477326676058519</v>
      </c>
    </row>
    <row r="3217" spans="1:4" x14ac:dyDescent="0.15">
      <c r="A3217" s="164">
        <v>3193</v>
      </c>
      <c r="B3217" s="164">
        <v>6.9305067921304335</v>
      </c>
      <c r="C3217" s="164">
        <v>0.11221634726218799</v>
      </c>
      <c r="D3217" s="164">
        <v>1.1926774650423828</v>
      </c>
    </row>
    <row r="3218" spans="1:4" x14ac:dyDescent="0.15">
      <c r="A3218" s="164">
        <v>3194</v>
      </c>
      <c r="B3218" s="164">
        <v>6.9384397452928548</v>
      </c>
      <c r="C3218" s="164">
        <v>0.10672688951224263</v>
      </c>
      <c r="D3218" s="164">
        <v>1.1343334473177193</v>
      </c>
    </row>
    <row r="3219" spans="1:4" x14ac:dyDescent="0.15">
      <c r="A3219" s="164">
        <v>3195</v>
      </c>
      <c r="B3219" s="164">
        <v>6.9384397452928548</v>
      </c>
      <c r="C3219" s="164">
        <v>0.10672688951224263</v>
      </c>
      <c r="D3219" s="164">
        <v>1.1343334473177193</v>
      </c>
    </row>
    <row r="3220" spans="1:4" x14ac:dyDescent="0.15">
      <c r="A3220" s="164">
        <v>3196</v>
      </c>
      <c r="B3220" s="164">
        <v>6.9457467964121786</v>
      </c>
      <c r="C3220" s="164">
        <v>9.8722305885780237E-2</v>
      </c>
      <c r="D3220" s="164">
        <v>1.0492577275919375</v>
      </c>
    </row>
    <row r="3221" spans="1:4" x14ac:dyDescent="0.15">
      <c r="A3221" s="164">
        <v>3197</v>
      </c>
      <c r="B3221" s="164">
        <v>6.920888609532482</v>
      </c>
      <c r="C3221" s="164">
        <v>0.11499599716018327</v>
      </c>
      <c r="D3221" s="164">
        <v>1.2222206276468515</v>
      </c>
    </row>
    <row r="3222" spans="1:4" x14ac:dyDescent="0.15">
      <c r="A3222" s="164">
        <v>3198</v>
      </c>
      <c r="B3222" s="164">
        <v>6.9121168978550616</v>
      </c>
      <c r="C3222" s="164">
        <v>0.11377690914411698</v>
      </c>
      <c r="D3222" s="164">
        <v>1.2092637025629478</v>
      </c>
    </row>
    <row r="3223" spans="1:4" x14ac:dyDescent="0.15">
      <c r="A3223" s="164">
        <v>3199</v>
      </c>
      <c r="B3223" s="164">
        <v>6.9144831468700483</v>
      </c>
      <c r="C3223" s="164">
        <v>0.1122100561836028</v>
      </c>
      <c r="D3223" s="164">
        <v>1.1926106010974906</v>
      </c>
    </row>
    <row r="3224" spans="1:4" x14ac:dyDescent="0.15">
      <c r="A3224" s="164">
        <v>3200</v>
      </c>
      <c r="B3224" s="164">
        <v>6.9058159598984377</v>
      </c>
      <c r="C3224" s="164">
        <v>0.11767581756629575</v>
      </c>
      <c r="D3224" s="164">
        <v>1.2507027649353109</v>
      </c>
    </row>
    <row r="3225" spans="1:4" x14ac:dyDescent="0.15">
      <c r="A3225" s="164">
        <v>3201</v>
      </c>
      <c r="B3225" s="164">
        <v>6.9127749068154269</v>
      </c>
      <c r="C3225" s="164">
        <v>0.11294116980027447</v>
      </c>
      <c r="D3225" s="164">
        <v>1.2003811510776337</v>
      </c>
    </row>
    <row r="3226" spans="1:4" x14ac:dyDescent="0.15">
      <c r="A3226" s="164">
        <v>3202</v>
      </c>
      <c r="B3226" s="164">
        <v>6.8935543882918546</v>
      </c>
      <c r="C3226" s="164">
        <v>0.12556335854374279</v>
      </c>
      <c r="D3226" s="164">
        <v>1.3345345114492104</v>
      </c>
    </row>
    <row r="3227" spans="1:4" x14ac:dyDescent="0.15">
      <c r="A3227" s="164">
        <v>3203</v>
      </c>
      <c r="B3227" s="164">
        <v>6.9044876261610897</v>
      </c>
      <c r="C3227" s="164">
        <v>0.12583920520922831</v>
      </c>
      <c r="D3227" s="164">
        <v>1.3374663133636229</v>
      </c>
    </row>
    <row r="3228" spans="1:4" x14ac:dyDescent="0.15">
      <c r="A3228" s="164">
        <v>3204</v>
      </c>
      <c r="B3228" s="164">
        <v>6.8857411855853279</v>
      </c>
      <c r="C3228" s="164">
        <v>0.12059165675780292</v>
      </c>
      <c r="D3228" s="164">
        <v>1.2816933984770769</v>
      </c>
    </row>
    <row r="3229" spans="1:4" x14ac:dyDescent="0.15">
      <c r="A3229" s="164">
        <v>3205</v>
      </c>
      <c r="B3229" s="164">
        <v>6.8996422910683375</v>
      </c>
      <c r="C3229" s="164">
        <v>0.11337349857129286</v>
      </c>
      <c r="D3229" s="164">
        <v>1.2049761035534825</v>
      </c>
    </row>
    <row r="3230" spans="1:4" x14ac:dyDescent="0.15">
      <c r="A3230" s="164">
        <v>3206</v>
      </c>
      <c r="B3230" s="164">
        <v>6.8985713887868121</v>
      </c>
      <c r="C3230" s="164">
        <v>0.10676421853418905</v>
      </c>
      <c r="D3230" s="164">
        <v>1.1347301941763883</v>
      </c>
    </row>
    <row r="3231" spans="1:4" x14ac:dyDescent="0.15">
      <c r="A3231" s="164">
        <v>3207</v>
      </c>
      <c r="B3231" s="164">
        <v>6.9262083098516465</v>
      </c>
      <c r="C3231" s="164">
        <v>0.10225904429275356</v>
      </c>
      <c r="D3231" s="164">
        <v>1.0868475110830307</v>
      </c>
    </row>
    <row r="3232" spans="1:4" x14ac:dyDescent="0.15">
      <c r="A3232" s="164">
        <v>3208</v>
      </c>
      <c r="B3232" s="164">
        <v>6.9235746015505493</v>
      </c>
      <c r="C3232" s="164">
        <v>0.10285220714908672</v>
      </c>
      <c r="D3232" s="164">
        <v>1.0931518685951835</v>
      </c>
    </row>
    <row r="3233" spans="1:4" x14ac:dyDescent="0.15">
      <c r="A3233" s="164">
        <v>3209</v>
      </c>
      <c r="B3233" s="164">
        <v>6.920020191399348</v>
      </c>
      <c r="C3233" s="164">
        <v>0.10498464763302895</v>
      </c>
      <c r="D3233" s="164">
        <v>1.1158162465828187</v>
      </c>
    </row>
    <row r="3234" spans="1:4" x14ac:dyDescent="0.15">
      <c r="A3234" s="164">
        <v>3210</v>
      </c>
      <c r="B3234" s="164">
        <v>6.9175834844529653</v>
      </c>
      <c r="C3234" s="164">
        <v>0.10804371512406075</v>
      </c>
      <c r="D3234" s="164">
        <v>1.1483291642602482</v>
      </c>
    </row>
    <row r="3235" spans="1:4" x14ac:dyDescent="0.15">
      <c r="A3235" s="164">
        <v>3211</v>
      </c>
      <c r="B3235" s="164">
        <v>6.9007562590918532</v>
      </c>
      <c r="C3235" s="164">
        <v>0.10937508650714989</v>
      </c>
      <c r="D3235" s="164">
        <v>1.1624794791203701</v>
      </c>
    </row>
    <row r="3236" spans="1:4" x14ac:dyDescent="0.15">
      <c r="A3236" s="164">
        <v>3212</v>
      </c>
      <c r="B3236" s="164">
        <v>6.8880073576548977</v>
      </c>
      <c r="C3236" s="164">
        <v>0.11587594842145954</v>
      </c>
      <c r="D3236" s="164">
        <v>1.2315730799879328</v>
      </c>
    </row>
    <row r="3237" spans="1:4" x14ac:dyDescent="0.15">
      <c r="A3237" s="164">
        <v>3213</v>
      </c>
      <c r="B3237" s="164">
        <v>6.8803211695594815</v>
      </c>
      <c r="C3237" s="164">
        <v>0.11645180574030789</v>
      </c>
      <c r="D3237" s="164">
        <v>1.2376935077511484</v>
      </c>
    </row>
    <row r="3238" spans="1:4" x14ac:dyDescent="0.15">
      <c r="A3238" s="164">
        <v>3214</v>
      </c>
      <c r="B3238" s="164">
        <v>6.8805039656035891</v>
      </c>
      <c r="C3238" s="164">
        <v>0.11471258914854232</v>
      </c>
      <c r="D3238" s="164">
        <v>1.219208460906948</v>
      </c>
    </row>
    <row r="3239" spans="1:4" x14ac:dyDescent="0.15">
      <c r="A3239" s="164">
        <v>3215</v>
      </c>
      <c r="B3239" s="164">
        <v>6.8573642672105928</v>
      </c>
      <c r="C3239" s="164">
        <v>0.12392024505965971</v>
      </c>
      <c r="D3239" s="164">
        <v>1.3170708845108428</v>
      </c>
    </row>
    <row r="3240" spans="1:4" x14ac:dyDescent="0.15">
      <c r="A3240" s="164">
        <v>3216</v>
      </c>
      <c r="B3240" s="164">
        <v>6.8541100916610187</v>
      </c>
      <c r="C3240" s="164">
        <v>0.11699550282188032</v>
      </c>
      <c r="D3240" s="164">
        <v>1.2434721244395499</v>
      </c>
    </row>
    <row r="3241" spans="1:4" x14ac:dyDescent="0.15">
      <c r="A3241" s="164">
        <v>3217</v>
      </c>
      <c r="B3241" s="164">
        <v>6.8687645176324823</v>
      </c>
      <c r="C3241" s="164">
        <v>0.11307730470235278</v>
      </c>
      <c r="D3241" s="164">
        <v>1.2018280439223561</v>
      </c>
    </row>
    <row r="3242" spans="1:4" x14ac:dyDescent="0.15">
      <c r="A3242" s="164">
        <v>3218</v>
      </c>
      <c r="B3242" s="164">
        <v>6.8637856481451855</v>
      </c>
      <c r="C3242" s="164">
        <v>0.12683910865924641</v>
      </c>
      <c r="D3242" s="164">
        <v>1.3480936625970492</v>
      </c>
    </row>
    <row r="3243" spans="1:4" x14ac:dyDescent="0.15">
      <c r="A3243" s="164">
        <v>3219</v>
      </c>
      <c r="B3243" s="164">
        <v>6.8483706372720112</v>
      </c>
      <c r="C3243" s="164">
        <v>0.14050369299491816</v>
      </c>
      <c r="D3243" s="164">
        <v>1.4933259946408706</v>
      </c>
    </row>
    <row r="3244" spans="1:4" x14ac:dyDescent="0.15">
      <c r="A3244" s="164">
        <v>3220</v>
      </c>
      <c r="B3244" s="164">
        <v>6.8330831045736993</v>
      </c>
      <c r="C3244" s="164">
        <v>0.14550335516902901</v>
      </c>
      <c r="D3244" s="164">
        <v>1.5464642811148956</v>
      </c>
    </row>
    <row r="3245" spans="1:4" x14ac:dyDescent="0.15">
      <c r="A3245" s="164">
        <v>3221</v>
      </c>
      <c r="B3245" s="164">
        <v>6.8161032964292048</v>
      </c>
      <c r="C3245" s="164">
        <v>0.14291527649047353</v>
      </c>
      <c r="D3245" s="164">
        <v>1.5189572093470205</v>
      </c>
    </row>
    <row r="3246" spans="1:4" x14ac:dyDescent="0.15">
      <c r="A3246" s="164">
        <v>3222</v>
      </c>
      <c r="B3246" s="164">
        <v>6.8138178803460203</v>
      </c>
      <c r="C3246" s="164">
        <v>0.14215597090659138</v>
      </c>
      <c r="D3246" s="164">
        <v>1.5108870245560186</v>
      </c>
    </row>
    <row r="3247" spans="1:4" x14ac:dyDescent="0.15">
      <c r="A3247" s="164">
        <v>3223</v>
      </c>
      <c r="B3247" s="164">
        <v>6.8724664630707366</v>
      </c>
      <c r="C3247" s="164">
        <v>0.12036498826651965</v>
      </c>
      <c r="D3247" s="164">
        <v>1.2792842806597138</v>
      </c>
    </row>
    <row r="3248" spans="1:4" x14ac:dyDescent="0.15">
      <c r="A3248" s="164">
        <v>3224</v>
      </c>
      <c r="B3248" s="164">
        <v>6.8510321440113433</v>
      </c>
      <c r="C3248" s="164">
        <v>0.12718159861935519</v>
      </c>
      <c r="D3248" s="164">
        <v>1.3517337744648024</v>
      </c>
    </row>
    <row r="3249" spans="1:4" x14ac:dyDescent="0.15">
      <c r="A3249" s="164">
        <v>3225</v>
      </c>
      <c r="B3249" s="164">
        <v>6.8271379387236433</v>
      </c>
      <c r="C3249" s="164">
        <v>0.13406331596412002</v>
      </c>
      <c r="D3249" s="164">
        <v>1.4248752498214678</v>
      </c>
    </row>
    <row r="3250" spans="1:4" x14ac:dyDescent="0.15">
      <c r="A3250" s="164">
        <v>3226</v>
      </c>
      <c r="B3250" s="164">
        <v>6.8520278814405122</v>
      </c>
      <c r="C3250" s="164">
        <v>0.12758283464205267</v>
      </c>
      <c r="D3250" s="164">
        <v>1.3559982615391895</v>
      </c>
    </row>
    <row r="3251" spans="1:4" x14ac:dyDescent="0.15">
      <c r="A3251" s="164">
        <v>3227</v>
      </c>
      <c r="B3251" s="164">
        <v>6.8829219932872663</v>
      </c>
      <c r="C3251" s="164">
        <v>0.11759476577618155</v>
      </c>
      <c r="D3251" s="164">
        <v>1.2498413160829018</v>
      </c>
    </row>
    <row r="3252" spans="1:4" x14ac:dyDescent="0.15">
      <c r="A3252" s="164">
        <v>3228</v>
      </c>
      <c r="B3252" s="164">
        <v>6.885877341012173</v>
      </c>
      <c r="C3252" s="164">
        <v>0.10897264482089764</v>
      </c>
      <c r="D3252" s="164">
        <v>1.1582021778011136</v>
      </c>
    </row>
    <row r="3253" spans="1:4" x14ac:dyDescent="0.15">
      <c r="A3253" s="164">
        <v>3229</v>
      </c>
      <c r="B3253" s="164">
        <v>6.8880978682659197</v>
      </c>
      <c r="C3253" s="164">
        <v>0.11332988657885235</v>
      </c>
      <c r="D3253" s="164">
        <v>1.2045125789257571</v>
      </c>
    </row>
    <row r="3254" spans="1:4" x14ac:dyDescent="0.15">
      <c r="A3254" s="164">
        <v>3230</v>
      </c>
      <c r="B3254" s="164">
        <v>6.8930149410804011</v>
      </c>
      <c r="C3254" s="164">
        <v>0.11594221841070329</v>
      </c>
      <c r="D3254" s="164">
        <v>1.23227742231156</v>
      </c>
    </row>
    <row r="3255" spans="1:4" x14ac:dyDescent="0.15">
      <c r="A3255" s="164">
        <v>3231</v>
      </c>
      <c r="B3255" s="164">
        <v>6.8749093991058032</v>
      </c>
      <c r="C3255" s="164">
        <v>0.12067359024185365</v>
      </c>
      <c r="D3255" s="164">
        <v>1.2825642183036337</v>
      </c>
    </row>
    <row r="3256" spans="1:4" x14ac:dyDescent="0.15">
      <c r="A3256" s="164">
        <v>3232</v>
      </c>
      <c r="B3256" s="164">
        <v>6.8575054467927643</v>
      </c>
      <c r="C3256" s="164">
        <v>0.12702567099142215</v>
      </c>
      <c r="D3256" s="164">
        <v>1.3500765170994495</v>
      </c>
    </row>
    <row r="3257" spans="1:4" x14ac:dyDescent="0.15">
      <c r="A3257" s="164">
        <v>3233</v>
      </c>
      <c r="B3257" s="164">
        <v>6.8618694363461277</v>
      </c>
      <c r="C3257" s="164">
        <v>0.12838706414775292</v>
      </c>
      <c r="D3257" s="164">
        <v>1.3645459146358436</v>
      </c>
    </row>
    <row r="3258" spans="1:4" x14ac:dyDescent="0.15">
      <c r="A3258" s="164">
        <v>3234</v>
      </c>
      <c r="B3258" s="164">
        <v>6.8731125079954403</v>
      </c>
      <c r="C3258" s="164">
        <v>0.12722195227978972</v>
      </c>
      <c r="D3258" s="164">
        <v>1.3521626683167809</v>
      </c>
    </row>
    <row r="3259" spans="1:4" x14ac:dyDescent="0.15">
      <c r="A3259" s="164">
        <v>3235</v>
      </c>
      <c r="B3259" s="164">
        <v>6.8562339132786345</v>
      </c>
      <c r="C3259" s="164">
        <v>0.13199474985337911</v>
      </c>
      <c r="D3259" s="164">
        <v>1.4028897526508397</v>
      </c>
    </row>
    <row r="3260" spans="1:4" x14ac:dyDescent="0.15">
      <c r="A3260" s="164">
        <v>3236</v>
      </c>
      <c r="B3260" s="164">
        <v>6.8562339132786345</v>
      </c>
      <c r="C3260" s="164">
        <v>0.13199474985337911</v>
      </c>
      <c r="D3260" s="164">
        <v>1.4028897526508397</v>
      </c>
    </row>
    <row r="3261" spans="1:4" x14ac:dyDescent="0.15">
      <c r="A3261" s="164">
        <v>3237</v>
      </c>
      <c r="B3261" s="164">
        <v>6.8518383147627384</v>
      </c>
      <c r="C3261" s="164">
        <v>0.12777240131982648</v>
      </c>
      <c r="D3261" s="164">
        <v>1.3580130473544461</v>
      </c>
    </row>
    <row r="3262" spans="1:4" x14ac:dyDescent="0.15">
      <c r="A3262" s="164">
        <v>3238</v>
      </c>
      <c r="B3262" s="164">
        <v>6.8385497154880053</v>
      </c>
      <c r="C3262" s="164">
        <v>0.13461870204236348</v>
      </c>
      <c r="D3262" s="164">
        <v>1.430778101554572</v>
      </c>
    </row>
    <row r="3263" spans="1:4" x14ac:dyDescent="0.15">
      <c r="A3263" s="164">
        <v>3239</v>
      </c>
      <c r="B3263" s="164">
        <v>6.842205025474847</v>
      </c>
      <c r="C3263" s="164">
        <v>0.12814939526380975</v>
      </c>
      <c r="D3263" s="164">
        <v>1.3620198805157122</v>
      </c>
    </row>
    <row r="3264" spans="1:4" x14ac:dyDescent="0.15">
      <c r="A3264" s="164">
        <v>3240</v>
      </c>
      <c r="B3264" s="164">
        <v>6.8343927600876162</v>
      </c>
      <c r="C3264" s="164">
        <v>0.13830720753490322</v>
      </c>
      <c r="D3264" s="164">
        <v>1.4699809226048661</v>
      </c>
    </row>
    <row r="3265" spans="1:4" x14ac:dyDescent="0.15">
      <c r="A3265" s="164">
        <v>3241</v>
      </c>
      <c r="B3265" s="164">
        <v>6.8081752236433264</v>
      </c>
      <c r="C3265" s="164">
        <v>0.13937752521287639</v>
      </c>
      <c r="D3265" s="164">
        <v>1.4813566606867028</v>
      </c>
    </row>
    <row r="3266" spans="1:4" x14ac:dyDescent="0.15">
      <c r="A3266" s="164">
        <v>3242</v>
      </c>
      <c r="B3266" s="164">
        <v>6.8159544507039866</v>
      </c>
      <c r="C3266" s="164">
        <v>0.13159829815221613</v>
      </c>
      <c r="D3266" s="164">
        <v>1.3986761151417695</v>
      </c>
    </row>
    <row r="3267" spans="1:4" x14ac:dyDescent="0.15">
      <c r="A3267" s="164">
        <v>3243</v>
      </c>
      <c r="B3267" s="164">
        <v>6.8243938218463889</v>
      </c>
      <c r="C3267" s="164">
        <v>0.13205637867450637</v>
      </c>
      <c r="D3267" s="164">
        <v>1.403544766897417</v>
      </c>
    </row>
    <row r="3268" spans="1:4" x14ac:dyDescent="0.15">
      <c r="A3268" s="164">
        <v>3244</v>
      </c>
      <c r="B3268" s="164">
        <v>6.8043068010335652</v>
      </c>
      <c r="C3268" s="164">
        <v>0.13213311180848031</v>
      </c>
      <c r="D3268" s="164">
        <v>1.4043603154511315</v>
      </c>
    </row>
    <row r="3269" spans="1:4" x14ac:dyDescent="0.15">
      <c r="A3269" s="164">
        <v>3245</v>
      </c>
      <c r="B3269" s="164">
        <v>6.7944748037160929</v>
      </c>
      <c r="C3269" s="164">
        <v>0.14040914265429638</v>
      </c>
      <c r="D3269" s="164">
        <v>1.4923210781262721</v>
      </c>
    </row>
    <row r="3270" spans="1:4" x14ac:dyDescent="0.15">
      <c r="A3270" s="164">
        <v>3246</v>
      </c>
      <c r="B3270" s="164">
        <v>6.7920229737665441</v>
      </c>
      <c r="C3270" s="164">
        <v>0.14597048827620274</v>
      </c>
      <c r="D3270" s="164">
        <v>1.5514291471410513</v>
      </c>
    </row>
    <row r="3271" spans="1:4" x14ac:dyDescent="0.15">
      <c r="A3271" s="164">
        <v>3247</v>
      </c>
      <c r="B3271" s="164">
        <v>6.7746940897976637</v>
      </c>
      <c r="C3271" s="164">
        <v>0.14656953920926519</v>
      </c>
      <c r="D3271" s="164">
        <v>1.5577960853430841</v>
      </c>
    </row>
    <row r="3272" spans="1:4" x14ac:dyDescent="0.15">
      <c r="A3272" s="164">
        <v>3248</v>
      </c>
      <c r="B3272" s="164">
        <v>6.7861173784540503</v>
      </c>
      <c r="C3272" s="164">
        <v>0.14163658703477555</v>
      </c>
      <c r="D3272" s="164">
        <v>1.5053668177881592</v>
      </c>
    </row>
    <row r="3273" spans="1:4" x14ac:dyDescent="0.15">
      <c r="A3273" s="164">
        <v>3249</v>
      </c>
      <c r="B3273" s="164">
        <v>6.7745371601968731</v>
      </c>
      <c r="C3273" s="164">
        <v>0.14267327755601933</v>
      </c>
      <c r="D3273" s="164">
        <v>1.5163851538245445</v>
      </c>
    </row>
    <row r="3274" spans="1:4" x14ac:dyDescent="0.15">
      <c r="A3274" s="164">
        <v>3250</v>
      </c>
      <c r="B3274" s="164">
        <v>6.7786591854728631</v>
      </c>
      <c r="C3274" s="164">
        <v>0.13627029725727446</v>
      </c>
      <c r="D3274" s="164">
        <v>1.448331875512245</v>
      </c>
    </row>
    <row r="3275" spans="1:4" x14ac:dyDescent="0.15">
      <c r="A3275" s="164">
        <v>3251</v>
      </c>
      <c r="B3275" s="164">
        <v>6.8035005692502297</v>
      </c>
      <c r="C3275" s="164">
        <v>0.13971837400747589</v>
      </c>
      <c r="D3275" s="164">
        <v>1.4849793296313252</v>
      </c>
    </row>
    <row r="3276" spans="1:4" x14ac:dyDescent="0.15">
      <c r="A3276" s="164">
        <v>3252</v>
      </c>
      <c r="B3276" s="164">
        <v>6.7982904849353663</v>
      </c>
      <c r="C3276" s="164">
        <v>0.14589315066032249</v>
      </c>
      <c r="D3276" s="164">
        <v>1.5506071739267124</v>
      </c>
    </row>
    <row r="3277" spans="1:4" x14ac:dyDescent="0.15">
      <c r="A3277" s="164">
        <v>3253</v>
      </c>
      <c r="B3277" s="164">
        <v>6.7745371601968731</v>
      </c>
      <c r="C3277" s="164">
        <v>0.15292270205959912</v>
      </c>
      <c r="D3277" s="164">
        <v>1.6253198851120587</v>
      </c>
    </row>
    <row r="3278" spans="1:4" x14ac:dyDescent="0.15">
      <c r="A3278" s="164">
        <v>3254</v>
      </c>
      <c r="B3278" s="164">
        <v>6.7575613227405178</v>
      </c>
      <c r="C3278" s="164">
        <v>0.15637481531670083</v>
      </c>
      <c r="D3278" s="164">
        <v>1.6620102407417916</v>
      </c>
    </row>
    <row r="3279" spans="1:4" x14ac:dyDescent="0.15">
      <c r="A3279" s="164">
        <v>3255</v>
      </c>
      <c r="B3279" s="164">
        <v>6.7447329447688977</v>
      </c>
      <c r="C3279" s="164">
        <v>0.15206249397689753</v>
      </c>
      <c r="D3279" s="164">
        <v>1.6161772706845152</v>
      </c>
    </row>
    <row r="3280" spans="1:4" x14ac:dyDescent="0.15">
      <c r="A3280" s="164">
        <v>3256</v>
      </c>
      <c r="B3280" s="164">
        <v>6.755205470555536</v>
      </c>
      <c r="C3280" s="164">
        <v>0.14522303304014006</v>
      </c>
      <c r="D3280" s="164">
        <v>1.5434849122953296</v>
      </c>
    </row>
    <row r="3281" spans="1:4" x14ac:dyDescent="0.15">
      <c r="A3281" s="164">
        <v>3257</v>
      </c>
      <c r="B3281" s="164">
        <v>6.7354394166952281</v>
      </c>
      <c r="C3281" s="164">
        <v>0.1481256234856918</v>
      </c>
      <c r="D3281" s="164">
        <v>1.5743347331914637</v>
      </c>
    </row>
    <row r="3282" spans="1:4" x14ac:dyDescent="0.15">
      <c r="A3282" s="164">
        <v>3258</v>
      </c>
      <c r="B3282" s="164">
        <v>6.7384034492347595</v>
      </c>
      <c r="C3282" s="164">
        <v>0.14249437557749456</v>
      </c>
      <c r="D3282" s="164">
        <v>1.5144837164364655</v>
      </c>
    </row>
    <row r="3283" spans="1:4" x14ac:dyDescent="0.15">
      <c r="A3283" s="164">
        <v>3259</v>
      </c>
      <c r="B3283" s="164">
        <v>6.7546153983882551</v>
      </c>
      <c r="C3283" s="164">
        <v>0.1436954217658819</v>
      </c>
      <c r="D3283" s="164">
        <v>1.5272488862028433</v>
      </c>
    </row>
    <row r="3284" spans="1:4" x14ac:dyDescent="0.15">
      <c r="A3284" s="164">
        <v>3260</v>
      </c>
      <c r="B3284" s="164">
        <v>6.7567589873271876</v>
      </c>
      <c r="C3284" s="164">
        <v>0.14074391519059848</v>
      </c>
      <c r="D3284" s="164">
        <v>1.4958791663166648</v>
      </c>
    </row>
    <row r="3285" spans="1:4" x14ac:dyDescent="0.15">
      <c r="A3285" s="164">
        <v>3261</v>
      </c>
      <c r="B3285" s="164">
        <v>6.7243069617958122</v>
      </c>
      <c r="C3285" s="164">
        <v>0.15154476817331641</v>
      </c>
      <c r="D3285" s="164">
        <v>1.6106746864882979</v>
      </c>
    </row>
    <row r="3286" spans="1:4" x14ac:dyDescent="0.15">
      <c r="A3286" s="164">
        <v>3262</v>
      </c>
      <c r="B3286" s="164">
        <v>6.6982179197673632</v>
      </c>
      <c r="C3286" s="164">
        <v>0.15613658248765816</v>
      </c>
      <c r="D3286" s="164">
        <v>1.659478212801436</v>
      </c>
    </row>
    <row r="3287" spans="1:4" x14ac:dyDescent="0.15">
      <c r="A3287" s="164">
        <v>3263</v>
      </c>
      <c r="B3287" s="164">
        <v>6.7109740160695468</v>
      </c>
      <c r="C3287" s="164">
        <v>0.14958482808161566</v>
      </c>
      <c r="D3287" s="164">
        <v>1.589843707426549</v>
      </c>
    </row>
    <row r="3288" spans="1:4" x14ac:dyDescent="0.15">
      <c r="A3288" s="164">
        <v>3264</v>
      </c>
      <c r="B3288" s="164">
        <v>6.7109740160695468</v>
      </c>
      <c r="C3288" s="164">
        <v>0.14958482808161566</v>
      </c>
      <c r="D3288" s="164">
        <v>1.589843707426549</v>
      </c>
    </row>
    <row r="3289" spans="1:4" x14ac:dyDescent="0.15">
      <c r="A3289" s="164">
        <v>3265</v>
      </c>
      <c r="B3289" s="164">
        <v>6.748744160014569</v>
      </c>
      <c r="C3289" s="164">
        <v>0.1479501716081435</v>
      </c>
      <c r="D3289" s="164">
        <v>1.5724699647717404</v>
      </c>
    </row>
    <row r="3290" spans="1:4" x14ac:dyDescent="0.15">
      <c r="A3290" s="164">
        <v>3266</v>
      </c>
      <c r="B3290" s="164">
        <v>6.7253103751819934</v>
      </c>
      <c r="C3290" s="164">
        <v>0.15907391747690358</v>
      </c>
      <c r="D3290" s="164">
        <v>1.6906973117511483</v>
      </c>
    </row>
    <row r="3291" spans="1:4" x14ac:dyDescent="0.15">
      <c r="A3291" s="164">
        <v>3267</v>
      </c>
      <c r="B3291" s="164">
        <v>6.7115411988774749</v>
      </c>
      <c r="C3291" s="164">
        <v>0.14786381916361524</v>
      </c>
      <c r="D3291" s="164">
        <v>1.5715521785743376</v>
      </c>
    </row>
    <row r="3292" spans="1:4" x14ac:dyDescent="0.15">
      <c r="A3292" s="164">
        <v>3268</v>
      </c>
      <c r="B3292" s="164">
        <v>6.6913830364486433</v>
      </c>
      <c r="C3292" s="164">
        <v>0.1334253217125676</v>
      </c>
      <c r="D3292" s="164">
        <v>1.4180944074110897</v>
      </c>
    </row>
    <row r="3293" spans="1:4" x14ac:dyDescent="0.15">
      <c r="A3293" s="164">
        <v>3269</v>
      </c>
      <c r="B3293" s="164">
        <v>6.707733205825761</v>
      </c>
      <c r="C3293" s="164">
        <v>0.12454393198041913</v>
      </c>
      <c r="D3293" s="164">
        <v>1.3236996632385396</v>
      </c>
    </row>
    <row r="3294" spans="1:4" x14ac:dyDescent="0.15">
      <c r="A3294" s="164">
        <v>3270</v>
      </c>
      <c r="B3294" s="164">
        <v>6.7072202706239343</v>
      </c>
      <c r="C3294" s="164">
        <v>0.11856544549095194</v>
      </c>
      <c r="D3294" s="164">
        <v>1.2601580644874413</v>
      </c>
    </row>
    <row r="3295" spans="1:4" x14ac:dyDescent="0.15">
      <c r="A3295" s="164">
        <v>3271</v>
      </c>
      <c r="B3295" s="164">
        <v>6.7123912035385596</v>
      </c>
      <c r="C3295" s="164">
        <v>0.10969724868648534</v>
      </c>
      <c r="D3295" s="164">
        <v>1.1659035397029569</v>
      </c>
    </row>
    <row r="3296" spans="1:4" x14ac:dyDescent="0.15">
      <c r="A3296" s="164">
        <v>3272</v>
      </c>
      <c r="B3296" s="164">
        <v>6.7081888663276441</v>
      </c>
      <c r="C3296" s="164">
        <v>9.531639128069358E-2</v>
      </c>
      <c r="D3296" s="164">
        <v>1.0130583885789275</v>
      </c>
    </row>
    <row r="3297" spans="1:4" x14ac:dyDescent="0.15">
      <c r="A3297" s="164">
        <v>3273</v>
      </c>
      <c r="B3297" s="164">
        <v>6.7206167394485146</v>
      </c>
      <c r="C3297" s="164">
        <v>8.8422566594465124E-2</v>
      </c>
      <c r="D3297" s="164">
        <v>0.93978823185205596</v>
      </c>
    </row>
    <row r="3298" spans="1:4" x14ac:dyDescent="0.15">
      <c r="A3298" s="164">
        <v>3274</v>
      </c>
      <c r="B3298" s="164">
        <v>6.6976987115151285</v>
      </c>
      <c r="C3298" s="164">
        <v>8.3926290322795971E-2</v>
      </c>
      <c r="D3298" s="164">
        <v>0.89200011972169846</v>
      </c>
    </row>
    <row r="3299" spans="1:4" x14ac:dyDescent="0.15">
      <c r="A3299" s="164">
        <v>3275</v>
      </c>
      <c r="B3299" s="164">
        <v>6.6755751275763737</v>
      </c>
      <c r="C3299" s="164">
        <v>6.6951672037986576E-2</v>
      </c>
      <c r="D3299" s="164">
        <v>0.7115875042701677</v>
      </c>
    </row>
    <row r="3300" spans="1:4" x14ac:dyDescent="0.15">
      <c r="A3300" s="164">
        <v>3276</v>
      </c>
      <c r="B3300" s="164">
        <v>6.6536023455867559</v>
      </c>
      <c r="C3300" s="164">
        <v>5.5458062483481285E-2</v>
      </c>
      <c r="D3300" s="164">
        <v>0.58942910719076702</v>
      </c>
    </row>
    <row r="3301" spans="1:4" x14ac:dyDescent="0.15">
      <c r="A3301" s="164">
        <v>3277</v>
      </c>
      <c r="B3301" s="164">
        <v>6.6201750560052917</v>
      </c>
      <c r="C3301" s="164">
        <v>6.1557530911792391E-2</v>
      </c>
      <c r="D3301" s="164">
        <v>0.65425654740486661</v>
      </c>
    </row>
    <row r="3302" spans="1:4" x14ac:dyDescent="0.15">
      <c r="A3302" s="164">
        <v>3278</v>
      </c>
      <c r="B3302" s="164">
        <v>6.6582286023444563</v>
      </c>
      <c r="C3302" s="164">
        <v>7.9212738968003293E-2</v>
      </c>
      <c r="D3302" s="164">
        <v>0.84190272644221231</v>
      </c>
    </row>
    <row r="3303" spans="1:4" x14ac:dyDescent="0.15">
      <c r="A3303" s="164">
        <v>3279</v>
      </c>
      <c r="B3303" s="164">
        <v>6.6271524841509928</v>
      </c>
      <c r="C3303" s="164">
        <v>0.10458135058566942</v>
      </c>
      <c r="D3303" s="164">
        <v>1.111529854164609</v>
      </c>
    </row>
    <row r="3304" spans="1:4" x14ac:dyDescent="0.15">
      <c r="A3304" s="164">
        <v>3280</v>
      </c>
      <c r="B3304" s="164">
        <v>6.6409855934673327</v>
      </c>
      <c r="C3304" s="164">
        <v>0.10753945994424718</v>
      </c>
      <c r="D3304" s="164">
        <v>1.1429697509103434</v>
      </c>
    </row>
    <row r="3305" spans="1:4" x14ac:dyDescent="0.15">
      <c r="A3305" s="164">
        <v>3281</v>
      </c>
      <c r="B3305" s="164">
        <v>6.6850746571533897</v>
      </c>
      <c r="C3305" s="164">
        <v>0.11609713642596375</v>
      </c>
      <c r="D3305" s="164">
        <v>1.2339239491344172</v>
      </c>
    </row>
    <row r="3306" spans="1:4" x14ac:dyDescent="0.15">
      <c r="A3306" s="164">
        <v>3282</v>
      </c>
      <c r="B3306" s="164">
        <v>6.6902769064957512</v>
      </c>
      <c r="C3306" s="164">
        <v>0.11511336580835785</v>
      </c>
      <c r="D3306" s="164">
        <v>1.2234680657001793</v>
      </c>
    </row>
    <row r="3307" spans="1:4" x14ac:dyDescent="0.15">
      <c r="A3307" s="164">
        <v>3283</v>
      </c>
      <c r="B3307" s="164">
        <v>6.6809585796031161</v>
      </c>
      <c r="C3307" s="164">
        <v>0.13424271776841312</v>
      </c>
      <c r="D3307" s="164">
        <v>1.4267819995454487</v>
      </c>
    </row>
    <row r="3308" spans="1:4" x14ac:dyDescent="0.15">
      <c r="A3308" s="164">
        <v>3284</v>
      </c>
      <c r="B3308" s="164">
        <v>6.6520133833377804</v>
      </c>
      <c r="C3308" s="164">
        <v>0.13312218209644566</v>
      </c>
      <c r="D3308" s="164">
        <v>1.4148725257714612</v>
      </c>
    </row>
    <row r="3309" spans="1:4" x14ac:dyDescent="0.15">
      <c r="A3309" s="164">
        <v>3285</v>
      </c>
      <c r="B3309" s="164">
        <v>6.6321254621160799</v>
      </c>
      <c r="C3309" s="164">
        <v>0.12967876138175338</v>
      </c>
      <c r="D3309" s="164">
        <v>1.3782745577456612</v>
      </c>
    </row>
    <row r="3310" spans="1:4" x14ac:dyDescent="0.15">
      <c r="A3310" s="164">
        <v>3286</v>
      </c>
      <c r="B3310" s="164">
        <v>6.6053818368630157</v>
      </c>
      <c r="C3310" s="164">
        <v>0.12157073129443674</v>
      </c>
      <c r="D3310" s="164">
        <v>1.2920993701998209</v>
      </c>
    </row>
    <row r="3311" spans="1:4" x14ac:dyDescent="0.15">
      <c r="A3311" s="164">
        <v>3287</v>
      </c>
      <c r="B3311" s="164">
        <v>6.6393707954402741</v>
      </c>
      <c r="C3311" s="164">
        <v>0.11698002938262952</v>
      </c>
      <c r="D3311" s="164">
        <v>1.2433076669184189</v>
      </c>
    </row>
    <row r="3312" spans="1:4" x14ac:dyDescent="0.15">
      <c r="A3312" s="164">
        <v>3288</v>
      </c>
      <c r="B3312" s="164">
        <v>6.6525637736883327</v>
      </c>
      <c r="C3312" s="164">
        <v>0.12360108490620725</v>
      </c>
      <c r="D3312" s="164">
        <v>1.3136787305863094</v>
      </c>
    </row>
    <row r="3313" spans="1:4" x14ac:dyDescent="0.15">
      <c r="A3313" s="164">
        <v>3289</v>
      </c>
      <c r="B3313" s="164">
        <v>6.6740301759210015</v>
      </c>
      <c r="C3313" s="164">
        <v>0.13434665908085641</v>
      </c>
      <c r="D3313" s="164">
        <v>1.4278867268339639</v>
      </c>
    </row>
    <row r="3314" spans="1:4" x14ac:dyDescent="0.15">
      <c r="A3314" s="164">
        <v>3290</v>
      </c>
      <c r="B3314" s="164">
        <v>6.6678197059961697</v>
      </c>
      <c r="C3314" s="164">
        <v>0.14408524732913364</v>
      </c>
      <c r="D3314" s="164">
        <v>1.5313920986307215</v>
      </c>
    </row>
    <row r="3315" spans="1:4" x14ac:dyDescent="0.15">
      <c r="A3315" s="164">
        <v>3291</v>
      </c>
      <c r="B3315" s="164">
        <v>6.6682392680141476</v>
      </c>
      <c r="C3315" s="164">
        <v>0.13836882896303138</v>
      </c>
      <c r="D3315" s="164">
        <v>1.4706358582758736</v>
      </c>
    </row>
    <row r="3316" spans="1:4" x14ac:dyDescent="0.15">
      <c r="A3316" s="164">
        <v>3292</v>
      </c>
      <c r="B3316" s="164">
        <v>6.6453783463514906</v>
      </c>
      <c r="C3316" s="164">
        <v>0.13930493504065211</v>
      </c>
      <c r="D3316" s="164">
        <v>1.4805851450857435</v>
      </c>
    </row>
    <row r="3317" spans="1:4" x14ac:dyDescent="0.15">
      <c r="A3317" s="164">
        <v>3293</v>
      </c>
      <c r="B3317" s="164">
        <v>6.6845466576613113</v>
      </c>
      <c r="C3317" s="164">
        <v>0.13939213522771521</v>
      </c>
      <c r="D3317" s="164">
        <v>1.4815119414090514</v>
      </c>
    </row>
    <row r="3318" spans="1:4" x14ac:dyDescent="0.15">
      <c r="A3318" s="164">
        <v>3294</v>
      </c>
      <c r="B3318" s="164">
        <v>6.6908010575661203</v>
      </c>
      <c r="C3318" s="164">
        <v>0.14459855922387632</v>
      </c>
      <c r="D3318" s="164">
        <v>1.53684777014681</v>
      </c>
    </row>
    <row r="3319" spans="1:4" x14ac:dyDescent="0.15">
      <c r="A3319" s="164">
        <v>3295</v>
      </c>
      <c r="B3319" s="164">
        <v>6.7000612104237796</v>
      </c>
      <c r="C3319" s="164">
        <v>0.13372454835818282</v>
      </c>
      <c r="D3319" s="164">
        <v>1.4212747005312325</v>
      </c>
    </row>
    <row r="3320" spans="1:4" x14ac:dyDescent="0.15">
      <c r="A3320" s="164">
        <v>3296</v>
      </c>
      <c r="B3320" s="164">
        <v>6.7191020763075882</v>
      </c>
      <c r="C3320" s="164">
        <v>0.13809647905739642</v>
      </c>
      <c r="D3320" s="164">
        <v>1.4677412212378464</v>
      </c>
    </row>
    <row r="3321" spans="1:4" x14ac:dyDescent="0.15">
      <c r="A3321" s="164">
        <v>3297</v>
      </c>
      <c r="B3321" s="164">
        <v>6.7089287495934382</v>
      </c>
      <c r="C3321" s="164">
        <v>0.13418133589516756</v>
      </c>
      <c r="D3321" s="164">
        <v>1.4261296099536629</v>
      </c>
    </row>
    <row r="3322" spans="1:4" x14ac:dyDescent="0.15">
      <c r="A3322" s="164">
        <v>3298</v>
      </c>
      <c r="B3322" s="164">
        <v>6.727313352813395</v>
      </c>
      <c r="C3322" s="164">
        <v>0.12841151807435747</v>
      </c>
      <c r="D3322" s="164">
        <v>1.3648058201478712</v>
      </c>
    </row>
    <row r="3323" spans="1:4" x14ac:dyDescent="0.15">
      <c r="A3323" s="164">
        <v>3299</v>
      </c>
      <c r="B3323" s="164">
        <v>6.7348892884230649</v>
      </c>
      <c r="C3323" s="164">
        <v>0.13485254836085581</v>
      </c>
      <c r="D3323" s="164">
        <v>1.4332635080140896</v>
      </c>
    </row>
    <row r="3324" spans="1:4" x14ac:dyDescent="0.15">
      <c r="A3324" s="164">
        <v>3300</v>
      </c>
      <c r="B3324" s="164">
        <v>6.7112576588264394</v>
      </c>
      <c r="C3324" s="164">
        <v>0.13547291831792307</v>
      </c>
      <c r="D3324" s="164">
        <v>1.4398570328064686</v>
      </c>
    </row>
    <row r="3325" spans="1:4" x14ac:dyDescent="0.15">
      <c r="A3325" s="164">
        <v>3301</v>
      </c>
      <c r="B3325" s="164">
        <v>6.7175282137857311</v>
      </c>
      <c r="C3325" s="164">
        <v>0.13672079767326473</v>
      </c>
      <c r="D3325" s="164">
        <v>1.4531199630525427</v>
      </c>
    </row>
    <row r="3326" spans="1:4" x14ac:dyDescent="0.15">
      <c r="A3326" s="164">
        <v>3302</v>
      </c>
      <c r="B3326" s="164">
        <v>6.6923714089566397</v>
      </c>
      <c r="C3326" s="164">
        <v>0.14796119370806338</v>
      </c>
      <c r="D3326" s="164">
        <v>1.5725871117874168</v>
      </c>
    </row>
    <row r="3327" spans="1:4" x14ac:dyDescent="0.15">
      <c r="A3327" s="164">
        <v>3303</v>
      </c>
      <c r="B3327" s="164">
        <v>6.6727205240946157</v>
      </c>
      <c r="C3327" s="164">
        <v>0.14925897786611753</v>
      </c>
      <c r="D3327" s="164">
        <v>1.5863804490111257</v>
      </c>
    </row>
    <row r="3328" spans="1:4" x14ac:dyDescent="0.15">
      <c r="A3328" s="164">
        <v>3304</v>
      </c>
      <c r="B3328" s="164">
        <v>6.6853678364410971</v>
      </c>
      <c r="C3328" s="164">
        <v>0.13661166551963611</v>
      </c>
      <c r="D3328" s="164">
        <v>1.4519600655552529</v>
      </c>
    </row>
    <row r="3329" spans="1:4" x14ac:dyDescent="0.15">
      <c r="A3329" s="164">
        <v>3305</v>
      </c>
      <c r="B3329" s="164">
        <v>6.6730183646331387</v>
      </c>
      <c r="C3329" s="164">
        <v>0.14699800004099117</v>
      </c>
      <c r="D3329" s="164">
        <v>1.5623499279080977</v>
      </c>
    </row>
    <row r="3330" spans="1:4" x14ac:dyDescent="0.15">
      <c r="A3330" s="164">
        <v>3306</v>
      </c>
      <c r="B3330" s="164">
        <v>6.6730183646331387</v>
      </c>
      <c r="C3330" s="164">
        <v>0.14699800004099117</v>
      </c>
      <c r="D3330" s="164">
        <v>1.5623499279080977</v>
      </c>
    </row>
    <row r="3331" spans="1:4" x14ac:dyDescent="0.15">
      <c r="A3331" s="164">
        <v>3307</v>
      </c>
      <c r="B3331" s="164">
        <v>6.6420396253265963</v>
      </c>
      <c r="C3331" s="164">
        <v>0.13560696830852059</v>
      </c>
      <c r="D3331" s="164">
        <v>1.4412817664292916</v>
      </c>
    </row>
    <row r="3332" spans="1:4" x14ac:dyDescent="0.15">
      <c r="A3332" s="164">
        <v>3308</v>
      </c>
      <c r="B3332" s="164">
        <v>6.6595021053208496</v>
      </c>
      <c r="C3332" s="164">
        <v>0.13553230359716828</v>
      </c>
      <c r="D3332" s="164">
        <v>1.4404882018476914</v>
      </c>
    </row>
    <row r="3333" spans="1:4" x14ac:dyDescent="0.15">
      <c r="A3333" s="164">
        <v>3309</v>
      </c>
      <c r="B3333" s="164">
        <v>6.6340682882807611</v>
      </c>
      <c r="C3333" s="164">
        <v>0.14483036857637188</v>
      </c>
      <c r="D3333" s="164">
        <v>1.539311526967031</v>
      </c>
    </row>
    <row r="3334" spans="1:4" x14ac:dyDescent="0.15">
      <c r="A3334" s="164">
        <v>3310</v>
      </c>
      <c r="B3334" s="164">
        <v>6.6613178099921369</v>
      </c>
      <c r="C3334" s="164">
        <v>0.13427610210167007</v>
      </c>
      <c r="D3334" s="164">
        <v>1.4271368207718784</v>
      </c>
    </row>
    <row r="3335" spans="1:4" x14ac:dyDescent="0.15">
      <c r="A3335" s="164">
        <v>3311</v>
      </c>
      <c r="B3335" s="164">
        <v>6.6669198868251938</v>
      </c>
      <c r="C3335" s="164">
        <v>0.13869191848823981</v>
      </c>
      <c r="D3335" s="164">
        <v>1.4740697750385268</v>
      </c>
    </row>
    <row r="3336" spans="1:4" x14ac:dyDescent="0.15">
      <c r="A3336" s="164">
        <v>3312</v>
      </c>
      <c r="B3336" s="164">
        <v>6.6761092091365049</v>
      </c>
      <c r="C3336" s="164">
        <v>0.13678578882167169</v>
      </c>
      <c r="D3336" s="164">
        <v>1.4538107133756761</v>
      </c>
    </row>
    <row r="3337" spans="1:4" x14ac:dyDescent="0.15">
      <c r="A3337" s="164">
        <v>3313</v>
      </c>
      <c r="B3337" s="164">
        <v>6.6733756238061162</v>
      </c>
      <c r="C3337" s="164">
        <v>0.13940941758479397</v>
      </c>
      <c r="D3337" s="164">
        <v>1.4816956247879312</v>
      </c>
    </row>
    <row r="3338" spans="1:4" x14ac:dyDescent="0.15">
      <c r="A3338" s="164">
        <v>3314</v>
      </c>
      <c r="B3338" s="164">
        <v>6.6517686411728274</v>
      </c>
      <c r="C3338" s="164">
        <v>0.13596359520957968</v>
      </c>
      <c r="D3338" s="164">
        <v>1.445072131012513</v>
      </c>
    </row>
    <row r="3339" spans="1:4" x14ac:dyDescent="0.15">
      <c r="A3339" s="164">
        <v>3315</v>
      </c>
      <c r="B3339" s="164">
        <v>6.658956571920025</v>
      </c>
      <c r="C3339" s="164">
        <v>0.13204014645191631</v>
      </c>
      <c r="D3339" s="164">
        <v>1.4033722447421069</v>
      </c>
    </row>
    <row r="3340" spans="1:4" x14ac:dyDescent="0.15">
      <c r="A3340" s="164">
        <v>3316</v>
      </c>
      <c r="B3340" s="164">
        <v>6.6494397675054513</v>
      </c>
      <c r="C3340" s="164">
        <v>0.14301688711322313</v>
      </c>
      <c r="D3340" s="164">
        <v>1.5200371651905236</v>
      </c>
    </row>
    <row r="3341" spans="1:4" x14ac:dyDescent="0.15">
      <c r="A3341" s="164">
        <v>3317</v>
      </c>
      <c r="B3341" s="164">
        <v>6.6396194427553388</v>
      </c>
      <c r="C3341" s="164">
        <v>0.13288868681877286</v>
      </c>
      <c r="D3341" s="164">
        <v>1.4123908503055551</v>
      </c>
    </row>
    <row r="3342" spans="1:4" x14ac:dyDescent="0.15">
      <c r="A3342" s="164">
        <v>3318</v>
      </c>
      <c r="B3342" s="164">
        <v>6.6347565211606909</v>
      </c>
      <c r="C3342" s="164">
        <v>0.13304679739400083</v>
      </c>
      <c r="D3342" s="164">
        <v>1.4140713088542431</v>
      </c>
    </row>
    <row r="3343" spans="1:4" x14ac:dyDescent="0.15">
      <c r="A3343" s="164">
        <v>3319</v>
      </c>
      <c r="B3343" s="164">
        <v>6.6121055790691532</v>
      </c>
      <c r="C3343" s="164">
        <v>0.12521718751144295</v>
      </c>
      <c r="D3343" s="164">
        <v>1.3308552757643255</v>
      </c>
    </row>
    <row r="3344" spans="1:4" x14ac:dyDescent="0.15">
      <c r="A3344" s="164">
        <v>3320</v>
      </c>
      <c r="B3344" s="164">
        <v>6.6150612252563299</v>
      </c>
      <c r="C3344" s="164">
        <v>0.12463036867855237</v>
      </c>
      <c r="D3344" s="164">
        <v>1.3246183449148849</v>
      </c>
    </row>
    <row r="3345" spans="1:4" x14ac:dyDescent="0.15">
      <c r="A3345" s="164">
        <v>3321</v>
      </c>
      <c r="B3345" s="164">
        <v>6.5915603991023843</v>
      </c>
      <c r="C3345" s="164">
        <v>0.13431322631418308</v>
      </c>
      <c r="D3345" s="164">
        <v>1.4275313908390028</v>
      </c>
    </row>
    <row r="3346" spans="1:4" x14ac:dyDescent="0.15">
      <c r="A3346" s="164">
        <v>3322</v>
      </c>
      <c r="B3346" s="164">
        <v>6.5897078024282898</v>
      </c>
      <c r="C3346" s="164">
        <v>0.11862045185695358</v>
      </c>
      <c r="D3346" s="164">
        <v>1.2607426927948548</v>
      </c>
    </row>
    <row r="3347" spans="1:4" x14ac:dyDescent="0.15">
      <c r="A3347" s="164">
        <v>3323</v>
      </c>
      <c r="B3347" s="164">
        <v>6.6158304321456782</v>
      </c>
      <c r="C3347" s="164">
        <v>0.11709515580079977</v>
      </c>
      <c r="D3347" s="164">
        <v>1.2445312737095211</v>
      </c>
    </row>
    <row r="3348" spans="1:4" x14ac:dyDescent="0.15">
      <c r="A3348" s="164">
        <v>3324</v>
      </c>
      <c r="B3348" s="164">
        <v>6.6154459231517553</v>
      </c>
      <c r="C3348" s="164">
        <v>0.13553857988043294</v>
      </c>
      <c r="D3348" s="164">
        <v>1.4405549085423632</v>
      </c>
    </row>
    <row r="3349" spans="1:4" x14ac:dyDescent="0.15">
      <c r="A3349" s="164">
        <v>3325</v>
      </c>
      <c r="B3349" s="164">
        <v>6.6008888200061202</v>
      </c>
      <c r="C3349" s="164">
        <v>0.11727856619001731</v>
      </c>
      <c r="D3349" s="164">
        <v>1.2464806281789134</v>
      </c>
    </row>
    <row r="3350" spans="1:4" x14ac:dyDescent="0.15">
      <c r="A3350" s="164">
        <v>3326</v>
      </c>
      <c r="B3350" s="164">
        <v>6.5829885642595372</v>
      </c>
      <c r="C3350" s="164">
        <v>0.12044491764897813</v>
      </c>
      <c r="D3350" s="164">
        <v>1.2801338001422029</v>
      </c>
    </row>
    <row r="3351" spans="1:4" x14ac:dyDescent="0.15">
      <c r="A3351" s="164">
        <v>3327</v>
      </c>
      <c r="B3351" s="164">
        <v>6.6103655331812963</v>
      </c>
      <c r="C3351" s="164">
        <v>0.13239717112866067</v>
      </c>
      <c r="D3351" s="164">
        <v>1.4071668370346375</v>
      </c>
    </row>
    <row r="3352" spans="1:4" x14ac:dyDescent="0.15">
      <c r="A3352" s="164">
        <v>3328</v>
      </c>
      <c r="B3352" s="164">
        <v>6.5931448580536927</v>
      </c>
      <c r="C3352" s="164">
        <v>0.12574751609106727</v>
      </c>
      <c r="D3352" s="164">
        <v>1.3364918069954483</v>
      </c>
    </row>
    <row r="3353" spans="1:4" x14ac:dyDescent="0.15">
      <c r="A3353" s="164">
        <v>3329</v>
      </c>
      <c r="B3353" s="164">
        <v>6.5786336083692545</v>
      </c>
      <c r="C3353" s="164">
        <v>0.12932836790688818</v>
      </c>
      <c r="D3353" s="164">
        <v>1.3745504443560745</v>
      </c>
    </row>
    <row r="3354" spans="1:4" x14ac:dyDescent="0.15">
      <c r="A3354" s="164">
        <v>3330</v>
      </c>
      <c r="B3354" s="164">
        <v>6.5612422929415031</v>
      </c>
      <c r="C3354" s="164">
        <v>0.123994239495266</v>
      </c>
      <c r="D3354" s="164">
        <v>1.3178573251501906</v>
      </c>
    </row>
    <row r="3355" spans="1:4" x14ac:dyDescent="0.15">
      <c r="A3355" s="164">
        <v>3331</v>
      </c>
      <c r="B3355" s="164">
        <v>6.5470316809441496</v>
      </c>
      <c r="C3355" s="164">
        <v>0.11890678145815681</v>
      </c>
      <c r="D3355" s="164">
        <v>1.2637859112853993</v>
      </c>
    </row>
    <row r="3356" spans="1:4" x14ac:dyDescent="0.15">
      <c r="A3356" s="164">
        <v>3332</v>
      </c>
      <c r="B3356" s="164">
        <v>6.5538572289133317</v>
      </c>
      <c r="C3356" s="164">
        <v>0.12887773874173547</v>
      </c>
      <c r="D3356" s="164">
        <v>1.3697609884213455</v>
      </c>
    </row>
    <row r="3357" spans="1:4" x14ac:dyDescent="0.15">
      <c r="A3357" s="164">
        <v>3333</v>
      </c>
      <c r="B3357" s="164">
        <v>6.543315373528098</v>
      </c>
      <c r="C3357" s="164">
        <v>0.11173880189750385</v>
      </c>
      <c r="D3357" s="164">
        <v>1.1876019336346151</v>
      </c>
    </row>
    <row r="3358" spans="1:4" x14ac:dyDescent="0.15">
      <c r="A3358" s="164">
        <v>3334</v>
      </c>
      <c r="B3358" s="164">
        <v>6.5771541201149324</v>
      </c>
      <c r="C3358" s="164">
        <v>0.11232076321898266</v>
      </c>
      <c r="D3358" s="164">
        <v>1.1937872370292475</v>
      </c>
    </row>
    <row r="3359" spans="1:4" x14ac:dyDescent="0.15">
      <c r="A3359" s="164">
        <v>3335</v>
      </c>
      <c r="B3359" s="164">
        <v>6.6082335460416788</v>
      </c>
      <c r="C3359" s="164">
        <v>0.11955739572018143</v>
      </c>
      <c r="D3359" s="164">
        <v>1.2707008839046643</v>
      </c>
    </row>
    <row r="3360" spans="1:4" x14ac:dyDescent="0.15">
      <c r="A3360" s="164">
        <v>3336</v>
      </c>
      <c r="B3360" s="164">
        <v>6.6147404992430854</v>
      </c>
      <c r="C3360" s="164">
        <v>0.12032667191333513</v>
      </c>
      <c r="D3360" s="164">
        <v>1.2788770400739995</v>
      </c>
    </row>
    <row r="3361" spans="1:4" x14ac:dyDescent="0.15">
      <c r="A3361" s="164">
        <v>3337</v>
      </c>
      <c r="B3361" s="164">
        <v>6.6534802321283584</v>
      </c>
      <c r="C3361" s="164">
        <v>0.12780438279982942</v>
      </c>
      <c r="D3361" s="164">
        <v>1.358352958529857</v>
      </c>
    </row>
    <row r="3362" spans="1:4" x14ac:dyDescent="0.15">
      <c r="A3362" s="164">
        <v>3338</v>
      </c>
      <c r="B3362" s="164">
        <v>6.6223383617375244</v>
      </c>
      <c r="C3362" s="164">
        <v>0.1345940275100288</v>
      </c>
      <c r="D3362" s="164">
        <v>1.4305158513620286</v>
      </c>
    </row>
    <row r="3363" spans="1:4" x14ac:dyDescent="0.15">
      <c r="A3363" s="164">
        <v>3339</v>
      </c>
      <c r="B3363" s="164">
        <v>6.647227058669368</v>
      </c>
      <c r="C3363" s="164">
        <v>0.13178534442004342</v>
      </c>
      <c r="D3363" s="164">
        <v>1.4006641130939455</v>
      </c>
    </row>
    <row r="3364" spans="1:4" x14ac:dyDescent="0.15">
      <c r="A3364" s="164">
        <v>3340</v>
      </c>
      <c r="B3364" s="164">
        <v>6.6567706297580651</v>
      </c>
      <c r="C3364" s="164">
        <v>0.12802574182362392</v>
      </c>
      <c r="D3364" s="164">
        <v>1.3607056453335598</v>
      </c>
    </row>
    <row r="3365" spans="1:4" x14ac:dyDescent="0.15">
      <c r="A3365" s="164">
        <v>3341</v>
      </c>
      <c r="B3365" s="164">
        <v>6.6699152716665786</v>
      </c>
      <c r="C3365" s="164">
        <v>0.13214610275649452</v>
      </c>
      <c r="D3365" s="164">
        <v>1.4044983881234658</v>
      </c>
    </row>
    <row r="3366" spans="1:4" x14ac:dyDescent="0.15">
      <c r="A3366" s="164">
        <v>3342</v>
      </c>
      <c r="B3366" s="164">
        <v>6.6598050152895754</v>
      </c>
      <c r="C3366" s="164">
        <v>0.13152880067531036</v>
      </c>
      <c r="D3366" s="164">
        <v>1.3979374698676621</v>
      </c>
    </row>
    <row r="3367" spans="1:4" x14ac:dyDescent="0.15">
      <c r="A3367" s="164">
        <v>3343</v>
      </c>
      <c r="B3367" s="164">
        <v>6.6762278444750232</v>
      </c>
      <c r="C3367" s="164">
        <v>0.12182416941515051</v>
      </c>
      <c r="D3367" s="164">
        <v>1.2947930056881671</v>
      </c>
    </row>
    <row r="3368" spans="1:4" x14ac:dyDescent="0.15">
      <c r="A3368" s="164">
        <v>3344</v>
      </c>
      <c r="B3368" s="164">
        <v>6.6633705318086083</v>
      </c>
      <c r="C3368" s="164">
        <v>0.11938825699884337</v>
      </c>
      <c r="D3368" s="164">
        <v>1.2689032140791203</v>
      </c>
    </row>
    <row r="3369" spans="1:4" x14ac:dyDescent="0.15">
      <c r="A3369" s="164">
        <v>3345</v>
      </c>
      <c r="B3369" s="164">
        <v>6.6826664375328795</v>
      </c>
      <c r="C3369" s="164">
        <v>0.11705809723555216</v>
      </c>
      <c r="D3369" s="164">
        <v>1.2441374013661775</v>
      </c>
    </row>
    <row r="3370" spans="1:4" x14ac:dyDescent="0.15">
      <c r="A3370" s="164">
        <v>3346</v>
      </c>
      <c r="B3370" s="164">
        <v>6.6736137060671146</v>
      </c>
      <c r="C3370" s="164">
        <v>0.11783245051463975</v>
      </c>
      <c r="D3370" s="164">
        <v>1.2523675187107708</v>
      </c>
    </row>
    <row r="3371" spans="1:4" x14ac:dyDescent="0.15">
      <c r="A3371" s="164">
        <v>3347</v>
      </c>
      <c r="B3371" s="164">
        <v>6.664455092301087</v>
      </c>
      <c r="C3371" s="164">
        <v>0.11785033596363448</v>
      </c>
      <c r="D3371" s="164">
        <v>1.2525576119769357</v>
      </c>
    </row>
    <row r="3372" spans="1:4" x14ac:dyDescent="0.15">
      <c r="A3372" s="164">
        <v>3348</v>
      </c>
      <c r="B3372" s="164">
        <v>6.6800737410400313</v>
      </c>
      <c r="C3372" s="164">
        <v>0.11193392939779301</v>
      </c>
      <c r="D3372" s="164">
        <v>1.1896758219591137</v>
      </c>
    </row>
    <row r="3373" spans="1:4" x14ac:dyDescent="0.15">
      <c r="A3373" s="164">
        <v>3349</v>
      </c>
      <c r="B3373" s="164">
        <v>6.6818424194392918</v>
      </c>
      <c r="C3373" s="164">
        <v>0.10453587337624537</v>
      </c>
      <c r="D3373" s="164">
        <v>1.1110465053105749</v>
      </c>
    </row>
    <row r="3374" spans="1:4" x14ac:dyDescent="0.15">
      <c r="A3374" s="164">
        <v>3350</v>
      </c>
      <c r="B3374" s="164">
        <v>6.6998885861330288</v>
      </c>
      <c r="C3374" s="164">
        <v>0.10350567752436568</v>
      </c>
      <c r="D3374" s="164">
        <v>1.1000971970583087</v>
      </c>
    </row>
    <row r="3375" spans="1:4" x14ac:dyDescent="0.15">
      <c r="A3375" s="164">
        <v>3351</v>
      </c>
      <c r="B3375" s="164">
        <v>6.7202243302444176</v>
      </c>
      <c r="C3375" s="164">
        <v>9.1350390263750469E-2</v>
      </c>
      <c r="D3375" s="164">
        <v>0.97090624092265565</v>
      </c>
    </row>
    <row r="3376" spans="1:4" x14ac:dyDescent="0.15">
      <c r="A3376" s="164">
        <v>3352</v>
      </c>
      <c r="B3376" s="164">
        <v>6.7227994267399653</v>
      </c>
      <c r="C3376" s="164">
        <v>9.645245365076871E-2</v>
      </c>
      <c r="D3376" s="164">
        <v>1.0251328859291706</v>
      </c>
    </row>
    <row r="3377" spans="1:4" x14ac:dyDescent="0.15">
      <c r="A3377" s="164">
        <v>3353</v>
      </c>
      <c r="B3377" s="164">
        <v>6.7326849022804112</v>
      </c>
      <c r="C3377" s="164">
        <v>9.5702441318152864E-2</v>
      </c>
      <c r="D3377" s="164">
        <v>1.0171614733013403</v>
      </c>
    </row>
    <row r="3378" spans="1:4" x14ac:dyDescent="0.15">
      <c r="A3378" s="164">
        <v>3354</v>
      </c>
      <c r="B3378" s="164">
        <v>6.7090425157639695</v>
      </c>
      <c r="C3378" s="164">
        <v>9.62369716289313E-2</v>
      </c>
      <c r="D3378" s="164">
        <v>1.0228426621085112</v>
      </c>
    </row>
    <row r="3379" spans="1:4" x14ac:dyDescent="0.15">
      <c r="A3379" s="164">
        <v>3355</v>
      </c>
      <c r="B3379" s="164">
        <v>6.6990248933908951</v>
      </c>
      <c r="C3379" s="164">
        <v>9.7463573162655415E-2</v>
      </c>
      <c r="D3379" s="164">
        <v>1.0358794436786785</v>
      </c>
    </row>
    <row r="3380" spans="1:4" x14ac:dyDescent="0.15">
      <c r="A3380" s="164">
        <v>3356</v>
      </c>
      <c r="B3380" s="164">
        <v>6.6755751275763737</v>
      </c>
      <c r="C3380" s="164">
        <v>9.9905112095944659E-2</v>
      </c>
      <c r="D3380" s="164">
        <v>1.0618290360224216</v>
      </c>
    </row>
    <row r="3381" spans="1:4" x14ac:dyDescent="0.15">
      <c r="A3381" s="164">
        <v>3357</v>
      </c>
      <c r="B3381" s="164">
        <v>6.6934165630423212</v>
      </c>
      <c r="C3381" s="164">
        <v>8.9795380865215435E-2</v>
      </c>
      <c r="D3381" s="164">
        <v>0.95437901728002006</v>
      </c>
    </row>
    <row r="3382" spans="1:4" x14ac:dyDescent="0.15">
      <c r="A3382" s="164">
        <v>3358</v>
      </c>
      <c r="B3382" s="164">
        <v>6.7002337966678143</v>
      </c>
      <c r="C3382" s="164">
        <v>8.2524992139637376E-2</v>
      </c>
      <c r="D3382" s="164">
        <v>0.87710659657971635</v>
      </c>
    </row>
    <row r="3383" spans="1:4" x14ac:dyDescent="0.15">
      <c r="A3383" s="164">
        <v>3359</v>
      </c>
      <c r="B3383" s="164">
        <v>6.7285903558729538</v>
      </c>
      <c r="C3383" s="164">
        <v>7.84602189875514E-2</v>
      </c>
      <c r="D3383" s="164">
        <v>0.83390466159180232</v>
      </c>
    </row>
    <row r="3384" spans="1:4" x14ac:dyDescent="0.15">
      <c r="A3384" s="164">
        <v>3360</v>
      </c>
      <c r="B3384" s="164">
        <v>6.7283684179276184</v>
      </c>
      <c r="C3384" s="164">
        <v>8.4856377208285316E-2</v>
      </c>
      <c r="D3384" s="164">
        <v>0.9018854322979738</v>
      </c>
    </row>
    <row r="3385" spans="1:4" x14ac:dyDescent="0.15">
      <c r="A3385" s="164">
        <v>3361</v>
      </c>
      <c r="B3385" s="164">
        <v>6.7185965368220399</v>
      </c>
      <c r="C3385" s="164">
        <v>8.4131504292391135E-2</v>
      </c>
      <c r="D3385" s="164">
        <v>0.89418121082847091</v>
      </c>
    </row>
    <row r="3386" spans="1:4" x14ac:dyDescent="0.15">
      <c r="A3386" s="164">
        <v>3362</v>
      </c>
      <c r="B3386" s="164">
        <v>6.7077901778910043</v>
      </c>
      <c r="C3386" s="164">
        <v>9.0931180066997186E-2</v>
      </c>
      <c r="D3386" s="164">
        <v>0.96645071757884693</v>
      </c>
    </row>
    <row r="3387" spans="1:4" x14ac:dyDescent="0.15">
      <c r="A3387" s="164">
        <v>3363</v>
      </c>
      <c r="B3387" s="164">
        <v>6.7329056203568189</v>
      </c>
      <c r="C3387" s="164">
        <v>8.5034354302954362E-2</v>
      </c>
      <c r="D3387" s="164">
        <v>0.9037770396732302</v>
      </c>
    </row>
    <row r="3388" spans="1:4" x14ac:dyDescent="0.15">
      <c r="A3388" s="164">
        <v>3364</v>
      </c>
      <c r="B3388" s="164">
        <v>6.759056819505763</v>
      </c>
      <c r="C3388" s="164">
        <v>8.0098367984117402E-2</v>
      </c>
      <c r="D3388" s="164">
        <v>0.85131552409315547</v>
      </c>
    </row>
    <row r="3389" spans="1:4" x14ac:dyDescent="0.15">
      <c r="A3389" s="164">
        <v>3365</v>
      </c>
      <c r="B3389" s="164">
        <v>6.7596968733936347</v>
      </c>
      <c r="C3389" s="164">
        <v>7.6025202688670745E-2</v>
      </c>
      <c r="D3389" s="164">
        <v>0.80802439425516936</v>
      </c>
    </row>
    <row r="3390" spans="1:4" x14ac:dyDescent="0.15">
      <c r="A3390" s="164">
        <v>3366</v>
      </c>
      <c r="B3390" s="164">
        <v>6.7667031518602307</v>
      </c>
      <c r="C3390" s="164">
        <v>7.1487663735997131E-2</v>
      </c>
      <c r="D3390" s="164">
        <v>0.75979772686096714</v>
      </c>
    </row>
    <row r="3391" spans="1:4" x14ac:dyDescent="0.15">
      <c r="A3391" s="164">
        <v>3367</v>
      </c>
      <c r="B3391" s="164">
        <v>6.7466327023474184</v>
      </c>
      <c r="C3391" s="164">
        <v>7.0431711350214421E-2</v>
      </c>
      <c r="D3391" s="164">
        <v>0.74857466849730259</v>
      </c>
    </row>
    <row r="3392" spans="1:4" x14ac:dyDescent="0.15">
      <c r="A3392" s="164">
        <v>3368</v>
      </c>
      <c r="B3392" s="164">
        <v>6.769867217921802</v>
      </c>
      <c r="C3392" s="164">
        <v>7.473524605506654E-2</v>
      </c>
      <c r="D3392" s="164">
        <v>0.79431425089978958</v>
      </c>
    </row>
    <row r="3393" spans="1:4" x14ac:dyDescent="0.15">
      <c r="A3393" s="164">
        <v>3369</v>
      </c>
      <c r="B3393" s="164">
        <v>6.769867217921802</v>
      </c>
      <c r="C3393" s="164">
        <v>7.473524605506654E-2</v>
      </c>
      <c r="D3393" s="164">
        <v>0.79431425089978958</v>
      </c>
    </row>
    <row r="3394" spans="1:4" x14ac:dyDescent="0.15">
      <c r="A3394" s="164">
        <v>3370</v>
      </c>
      <c r="B3394" s="164">
        <v>6.7650104077292799</v>
      </c>
      <c r="C3394" s="164">
        <v>7.6925530215563143E-2</v>
      </c>
      <c r="D3394" s="164">
        <v>0.81759341319652745</v>
      </c>
    </row>
    <row r="3395" spans="1:4" x14ac:dyDescent="0.15">
      <c r="A3395" s="164">
        <v>3371</v>
      </c>
      <c r="B3395" s="164">
        <v>6.7681813071842765</v>
      </c>
      <c r="C3395" s="164">
        <v>7.1830319711341239E-2</v>
      </c>
      <c r="D3395" s="164">
        <v>0.76343960320096393</v>
      </c>
    </row>
    <row r="3396" spans="1:4" x14ac:dyDescent="0.15">
      <c r="A3396" s="164">
        <v>3372</v>
      </c>
      <c r="B3396" s="164">
        <v>6.7490684949151287</v>
      </c>
      <c r="C3396" s="164">
        <v>7.606575537867144E-2</v>
      </c>
      <c r="D3396" s="164">
        <v>0.8084554034680933</v>
      </c>
    </row>
    <row r="3397" spans="1:4" x14ac:dyDescent="0.15">
      <c r="A3397" s="164">
        <v>3373</v>
      </c>
      <c r="B3397" s="164">
        <v>6.7389511150497752</v>
      </c>
      <c r="C3397" s="164">
        <v>8.2701464878950581E-2</v>
      </c>
      <c r="D3397" s="164">
        <v>0.87898221510151153</v>
      </c>
    </row>
    <row r="3398" spans="1:4" x14ac:dyDescent="0.15">
      <c r="A3398" s="164">
        <v>3374</v>
      </c>
      <c r="B3398" s="164">
        <v>6.7281464170613248</v>
      </c>
      <c r="C3398" s="164">
        <v>8.1444613133580646E-2</v>
      </c>
      <c r="D3398" s="164">
        <v>0.86562392292595602</v>
      </c>
    </row>
    <row r="3399" spans="1:4" x14ac:dyDescent="0.15">
      <c r="A3399" s="164">
        <v>3375</v>
      </c>
      <c r="B3399" s="164">
        <v>6.7346140792857332</v>
      </c>
      <c r="C3399" s="164">
        <v>8.124518499186717E-2</v>
      </c>
      <c r="D3399" s="164">
        <v>0.86350432576992664</v>
      </c>
    </row>
    <row r="3400" spans="1:4" x14ac:dyDescent="0.15">
      <c r="A3400" s="164">
        <v>3376</v>
      </c>
      <c r="B3400" s="164">
        <v>6.7035630091246112</v>
      </c>
      <c r="C3400" s="164">
        <v>8.9903123455398415E-2</v>
      </c>
      <c r="D3400" s="164">
        <v>0.95552414597536328</v>
      </c>
    </row>
    <row r="3401" spans="1:4" x14ac:dyDescent="0.15">
      <c r="A3401" s="164">
        <v>3377</v>
      </c>
      <c r="B3401" s="164">
        <v>6.7169653525263113</v>
      </c>
      <c r="C3401" s="164">
        <v>9.0306387877503447E-2</v>
      </c>
      <c r="D3401" s="164">
        <v>0.95981019164012071</v>
      </c>
    </row>
    <row r="3402" spans="1:4" x14ac:dyDescent="0.15">
      <c r="A3402" s="164">
        <v>3378</v>
      </c>
      <c r="B3402" s="164">
        <v>6.7202243302444176</v>
      </c>
      <c r="C3402" s="164">
        <v>8.7600110112670215E-2</v>
      </c>
      <c r="D3402" s="164">
        <v>0.93104685561100842</v>
      </c>
    </row>
    <row r="3403" spans="1:4" x14ac:dyDescent="0.15">
      <c r="A3403" s="164">
        <v>3379</v>
      </c>
      <c r="B3403" s="164">
        <v>6.7219047011690645</v>
      </c>
      <c r="C3403" s="164">
        <v>8.2155341474307697E-2</v>
      </c>
      <c r="D3403" s="164">
        <v>0.87317781054066856</v>
      </c>
    </row>
    <row r="3404" spans="1:4" x14ac:dyDescent="0.15">
      <c r="A3404" s="164">
        <v>3380</v>
      </c>
      <c r="B3404" s="164">
        <v>6.700866287655999</v>
      </c>
      <c r="C3404" s="164">
        <v>8.9680790420596956E-2</v>
      </c>
      <c r="D3404" s="164">
        <v>0.95316110701703205</v>
      </c>
    </row>
    <row r="3405" spans="1:4" x14ac:dyDescent="0.15">
      <c r="A3405" s="164">
        <v>3381</v>
      </c>
      <c r="B3405" s="164">
        <v>6.7223521917450766</v>
      </c>
      <c r="C3405" s="164">
        <v>9.1531871626989947E-2</v>
      </c>
      <c r="D3405" s="164">
        <v>0.97283509297979109</v>
      </c>
    </row>
    <row r="3406" spans="1:4" x14ac:dyDescent="0.15">
      <c r="A3406" s="164">
        <v>3382</v>
      </c>
      <c r="B3406" s="164">
        <v>6.7176969932993478</v>
      </c>
      <c r="C3406" s="164">
        <v>8.7914812014085797E-2</v>
      </c>
      <c r="D3406" s="164">
        <v>0.93439162555925315</v>
      </c>
    </row>
    <row r="3407" spans="1:4" x14ac:dyDescent="0.15">
      <c r="A3407" s="164">
        <v>3383</v>
      </c>
      <c r="B3407" s="164">
        <v>6.7003488330350534</v>
      </c>
      <c r="C3407" s="164">
        <v>9.2107821583621075E-2</v>
      </c>
      <c r="D3407" s="164">
        <v>0.97895650533213874</v>
      </c>
    </row>
    <row r="3408" spans="1:4" x14ac:dyDescent="0.15">
      <c r="A3408" s="164">
        <v>3384</v>
      </c>
      <c r="B3408" s="164">
        <v>6.6960811918392045</v>
      </c>
      <c r="C3408" s="164">
        <v>8.8602089552938246E-2</v>
      </c>
      <c r="D3408" s="164">
        <v>0.94169626924814376</v>
      </c>
    </row>
    <row r="3409" spans="1:4" x14ac:dyDescent="0.15">
      <c r="A3409" s="164">
        <v>3385</v>
      </c>
      <c r="B3409" s="164">
        <v>6.7012110675325856</v>
      </c>
      <c r="C3409" s="164">
        <v>9.6394467948564433E-2</v>
      </c>
      <c r="D3409" s="164">
        <v>1.0245165921181441</v>
      </c>
    </row>
    <row r="3410" spans="1:4" x14ac:dyDescent="0.15">
      <c r="A3410" s="164">
        <v>3386</v>
      </c>
      <c r="B3410" s="164">
        <v>6.7118246362970062</v>
      </c>
      <c r="C3410" s="164">
        <v>8.756561800700613E-2</v>
      </c>
      <c r="D3410" s="164">
        <v>0.93068026056357478</v>
      </c>
    </row>
    <row r="3411" spans="1:4" x14ac:dyDescent="0.15">
      <c r="A3411" s="164">
        <v>3387</v>
      </c>
      <c r="B3411" s="164">
        <v>6.7065928931873886</v>
      </c>
      <c r="C3411" s="164">
        <v>8.7321569370988783E-2</v>
      </c>
      <c r="D3411" s="164">
        <v>0.92808642004342179</v>
      </c>
    </row>
    <row r="3412" spans="1:4" x14ac:dyDescent="0.15">
      <c r="A3412" s="164">
        <v>3388</v>
      </c>
      <c r="B3412" s="164">
        <v>6.7065928931873886</v>
      </c>
      <c r="C3412" s="164">
        <v>8.7321569370988783E-2</v>
      </c>
      <c r="D3412" s="164">
        <v>0.92808642004342179</v>
      </c>
    </row>
    <row r="3413" spans="1:4" x14ac:dyDescent="0.15">
      <c r="A3413" s="164">
        <v>3389</v>
      </c>
      <c r="B3413" s="164">
        <v>6.7039638550767426</v>
      </c>
      <c r="C3413" s="164">
        <v>8.6808068419575335E-2</v>
      </c>
      <c r="D3413" s="164">
        <v>0.92262873916206412</v>
      </c>
    </row>
    <row r="3414" spans="1:4" x14ac:dyDescent="0.15">
      <c r="A3414" s="164">
        <v>3390</v>
      </c>
      <c r="B3414" s="164">
        <v>6.6927199486732505</v>
      </c>
      <c r="C3414" s="164">
        <v>8.1960976083544246E-2</v>
      </c>
      <c r="D3414" s="164">
        <v>0.87111202220230721</v>
      </c>
    </row>
    <row r="3415" spans="1:4" x14ac:dyDescent="0.15">
      <c r="A3415" s="164">
        <v>3391</v>
      </c>
      <c r="B3415" s="164">
        <v>6.6875924190463332</v>
      </c>
      <c r="C3415" s="164">
        <v>9.1533717338623255E-2</v>
      </c>
      <c r="D3415" s="164">
        <v>0.97285470989591538</v>
      </c>
    </row>
    <row r="3416" spans="1:4" x14ac:dyDescent="0.15">
      <c r="A3416" s="164">
        <v>3392</v>
      </c>
      <c r="B3416" s="164">
        <v>6.6852505778978433</v>
      </c>
      <c r="C3416" s="164">
        <v>9.4444031016776009E-2</v>
      </c>
      <c r="D3416" s="164">
        <v>1.0037866162074569</v>
      </c>
    </row>
    <row r="3417" spans="1:4" x14ac:dyDescent="0.15">
      <c r="A3417" s="164">
        <v>3393</v>
      </c>
      <c r="B3417" s="164">
        <v>6.6852505778978433</v>
      </c>
      <c r="C3417" s="164">
        <v>9.4444031016776009E-2</v>
      </c>
      <c r="D3417" s="164">
        <v>1.0037866162074569</v>
      </c>
    </row>
    <row r="3418" spans="1:4" x14ac:dyDescent="0.15">
      <c r="A3418" s="164">
        <v>3394</v>
      </c>
      <c r="B3418" s="164">
        <v>6.713636210385248</v>
      </c>
      <c r="C3418" s="164">
        <v>9.870888379223075E-2</v>
      </c>
      <c r="D3418" s="164">
        <v>1.049115072543001</v>
      </c>
    </row>
    <row r="3419" spans="1:4" x14ac:dyDescent="0.15">
      <c r="A3419" s="164">
        <v>3395</v>
      </c>
      <c r="B3419" s="164">
        <v>6.7148792408871687</v>
      </c>
      <c r="C3419" s="164">
        <v>9.6915646949057077E-2</v>
      </c>
      <c r="D3419" s="164">
        <v>1.0300558781874771</v>
      </c>
    </row>
    <row r="3420" spans="1:4" x14ac:dyDescent="0.15">
      <c r="A3420" s="164">
        <v>3396</v>
      </c>
      <c r="B3420" s="164">
        <v>6.7340082784991591</v>
      </c>
      <c r="C3420" s="164">
        <v>0.10010046031467912</v>
      </c>
      <c r="D3420" s="164">
        <v>1.0639052702254153</v>
      </c>
    </row>
    <row r="3421" spans="1:4" x14ac:dyDescent="0.15">
      <c r="A3421" s="164">
        <v>3397</v>
      </c>
      <c r="B3421" s="164">
        <v>6.7396078088198079</v>
      </c>
      <c r="C3421" s="164">
        <v>8.7913077451722721E-2</v>
      </c>
      <c r="D3421" s="164">
        <v>0.93437318997929864</v>
      </c>
    </row>
    <row r="3422" spans="1:4" x14ac:dyDescent="0.15">
      <c r="A3422" s="164">
        <v>3398</v>
      </c>
      <c r="B3422" s="164">
        <v>6.722743536332719</v>
      </c>
      <c r="C3422" s="164">
        <v>9.0591167029925757E-2</v>
      </c>
      <c r="D3422" s="164">
        <v>0.96283693137897874</v>
      </c>
    </row>
    <row r="3423" spans="1:4" x14ac:dyDescent="0.15">
      <c r="A3423" s="164">
        <v>3399</v>
      </c>
      <c r="B3423" s="164">
        <v>6.743373147687719</v>
      </c>
      <c r="C3423" s="164">
        <v>8.9119646793871077E-2</v>
      </c>
      <c r="D3423" s="164">
        <v>0.94719706189725628</v>
      </c>
    </row>
    <row r="3424" spans="1:4" x14ac:dyDescent="0.15">
      <c r="A3424" s="164">
        <v>3400</v>
      </c>
      <c r="B3424" s="164">
        <v>6.7484196907210912</v>
      </c>
      <c r="C3424" s="164">
        <v>8.4073103760498924E-2</v>
      </c>
      <c r="D3424" s="164">
        <v>0.89356050805179266</v>
      </c>
    </row>
    <row r="3425" spans="1:4" x14ac:dyDescent="0.15">
      <c r="A3425" s="164">
        <v>3401</v>
      </c>
      <c r="B3425" s="164">
        <v>6.7474996302526185</v>
      </c>
      <c r="C3425" s="164">
        <v>8.3590563794032846E-2</v>
      </c>
      <c r="D3425" s="164">
        <v>0.88843189214129847</v>
      </c>
    </row>
    <row r="3426" spans="1:4" x14ac:dyDescent="0.15">
      <c r="A3426" s="164">
        <v>3402</v>
      </c>
      <c r="B3426" s="164">
        <v>6.7555271407847846</v>
      </c>
      <c r="C3426" s="164">
        <v>8.1376397225401575E-2</v>
      </c>
      <c r="D3426" s="164">
        <v>0.8648988986453805</v>
      </c>
    </row>
    <row r="3427" spans="1:4" x14ac:dyDescent="0.15">
      <c r="A3427" s="164">
        <v>3403</v>
      </c>
      <c r="B3427" s="164">
        <v>6.7435908739647763</v>
      </c>
      <c r="C3427" s="164">
        <v>7.8824357850345805E-2</v>
      </c>
      <c r="D3427" s="164">
        <v>0.8377748661243587</v>
      </c>
    </row>
    <row r="3428" spans="1:4" x14ac:dyDescent="0.15">
      <c r="A3428" s="164">
        <v>3404</v>
      </c>
      <c r="B3428" s="164">
        <v>6.7353294219555622</v>
      </c>
      <c r="C3428" s="164">
        <v>8.3157389268392556E-2</v>
      </c>
      <c r="D3428" s="164">
        <v>0.88382795066782938</v>
      </c>
    </row>
    <row r="3429" spans="1:4" x14ac:dyDescent="0.15">
      <c r="A3429" s="164">
        <v>3405</v>
      </c>
      <c r="B3429" s="164">
        <v>6.7087011676546444</v>
      </c>
      <c r="C3429" s="164">
        <v>9.5580702851216337E-2</v>
      </c>
      <c r="D3429" s="164">
        <v>1.015867591173768</v>
      </c>
    </row>
    <row r="3430" spans="1:4" x14ac:dyDescent="0.15">
      <c r="A3430" s="164">
        <v>3406</v>
      </c>
      <c r="B3430" s="164">
        <v>6.7087011676546444</v>
      </c>
      <c r="C3430" s="164">
        <v>9.5580702851216337E-2</v>
      </c>
      <c r="D3430" s="164">
        <v>1.015867591173768</v>
      </c>
    </row>
    <row r="3431" spans="1:4" x14ac:dyDescent="0.15">
      <c r="A3431" s="164">
        <v>3407</v>
      </c>
      <c r="B3431" s="164">
        <v>6.7019001721975249</v>
      </c>
      <c r="C3431" s="164">
        <v>8.6621018860913779E-2</v>
      </c>
      <c r="D3431" s="164">
        <v>0.92064070623366623</v>
      </c>
    </row>
    <row r="3432" spans="1:4" x14ac:dyDescent="0.15">
      <c r="A3432" s="164">
        <v>3408</v>
      </c>
      <c r="B3432" s="164">
        <v>6.6991401074792947</v>
      </c>
      <c r="C3432" s="164">
        <v>7.8848113443776846E-2</v>
      </c>
      <c r="D3432" s="164">
        <v>0.83802734948926194</v>
      </c>
    </row>
    <row r="3433" spans="1:4" x14ac:dyDescent="0.15">
      <c r="A3433" s="164">
        <v>3409</v>
      </c>
      <c r="B3433" s="164">
        <v>6.7155564267613626</v>
      </c>
      <c r="C3433" s="164">
        <v>7.2626717079929293E-2</v>
      </c>
      <c r="D3433" s="164">
        <v>0.77190401340418291</v>
      </c>
    </row>
    <row r="3434" spans="1:4" x14ac:dyDescent="0.15">
      <c r="A3434" s="164">
        <v>3410</v>
      </c>
      <c r="B3434" s="164">
        <v>6.6891108686801237</v>
      </c>
      <c r="C3434" s="164">
        <v>6.944810393988643E-2</v>
      </c>
      <c r="D3434" s="164">
        <v>0.73812051969128289</v>
      </c>
    </row>
    <row r="3435" spans="1:4" x14ac:dyDescent="0.15">
      <c r="A3435" s="164">
        <v>3411</v>
      </c>
      <c r="B3435" s="164">
        <v>6.6791879014903888</v>
      </c>
      <c r="C3435" s="164">
        <v>6.2984936702069838E-2</v>
      </c>
      <c r="D3435" s="164">
        <v>0.66942755199617876</v>
      </c>
    </row>
    <row r="3436" spans="1:4" x14ac:dyDescent="0.15">
      <c r="A3436" s="164">
        <v>3412</v>
      </c>
      <c r="B3436" s="164">
        <v>6.6891108686801237</v>
      </c>
      <c r="C3436" s="164">
        <v>6.6075811657406724E-2</v>
      </c>
      <c r="D3436" s="164">
        <v>0.70227853134485652</v>
      </c>
    </row>
    <row r="3437" spans="1:4" x14ac:dyDescent="0.15">
      <c r="A3437" s="164">
        <v>3413</v>
      </c>
      <c r="B3437" s="164">
        <v>6.6983332526419206</v>
      </c>
      <c r="C3437" s="164">
        <v>6.3586678116672068E-2</v>
      </c>
      <c r="D3437" s="164">
        <v>0.67582308564603077</v>
      </c>
    </row>
    <row r="3438" spans="1:4" x14ac:dyDescent="0.15">
      <c r="A3438" s="164">
        <v>3414</v>
      </c>
      <c r="B3438" s="164">
        <v>6.6774724315720864</v>
      </c>
      <c r="C3438" s="164">
        <v>6.1390710927756942E-2</v>
      </c>
      <c r="D3438" s="164">
        <v>0.65248352198983561</v>
      </c>
    </row>
    <row r="3439" spans="1:4" x14ac:dyDescent="0.15">
      <c r="A3439" s="164">
        <v>3415</v>
      </c>
      <c r="B3439" s="164">
        <v>6.6766429266741882</v>
      </c>
      <c r="C3439" s="164">
        <v>7.5276920749820952E-2</v>
      </c>
      <c r="D3439" s="164">
        <v>0.80007137290187946</v>
      </c>
    </row>
    <row r="3440" spans="1:4" x14ac:dyDescent="0.15">
      <c r="A3440" s="164">
        <v>3416</v>
      </c>
      <c r="B3440" s="164">
        <v>6.6783010586868601</v>
      </c>
      <c r="C3440" s="164">
        <v>7.8980106940441885E-2</v>
      </c>
      <c r="D3440" s="164">
        <v>0.83943022592255667</v>
      </c>
    </row>
    <row r="3441" spans="1:4" x14ac:dyDescent="0.15">
      <c r="A3441" s="164">
        <v>3417</v>
      </c>
      <c r="B3441" s="164">
        <v>6.6678197059961697</v>
      </c>
      <c r="C3441" s="164">
        <v>7.5296751044320764E-2</v>
      </c>
      <c r="D3441" s="164">
        <v>0.8002821367161731</v>
      </c>
    </row>
    <row r="3442" spans="1:4" x14ac:dyDescent="0.15">
      <c r="A3442" s="164">
        <v>3418</v>
      </c>
      <c r="B3442" s="164">
        <v>6.6650569774578452</v>
      </c>
      <c r="C3442" s="164">
        <v>7.2502924528177637E-2</v>
      </c>
      <c r="D3442" s="164">
        <v>0.77058829969208598</v>
      </c>
    </row>
    <row r="3443" spans="1:4" x14ac:dyDescent="0.15">
      <c r="A3443" s="164">
        <v>3419</v>
      </c>
      <c r="B3443" s="164">
        <v>6.6651772989931759</v>
      </c>
      <c r="C3443" s="164">
        <v>6.5960126111684225E-2</v>
      </c>
      <c r="D3443" s="164">
        <v>0.70104898193623078</v>
      </c>
    </row>
    <row r="3444" spans="1:4" x14ac:dyDescent="0.15">
      <c r="A3444" s="164">
        <v>3420</v>
      </c>
      <c r="B3444" s="164">
        <v>6.6534802321283584</v>
      </c>
      <c r="C3444" s="164">
        <v>6.7463424786959436E-2</v>
      </c>
      <c r="D3444" s="164">
        <v>0.71702660459970669</v>
      </c>
    </row>
    <row r="3445" spans="1:4" x14ac:dyDescent="0.15">
      <c r="A3445" s="164">
        <v>3421</v>
      </c>
      <c r="B3445" s="164">
        <v>6.662103309742025</v>
      </c>
      <c r="C3445" s="164">
        <v>6.6405678963085357E-2</v>
      </c>
      <c r="D3445" s="164">
        <v>0.70578448490274526</v>
      </c>
    </row>
    <row r="3446" spans="1:4" x14ac:dyDescent="0.15">
      <c r="A3446" s="164">
        <v>3422</v>
      </c>
      <c r="B3446" s="164">
        <v>6.6613782610324561</v>
      </c>
      <c r="C3446" s="164">
        <v>5.9083119529168115E-2</v>
      </c>
      <c r="D3446" s="164">
        <v>0.62795757432917865</v>
      </c>
    </row>
    <row r="3447" spans="1:4" x14ac:dyDescent="0.15">
      <c r="A3447" s="164">
        <v>3423</v>
      </c>
      <c r="B3447" s="164">
        <v>6.6513401582344267</v>
      </c>
      <c r="C3447" s="164">
        <v>5.6255405823876004E-2</v>
      </c>
      <c r="D3447" s="164">
        <v>0.59790357153746776</v>
      </c>
    </row>
    <row r="3448" spans="1:4" x14ac:dyDescent="0.15">
      <c r="A3448" s="164">
        <v>3424</v>
      </c>
      <c r="B3448" s="164">
        <v>6.6504211902256687</v>
      </c>
      <c r="C3448" s="164">
        <v>5.5585034296415259E-2</v>
      </c>
      <c r="D3448" s="164">
        <v>0.59077861128421338</v>
      </c>
    </row>
    <row r="3449" spans="1:4" x14ac:dyDescent="0.15">
      <c r="A3449" s="164">
        <v>3425</v>
      </c>
      <c r="B3449" s="164">
        <v>6.6702141809156901</v>
      </c>
      <c r="C3449" s="164">
        <v>5.6977994287355394E-2</v>
      </c>
      <c r="D3449" s="164">
        <v>0.60558351298911628</v>
      </c>
    </row>
    <row r="3450" spans="1:4" x14ac:dyDescent="0.15">
      <c r="A3450" s="164">
        <v>3426</v>
      </c>
      <c r="B3450" s="164">
        <v>6.6702141809156901</v>
      </c>
      <c r="C3450" s="164">
        <v>5.6977994287355394E-2</v>
      </c>
      <c r="D3450" s="164">
        <v>0.60558351298911628</v>
      </c>
    </row>
    <row r="3451" spans="1:4" x14ac:dyDescent="0.15">
      <c r="A3451" s="164">
        <v>3427</v>
      </c>
      <c r="B3451" s="164">
        <v>6.6916738637687514</v>
      </c>
      <c r="C3451" s="164">
        <v>5.4855766714164034E-2</v>
      </c>
      <c r="D3451" s="164">
        <v>0.58302768165089736</v>
      </c>
    </row>
    <row r="3452" spans="1:4" x14ac:dyDescent="0.15">
      <c r="A3452" s="164">
        <v>3428</v>
      </c>
      <c r="B3452" s="164">
        <v>6.6845466576613113</v>
      </c>
      <c r="C3452" s="164">
        <v>5.4908305889125764E-2</v>
      </c>
      <c r="D3452" s="164">
        <v>0.58358608772574816</v>
      </c>
    </row>
    <row r="3453" spans="1:4" x14ac:dyDescent="0.15">
      <c r="A3453" s="164">
        <v>3429</v>
      </c>
      <c r="B3453" s="164">
        <v>6.6827252628005631</v>
      </c>
      <c r="C3453" s="164">
        <v>4.7218274865447718E-2</v>
      </c>
      <c r="D3453" s="164">
        <v>0.50185355114631092</v>
      </c>
    </row>
    <row r="3454" spans="1:4" x14ac:dyDescent="0.15">
      <c r="A3454" s="164">
        <v>3430</v>
      </c>
      <c r="B3454" s="164">
        <v>6.6931263823644072</v>
      </c>
      <c r="C3454" s="164">
        <v>4.9872171003246812E-2</v>
      </c>
      <c r="D3454" s="164">
        <v>0.53006015557909081</v>
      </c>
    </row>
    <row r="3455" spans="1:4" x14ac:dyDescent="0.15">
      <c r="A3455" s="164">
        <v>3431</v>
      </c>
      <c r="B3455" s="164">
        <v>6.6774724315720864</v>
      </c>
      <c r="C3455" s="164">
        <v>4.6960790282512654E-2</v>
      </c>
      <c r="D3455" s="164">
        <v>0.49911690833842332</v>
      </c>
    </row>
    <row r="3456" spans="1:4" x14ac:dyDescent="0.15">
      <c r="A3456" s="164">
        <v>3432</v>
      </c>
      <c r="B3456" s="164">
        <v>6.6813711623421579</v>
      </c>
      <c r="C3456" s="164">
        <v>5.0243418921105842E-2</v>
      </c>
      <c r="D3456" s="164">
        <v>0.53400591781763385</v>
      </c>
    </row>
    <row r="3457" spans="1:4" x14ac:dyDescent="0.15">
      <c r="A3457" s="164">
        <v>3433</v>
      </c>
      <c r="B3457" s="164">
        <v>6.6663194324208073</v>
      </c>
      <c r="C3457" s="164">
        <v>5.2089674830410715E-2</v>
      </c>
      <c r="D3457" s="164">
        <v>0.55362861871150992</v>
      </c>
    </row>
    <row r="3458" spans="1:4" x14ac:dyDescent="0.15">
      <c r="A3458" s="164">
        <v>3434</v>
      </c>
      <c r="B3458" s="164">
        <v>6.6784193624414874</v>
      </c>
      <c r="C3458" s="164">
        <v>5.1643628130356944E-2</v>
      </c>
      <c r="D3458" s="164">
        <v>0.54888786693612301</v>
      </c>
    </row>
    <row r="3459" spans="1:4" x14ac:dyDescent="0.15">
      <c r="A3459" s="164">
        <v>3435</v>
      </c>
      <c r="B3459" s="164">
        <v>6.6864223739270496</v>
      </c>
      <c r="C3459" s="164">
        <v>4.8288185041341691E-2</v>
      </c>
      <c r="D3459" s="164">
        <v>0.51322495814307256</v>
      </c>
    </row>
    <row r="3460" spans="1:4" x14ac:dyDescent="0.15">
      <c r="A3460" s="164">
        <v>3436</v>
      </c>
      <c r="B3460" s="164">
        <v>6.6762278444750232</v>
      </c>
      <c r="C3460" s="164">
        <v>5.0964330728022311E-2</v>
      </c>
      <c r="D3460" s="164">
        <v>0.54166803913390993</v>
      </c>
    </row>
    <row r="3461" spans="1:4" x14ac:dyDescent="0.15">
      <c r="A3461" s="164">
        <v>3437</v>
      </c>
      <c r="B3461" s="164">
        <v>6.6687783747826979</v>
      </c>
      <c r="C3461" s="164">
        <v>4.284035837175626E-2</v>
      </c>
      <c r="D3461" s="164">
        <v>0.45532341116890174</v>
      </c>
    </row>
    <row r="3462" spans="1:4" x14ac:dyDescent="0.15">
      <c r="A3462" s="164">
        <v>3438</v>
      </c>
      <c r="B3462" s="164">
        <v>6.6727801012658992</v>
      </c>
      <c r="C3462" s="164">
        <v>4.8404606632868052E-2</v>
      </c>
      <c r="D3462" s="164">
        <v>0.51446233052281531</v>
      </c>
    </row>
    <row r="3463" spans="1:4" x14ac:dyDescent="0.15">
      <c r="A3463" s="164">
        <v>3439</v>
      </c>
      <c r="B3463" s="164">
        <v>6.6658387371629928</v>
      </c>
      <c r="C3463" s="164">
        <v>4.6023304995094882E-2</v>
      </c>
      <c r="D3463" s="164">
        <v>0.48915296276907116</v>
      </c>
    </row>
    <row r="3464" spans="1:4" x14ac:dyDescent="0.15">
      <c r="A3464" s="164">
        <v>3440</v>
      </c>
      <c r="B3464" s="164">
        <v>6.6672799385828077</v>
      </c>
      <c r="C3464" s="164">
        <v>5.2698932922410791E-2</v>
      </c>
      <c r="D3464" s="164">
        <v>0.56010404243052869</v>
      </c>
    </row>
    <row r="3465" spans="1:4" x14ac:dyDescent="0.15">
      <c r="A3465" s="164">
        <v>3441</v>
      </c>
      <c r="B3465" s="164">
        <v>6.6509727004377313</v>
      </c>
      <c r="C3465" s="164">
        <v>4.2846507981109561E-2</v>
      </c>
      <c r="D3465" s="164">
        <v>0.45538877152568968</v>
      </c>
    </row>
    <row r="3466" spans="1:4" x14ac:dyDescent="0.15">
      <c r="A3466" s="164">
        <v>3442</v>
      </c>
      <c r="B3466" s="164">
        <v>6.6467344953253145</v>
      </c>
      <c r="C3466" s="164">
        <v>3.8751849753273504E-2</v>
      </c>
      <c r="D3466" s="164">
        <v>0.41186920673376026</v>
      </c>
    </row>
    <row r="3467" spans="1:4" x14ac:dyDescent="0.15">
      <c r="A3467" s="164">
        <v>3443</v>
      </c>
      <c r="B3467" s="164">
        <v>6.6515238224900806</v>
      </c>
      <c r="C3467" s="164">
        <v>3.81998170640232E-2</v>
      </c>
      <c r="D3467" s="164">
        <v>0.40600199607774706</v>
      </c>
    </row>
    <row r="3468" spans="1:4" x14ac:dyDescent="0.15">
      <c r="A3468" s="164">
        <v>3444</v>
      </c>
      <c r="B3468" s="164">
        <v>6.6882936078555693</v>
      </c>
      <c r="C3468" s="164">
        <v>3.5418633434272984E-2</v>
      </c>
      <c r="D3468" s="164">
        <v>0.37644253239641978</v>
      </c>
    </row>
    <row r="3469" spans="1:4" x14ac:dyDescent="0.15">
      <c r="A3469" s="164">
        <v>3445</v>
      </c>
      <c r="B3469" s="164">
        <v>6.6880599480103768</v>
      </c>
      <c r="C3469" s="164">
        <v>3.7213761376440502E-2</v>
      </c>
      <c r="D3469" s="164">
        <v>0.39552182606197406</v>
      </c>
    </row>
    <row r="3470" spans="1:4" x14ac:dyDescent="0.15">
      <c r="A3470" s="164">
        <v>3446</v>
      </c>
      <c r="B3470" s="164">
        <v>6.7178094927680254</v>
      </c>
      <c r="C3470" s="164">
        <v>4.2257513314507555E-2</v>
      </c>
      <c r="D3470" s="164">
        <v>0.44912871509874991</v>
      </c>
    </row>
    <row r="3471" spans="1:4" x14ac:dyDescent="0.15">
      <c r="A3471" s="164">
        <v>3447</v>
      </c>
      <c r="B3471" s="164">
        <v>6.7224640244431235</v>
      </c>
      <c r="C3471" s="164">
        <v>4.1882671243657299E-2</v>
      </c>
      <c r="D3471" s="164">
        <v>0.44514475285296079</v>
      </c>
    </row>
    <row r="3472" spans="1:4" x14ac:dyDescent="0.15">
      <c r="A3472" s="164">
        <v>3448</v>
      </c>
      <c r="B3472" s="164">
        <v>6.720504642597648</v>
      </c>
      <c r="C3472" s="164">
        <v>5.2575733057887319E-2</v>
      </c>
      <c r="D3472" s="164">
        <v>0.55879462802078939</v>
      </c>
    </row>
    <row r="3473" spans="1:4" x14ac:dyDescent="0.15">
      <c r="A3473" s="164">
        <v>3449</v>
      </c>
      <c r="B3473" s="164">
        <v>6.7236931311529924</v>
      </c>
      <c r="C3473" s="164">
        <v>5.121623449571544E-2</v>
      </c>
      <c r="D3473" s="164">
        <v>0.54434536694235214</v>
      </c>
    </row>
    <row r="3474" spans="1:4" x14ac:dyDescent="0.15">
      <c r="A3474" s="164">
        <v>3450</v>
      </c>
      <c r="B3474" s="164">
        <v>6.7342837005942178</v>
      </c>
      <c r="C3474" s="164">
        <v>6.3321834886932216E-2</v>
      </c>
      <c r="D3474" s="164">
        <v>0.67300823237744467</v>
      </c>
    </row>
    <row r="3475" spans="1:4" x14ac:dyDescent="0.15">
      <c r="A3475" s="164">
        <v>3451</v>
      </c>
      <c r="B3475" s="164">
        <v>6.7050508323075331</v>
      </c>
      <c r="C3475" s="164">
        <v>5.6753391190300206E-2</v>
      </c>
      <c r="D3475" s="164">
        <v>0.60319634695696445</v>
      </c>
    </row>
    <row r="3476" spans="1:4" x14ac:dyDescent="0.15">
      <c r="A3476" s="164">
        <v>3452</v>
      </c>
      <c r="B3476" s="164">
        <v>6.7171342533898324</v>
      </c>
      <c r="C3476" s="164">
        <v>5.6746717035976779E-2</v>
      </c>
      <c r="D3476" s="164">
        <v>0.60312541153931831</v>
      </c>
    </row>
    <row r="3477" spans="1:4" x14ac:dyDescent="0.15">
      <c r="A3477" s="164">
        <v>3453</v>
      </c>
      <c r="B3477" s="164">
        <v>6.7151050345883849</v>
      </c>
      <c r="C3477" s="164">
        <v>5.3273227925109801E-2</v>
      </c>
      <c r="D3477" s="164">
        <v>0.56620786531121126</v>
      </c>
    </row>
    <row r="3478" spans="1:4" x14ac:dyDescent="0.15">
      <c r="A3478" s="164">
        <v>3454</v>
      </c>
      <c r="B3478" s="164">
        <v>6.7132968593288469</v>
      </c>
      <c r="C3478" s="164">
        <v>5.3470726352312425E-2</v>
      </c>
      <c r="D3478" s="164">
        <v>0.56830695273699894</v>
      </c>
    </row>
    <row r="3479" spans="1:4" x14ac:dyDescent="0.15">
      <c r="A3479" s="164">
        <v>3455</v>
      </c>
      <c r="B3479" s="164">
        <v>6.7049936605811258</v>
      </c>
      <c r="C3479" s="164">
        <v>5.600023700560719E-2</v>
      </c>
      <c r="D3479" s="164">
        <v>0.59519154154579768</v>
      </c>
    </row>
    <row r="3480" spans="1:4" x14ac:dyDescent="0.15">
      <c r="A3480" s="164">
        <v>3456</v>
      </c>
      <c r="B3480" s="164">
        <v>6.6885271979983676</v>
      </c>
      <c r="C3480" s="164">
        <v>5.4471355369286378E-2</v>
      </c>
      <c r="D3480" s="164">
        <v>0.57894201356841202</v>
      </c>
    </row>
    <row r="3481" spans="1:4" x14ac:dyDescent="0.15">
      <c r="A3481" s="164">
        <v>3457</v>
      </c>
      <c r="B3481" s="164">
        <v>6.6927199486732505</v>
      </c>
      <c r="C3481" s="164">
        <v>6.2350242643238296E-2</v>
      </c>
      <c r="D3481" s="164">
        <v>0.66268178527294008</v>
      </c>
    </row>
    <row r="3482" spans="1:4" x14ac:dyDescent="0.15">
      <c r="A3482" s="164">
        <v>3458</v>
      </c>
      <c r="B3482" s="164">
        <v>6.7203364672273365</v>
      </c>
      <c r="C3482" s="164">
        <v>6.0607644888413859E-2</v>
      </c>
      <c r="D3482" s="164">
        <v>0.64416080215845162</v>
      </c>
    </row>
    <row r="3483" spans="1:4" x14ac:dyDescent="0.15">
      <c r="A3483" s="164">
        <v>3459</v>
      </c>
      <c r="B3483" s="164">
        <v>6.7202243302444176</v>
      </c>
      <c r="C3483" s="164">
        <v>5.559827747689372E-2</v>
      </c>
      <c r="D3483" s="164">
        <v>0.59091936477786655</v>
      </c>
    </row>
    <row r="3484" spans="1:4" x14ac:dyDescent="0.15">
      <c r="A3484" s="164">
        <v>3460</v>
      </c>
      <c r="B3484" s="164">
        <v>6.7129007638004587</v>
      </c>
      <c r="C3484" s="164">
        <v>6.5656576709995917E-2</v>
      </c>
      <c r="D3484" s="164">
        <v>0.6978227449417681</v>
      </c>
    </row>
    <row r="3485" spans="1:4" x14ac:dyDescent="0.15">
      <c r="A3485" s="164">
        <v>3461</v>
      </c>
      <c r="B3485" s="164">
        <v>6.7162893845248579</v>
      </c>
      <c r="C3485" s="164">
        <v>6.3518880126657074E-2</v>
      </c>
      <c r="D3485" s="164">
        <v>0.67510250315659082</v>
      </c>
    </row>
    <row r="3486" spans="1:4" x14ac:dyDescent="0.15">
      <c r="A3486" s="164">
        <v>3462</v>
      </c>
      <c r="B3486" s="164">
        <v>6.7125610938050846</v>
      </c>
      <c r="C3486" s="164">
        <v>6.5313264322532483E-2</v>
      </c>
      <c r="D3486" s="164">
        <v>0.69417389200734803</v>
      </c>
    </row>
    <row r="3487" spans="1:4" x14ac:dyDescent="0.15">
      <c r="A3487" s="164">
        <v>3463</v>
      </c>
      <c r="B3487" s="164">
        <v>6.6975832851366199</v>
      </c>
      <c r="C3487" s="164">
        <v>6.6186143317135127E-2</v>
      </c>
      <c r="D3487" s="164">
        <v>0.7034511776432727</v>
      </c>
    </row>
    <row r="3488" spans="1:4" x14ac:dyDescent="0.15">
      <c r="A3488" s="164">
        <v>3464</v>
      </c>
      <c r="B3488" s="164">
        <v>6.70270336193059</v>
      </c>
      <c r="C3488" s="164">
        <v>6.7512503029485416E-2</v>
      </c>
      <c r="D3488" s="164">
        <v>0.71754822658538631</v>
      </c>
    </row>
    <row r="3489" spans="1:4" x14ac:dyDescent="0.15">
      <c r="A3489" s="164">
        <v>3465</v>
      </c>
      <c r="B3489" s="164">
        <v>6.698794414345703</v>
      </c>
      <c r="C3489" s="164">
        <v>6.7742862720896468E-2</v>
      </c>
      <c r="D3489" s="164">
        <v>0.71999657586339438</v>
      </c>
    </row>
    <row r="3490" spans="1:4" x14ac:dyDescent="0.15">
      <c r="A3490" s="164">
        <v>3466</v>
      </c>
      <c r="B3490" s="164">
        <v>6.7136927545994753</v>
      </c>
      <c r="C3490" s="164">
        <v>7.2120853577419375E-2</v>
      </c>
      <c r="D3490" s="164">
        <v>0.76652750619689225</v>
      </c>
    </row>
    <row r="3491" spans="1:4" x14ac:dyDescent="0.15">
      <c r="A3491" s="164">
        <v>3467</v>
      </c>
      <c r="B3491" s="164">
        <v>6.7171342533898324</v>
      </c>
      <c r="C3491" s="164">
        <v>7.4985681993379849E-2</v>
      </c>
      <c r="D3491" s="164">
        <v>0.79697597806655573</v>
      </c>
    </row>
    <row r="3492" spans="1:4" x14ac:dyDescent="0.15">
      <c r="A3492" s="164">
        <v>3468</v>
      </c>
      <c r="B3492" s="164">
        <v>6.7192143741064889</v>
      </c>
      <c r="C3492" s="164">
        <v>6.0593890545026063E-2</v>
      </c>
      <c r="D3492" s="164">
        <v>0.64401461583350594</v>
      </c>
    </row>
    <row r="3493" spans="1:4" x14ac:dyDescent="0.15">
      <c r="A3493" s="164">
        <v>3469</v>
      </c>
      <c r="B3493" s="164">
        <v>6.7363188188236087</v>
      </c>
      <c r="C3493" s="164">
        <v>5.8827515775874417E-2</v>
      </c>
      <c r="D3493" s="164">
        <v>0.62524092168478829</v>
      </c>
    </row>
    <row r="3494" spans="1:4" x14ac:dyDescent="0.15">
      <c r="A3494" s="164">
        <v>3470</v>
      </c>
      <c r="B3494" s="164">
        <v>6.7363188188236087</v>
      </c>
      <c r="C3494" s="164">
        <v>5.8827515775874417E-2</v>
      </c>
      <c r="D3494" s="164">
        <v>0.62524092168478829</v>
      </c>
    </row>
    <row r="3495" spans="1:4" x14ac:dyDescent="0.15">
      <c r="A3495" s="164">
        <v>3471</v>
      </c>
      <c r="B3495" s="164">
        <v>6.7356593598327992</v>
      </c>
      <c r="C3495" s="164">
        <v>5.7806772747210466E-2</v>
      </c>
      <c r="D3495" s="164">
        <v>0.61439208158627601</v>
      </c>
    </row>
    <row r="3496" spans="1:4" x14ac:dyDescent="0.15">
      <c r="A3496" s="164">
        <v>3472</v>
      </c>
      <c r="B3496" s="164">
        <v>6.7503644928117748</v>
      </c>
      <c r="C3496" s="164">
        <v>6.4507658690306613E-2</v>
      </c>
      <c r="D3496" s="164">
        <v>0.68561161292137773</v>
      </c>
    </row>
    <row r="3497" spans="1:4" x14ac:dyDescent="0.15">
      <c r="A3497" s="164">
        <v>3473</v>
      </c>
      <c r="B3497" s="164">
        <v>6.7583094281410432</v>
      </c>
      <c r="C3497" s="164">
        <v>6.4976694214643693E-2</v>
      </c>
      <c r="D3497" s="164">
        <v>0.69059669855131844</v>
      </c>
    </row>
    <row r="3498" spans="1:4" x14ac:dyDescent="0.15">
      <c r="A3498" s="164">
        <v>3474</v>
      </c>
      <c r="B3498" s="164">
        <v>6.7535413993851776</v>
      </c>
      <c r="C3498" s="164">
        <v>6.1440479444604179E-2</v>
      </c>
      <c r="D3498" s="164">
        <v>0.65301248047013261</v>
      </c>
    </row>
    <row r="3499" spans="1:4" x14ac:dyDescent="0.15">
      <c r="A3499" s="164">
        <v>3475</v>
      </c>
      <c r="B3499" s="164">
        <v>6.741247137856206</v>
      </c>
      <c r="C3499" s="164">
        <v>5.9813402454968134E-2</v>
      </c>
      <c r="D3499" s="164">
        <v>0.63571929541489414</v>
      </c>
    </row>
    <row r="3500" spans="1:4" x14ac:dyDescent="0.15">
      <c r="A3500" s="164">
        <v>3476</v>
      </c>
      <c r="B3500" s="164">
        <v>6.7562236399689528</v>
      </c>
      <c r="C3500" s="164">
        <v>6.2481822179672797E-2</v>
      </c>
      <c r="D3500" s="164">
        <v>0.66408026198150272</v>
      </c>
    </row>
    <row r="3501" spans="1:4" x14ac:dyDescent="0.15">
      <c r="A3501" s="164">
        <v>3477</v>
      </c>
      <c r="B3501" s="164">
        <v>6.7610818646601452</v>
      </c>
      <c r="C3501" s="164">
        <v>6.0897637300588059E-2</v>
      </c>
      <c r="D3501" s="164">
        <v>0.64724295037902546</v>
      </c>
    </row>
    <row r="3502" spans="1:4" x14ac:dyDescent="0.15">
      <c r="A3502" s="164">
        <v>3478</v>
      </c>
      <c r="B3502" s="164">
        <v>6.7573474469999217</v>
      </c>
      <c r="C3502" s="164">
        <v>6.3650968055933177E-2</v>
      </c>
      <c r="D3502" s="164">
        <v>0.67650638325512613</v>
      </c>
    </row>
    <row r="3503" spans="1:4" x14ac:dyDescent="0.15">
      <c r="A3503" s="164">
        <v>3479</v>
      </c>
      <c r="B3503" s="164">
        <v>6.7617202661225502</v>
      </c>
      <c r="C3503" s="164">
        <v>5.862355584861767E-2</v>
      </c>
      <c r="D3503" s="164">
        <v>0.62307315901075966</v>
      </c>
    </row>
    <row r="3504" spans="1:4" x14ac:dyDescent="0.15">
      <c r="A3504" s="164">
        <v>3480</v>
      </c>
      <c r="B3504" s="164">
        <v>6.7776697922601112</v>
      </c>
      <c r="C3504" s="164">
        <v>5.7514793887190052E-2</v>
      </c>
      <c r="D3504" s="164">
        <v>0.61128882065227441</v>
      </c>
    </row>
    <row r="3505" spans="1:4" x14ac:dyDescent="0.15">
      <c r="A3505" s="164">
        <v>3481</v>
      </c>
      <c r="B3505" s="164">
        <v>6.7782948176095577</v>
      </c>
      <c r="C3505" s="164">
        <v>5.3119228115856565E-2</v>
      </c>
      <c r="D3505" s="164">
        <v>0.56457109752649604</v>
      </c>
    </row>
    <row r="3506" spans="1:4" x14ac:dyDescent="0.15">
      <c r="A3506" s="164">
        <v>3482</v>
      </c>
      <c r="B3506" s="164">
        <v>6.7884849638858062</v>
      </c>
      <c r="C3506" s="164">
        <v>5.1312621913103484E-2</v>
      </c>
      <c r="D3506" s="164">
        <v>0.54536980859846629</v>
      </c>
    </row>
    <row r="3507" spans="1:4" x14ac:dyDescent="0.15">
      <c r="A3507" s="164">
        <v>3483</v>
      </c>
      <c r="B3507" s="164">
        <v>6.7796993032460193</v>
      </c>
      <c r="C3507" s="164">
        <v>5.5055082851627191E-2</v>
      </c>
      <c r="D3507" s="164">
        <v>0.58514608838370763</v>
      </c>
    </row>
    <row r="3508" spans="1:4" x14ac:dyDescent="0.15">
      <c r="A3508" s="164">
        <v>3484</v>
      </c>
      <c r="B3508" s="164">
        <v>6.7707613838195764</v>
      </c>
      <c r="C3508" s="164">
        <v>5.382965390179173E-2</v>
      </c>
      <c r="D3508" s="164">
        <v>0.57212176947530047</v>
      </c>
    </row>
    <row r="3509" spans="1:4" x14ac:dyDescent="0.15">
      <c r="A3509" s="164">
        <v>3485</v>
      </c>
      <c r="B3509" s="164">
        <v>6.7866326802299435</v>
      </c>
      <c r="C3509" s="164">
        <v>5.2201153285771795E-2</v>
      </c>
      <c r="D3509" s="164">
        <v>0.55481345358442058</v>
      </c>
    </row>
    <row r="3510" spans="1:4" x14ac:dyDescent="0.15">
      <c r="A3510" s="164">
        <v>3486</v>
      </c>
      <c r="B3510" s="164">
        <v>6.7975288346949947</v>
      </c>
      <c r="C3510" s="164">
        <v>5.3761907306015821E-2</v>
      </c>
      <c r="D3510" s="164">
        <v>0.57140173322312693</v>
      </c>
    </row>
    <row r="3511" spans="1:4" x14ac:dyDescent="0.15">
      <c r="A3511" s="164">
        <v>3487</v>
      </c>
      <c r="B3511" s="164">
        <v>6.7966138754278322</v>
      </c>
      <c r="C3511" s="164">
        <v>5.1709819784877986E-2</v>
      </c>
      <c r="D3511" s="164">
        <v>0.54959137668891034</v>
      </c>
    </row>
    <row r="3512" spans="1:4" x14ac:dyDescent="0.15">
      <c r="A3512" s="164">
        <v>3488</v>
      </c>
      <c r="B3512" s="164">
        <v>6.7942197626590914</v>
      </c>
      <c r="C3512" s="164">
        <v>5.0808686414741011E-2</v>
      </c>
      <c r="D3512" s="164">
        <v>0.54001379294303298</v>
      </c>
    </row>
    <row r="3513" spans="1:4" x14ac:dyDescent="0.15">
      <c r="A3513" s="164">
        <v>3489</v>
      </c>
      <c r="B3513" s="164">
        <v>6.8025420896035884</v>
      </c>
      <c r="C3513" s="164">
        <v>5.0334527868558965E-2</v>
      </c>
      <c r="D3513" s="164">
        <v>0.53497425791372677</v>
      </c>
    </row>
    <row r="3514" spans="1:4" x14ac:dyDescent="0.15">
      <c r="A3514" s="164">
        <v>3490</v>
      </c>
      <c r="B3514" s="164">
        <v>6.7960542069036798</v>
      </c>
      <c r="C3514" s="164">
        <v>5.4389705365343488E-2</v>
      </c>
      <c r="D3514" s="164">
        <v>0.57807420667486042</v>
      </c>
    </row>
    <row r="3515" spans="1:4" x14ac:dyDescent="0.15">
      <c r="A3515" s="164">
        <v>3491</v>
      </c>
      <c r="B3515" s="164">
        <v>6.7723892976984565</v>
      </c>
      <c r="C3515" s="164">
        <v>5.2744952595343619E-2</v>
      </c>
      <c r="D3515" s="164">
        <v>0.56059315679037647</v>
      </c>
    </row>
    <row r="3516" spans="1:4" x14ac:dyDescent="0.15">
      <c r="A3516" s="164">
        <v>3492</v>
      </c>
      <c r="B3516" s="164">
        <v>6.7714969898392807</v>
      </c>
      <c r="C3516" s="164">
        <v>5.2550540069371543E-2</v>
      </c>
      <c r="D3516" s="164">
        <v>0.5585268674813233</v>
      </c>
    </row>
    <row r="3517" spans="1:4" x14ac:dyDescent="0.15">
      <c r="A3517" s="164">
        <v>3493</v>
      </c>
      <c r="B3517" s="164">
        <v>6.7708665127115095</v>
      </c>
      <c r="C3517" s="164">
        <v>5.7195997361379369E-2</v>
      </c>
      <c r="D3517" s="164">
        <v>0.60790053149882473</v>
      </c>
    </row>
    <row r="3518" spans="1:4" x14ac:dyDescent="0.15">
      <c r="A3518" s="164">
        <v>3494</v>
      </c>
      <c r="B3518" s="164">
        <v>6.7801149638226379</v>
      </c>
      <c r="C3518" s="164">
        <v>5.7003235560058485E-2</v>
      </c>
      <c r="D3518" s="164">
        <v>0.60585178671105122</v>
      </c>
    </row>
    <row r="3519" spans="1:4" x14ac:dyDescent="0.15">
      <c r="A3519" s="164">
        <v>3495</v>
      </c>
      <c r="B3519" s="164">
        <v>6.7814124828442708</v>
      </c>
      <c r="C3519" s="164">
        <v>5.7207057303004127E-2</v>
      </c>
      <c r="D3519" s="164">
        <v>0.60801808071034658</v>
      </c>
    </row>
    <row r="3520" spans="1:4" x14ac:dyDescent="0.15">
      <c r="A3520" s="164">
        <v>3496</v>
      </c>
      <c r="B3520" s="164">
        <v>6.7814124828442708</v>
      </c>
      <c r="C3520" s="164">
        <v>5.7207057303004127E-2</v>
      </c>
      <c r="D3520" s="164">
        <v>0.60801808071034658</v>
      </c>
    </row>
    <row r="3521" spans="1:4" x14ac:dyDescent="0.15">
      <c r="A3521" s="164">
        <v>3497</v>
      </c>
      <c r="B3521" s="164">
        <v>6.8052128206697065</v>
      </c>
      <c r="C3521" s="164">
        <v>5.2721763328474225E-2</v>
      </c>
      <c r="D3521" s="164">
        <v>0.56034669255677094</v>
      </c>
    </row>
    <row r="3522" spans="1:4" x14ac:dyDescent="0.15">
      <c r="A3522" s="164">
        <v>3498</v>
      </c>
      <c r="B3522" s="164">
        <v>6.8085259526284725</v>
      </c>
      <c r="C3522" s="164">
        <v>5.1298792596115028E-2</v>
      </c>
      <c r="D3522" s="164">
        <v>0.54522282542594758</v>
      </c>
    </row>
    <row r="3523" spans="1:4" x14ac:dyDescent="0.15">
      <c r="A3523" s="164">
        <v>3499</v>
      </c>
      <c r="B3523" s="164">
        <v>6.8143650000084017</v>
      </c>
      <c r="C3523" s="164">
        <v>4.1675843287056757E-2</v>
      </c>
      <c r="D3523" s="164">
        <v>0.44294650768639982</v>
      </c>
    </row>
    <row r="3524" spans="1:4" x14ac:dyDescent="0.15">
      <c r="A3524" s="164">
        <v>3500</v>
      </c>
      <c r="B3524" s="164">
        <v>6.8247373628160002</v>
      </c>
      <c r="C3524" s="164">
        <v>4.5835125038420799E-2</v>
      </c>
      <c r="D3524" s="164">
        <v>0.48715291554624146</v>
      </c>
    </row>
    <row r="3525" spans="1:4" x14ac:dyDescent="0.15">
      <c r="A3525" s="164">
        <v>3501</v>
      </c>
      <c r="B3525" s="164">
        <v>6.8221817380897498</v>
      </c>
      <c r="C3525" s="164">
        <v>5.2016757363544386E-2</v>
      </c>
      <c r="D3525" s="164">
        <v>0.55285362450022757</v>
      </c>
    </row>
    <row r="3526" spans="1:4" x14ac:dyDescent="0.15">
      <c r="A3526" s="164">
        <v>3502</v>
      </c>
      <c r="B3526" s="164">
        <v>6.828457566964711</v>
      </c>
      <c r="C3526" s="164">
        <v>5.0383701852783958E-2</v>
      </c>
      <c r="D3526" s="164">
        <v>0.53549689747812523</v>
      </c>
    </row>
    <row r="3527" spans="1:4" x14ac:dyDescent="0.15">
      <c r="A3527" s="164">
        <v>3503</v>
      </c>
      <c r="B3527" s="164">
        <v>6.843499525623356</v>
      </c>
      <c r="C3527" s="164">
        <v>5.0359648166669935E-2</v>
      </c>
      <c r="D3527" s="164">
        <v>0.53524124587228239</v>
      </c>
    </row>
    <row r="3528" spans="1:4" x14ac:dyDescent="0.15">
      <c r="A3528" s="164">
        <v>3504</v>
      </c>
      <c r="B3528" s="164">
        <v>6.848941722176666</v>
      </c>
      <c r="C3528" s="164">
        <v>4.8864225951803064E-2</v>
      </c>
      <c r="D3528" s="164">
        <v>0.51934733718687232</v>
      </c>
    </row>
    <row r="3529" spans="1:4" x14ac:dyDescent="0.15">
      <c r="A3529" s="164">
        <v>3505</v>
      </c>
      <c r="B3529" s="164">
        <v>6.8400427582912311</v>
      </c>
      <c r="C3529" s="164">
        <v>5.5336249622850886E-2</v>
      </c>
      <c r="D3529" s="164">
        <v>0.58813443437908852</v>
      </c>
    </row>
    <row r="3530" spans="1:4" x14ac:dyDescent="0.15">
      <c r="A3530" s="164">
        <v>3506</v>
      </c>
      <c r="B3530" s="164">
        <v>6.8286528784455243</v>
      </c>
      <c r="C3530" s="164">
        <v>5.4707243701891173E-2</v>
      </c>
      <c r="D3530" s="164">
        <v>0.58144912332049492</v>
      </c>
    </row>
    <row r="3531" spans="1:4" x14ac:dyDescent="0.15">
      <c r="A3531" s="164">
        <v>3507</v>
      </c>
      <c r="B3531" s="164">
        <v>6.8401389859473145</v>
      </c>
      <c r="C3531" s="164">
        <v>5.229958892292963E-2</v>
      </c>
      <c r="D3531" s="164">
        <v>0.55585966448915569</v>
      </c>
    </row>
    <row r="3532" spans="1:4" x14ac:dyDescent="0.15">
      <c r="A3532" s="164">
        <v>3508</v>
      </c>
      <c r="B3532" s="164">
        <v>6.848941722176666</v>
      </c>
      <c r="C3532" s="164">
        <v>5.6210170935355741E-2</v>
      </c>
      <c r="D3532" s="164">
        <v>0.59742279816096699</v>
      </c>
    </row>
    <row r="3533" spans="1:4" x14ac:dyDescent="0.15">
      <c r="A3533" s="164">
        <v>3509</v>
      </c>
      <c r="B3533" s="164">
        <v>6.852548953299932</v>
      </c>
      <c r="C3533" s="164">
        <v>5.3705199555937888E-2</v>
      </c>
      <c r="D3533" s="164">
        <v>0.57079902196704602</v>
      </c>
    </row>
    <row r="3534" spans="1:4" x14ac:dyDescent="0.15">
      <c r="A3534" s="164">
        <v>3510</v>
      </c>
      <c r="B3534" s="164">
        <v>6.8395614425526841</v>
      </c>
      <c r="C3534" s="164">
        <v>5.6728358320174976E-2</v>
      </c>
      <c r="D3534" s="164">
        <v>0.60293028821586203</v>
      </c>
    </row>
    <row r="3535" spans="1:4" x14ac:dyDescent="0.15">
      <c r="A3535" s="164">
        <v>3511</v>
      </c>
      <c r="B3535" s="164">
        <v>6.8586339680479229</v>
      </c>
      <c r="C3535" s="164">
        <v>5.9764471032694111E-2</v>
      </c>
      <c r="D3535" s="164">
        <v>0.63519923388996902</v>
      </c>
    </row>
    <row r="3536" spans="1:4" x14ac:dyDescent="0.15">
      <c r="A3536" s="164">
        <v>3512</v>
      </c>
      <c r="B3536" s="164">
        <v>6.8595262286894521</v>
      </c>
      <c r="C3536" s="164">
        <v>5.9762286106358253E-2</v>
      </c>
      <c r="D3536" s="164">
        <v>0.63517601167264393</v>
      </c>
    </row>
    <row r="3537" spans="1:4" x14ac:dyDescent="0.15">
      <c r="A3537" s="164">
        <v>3513</v>
      </c>
      <c r="B3537" s="164">
        <v>6.8635989069410837</v>
      </c>
      <c r="C3537" s="164">
        <v>5.4106702894221037E-2</v>
      </c>
      <c r="D3537" s="164">
        <v>0.5750663501718285</v>
      </c>
    </row>
    <row r="3538" spans="1:4" x14ac:dyDescent="0.15">
      <c r="A3538" s="164">
        <v>3514</v>
      </c>
      <c r="B3538" s="164">
        <v>6.8501776458418551</v>
      </c>
      <c r="C3538" s="164">
        <v>5.2263538316513092E-2</v>
      </c>
      <c r="D3538" s="164">
        <v>0.55547650511065927</v>
      </c>
    </row>
    <row r="3539" spans="1:4" x14ac:dyDescent="0.15">
      <c r="A3539" s="164">
        <v>3515</v>
      </c>
      <c r="B3539" s="164">
        <v>6.8483230280578073</v>
      </c>
      <c r="C3539" s="164">
        <v>5.5022542435629873E-2</v>
      </c>
      <c r="D3539" s="164">
        <v>0.58480023662672231</v>
      </c>
    </row>
    <row r="3540" spans="1:4" x14ac:dyDescent="0.15">
      <c r="A3540" s="164">
        <v>3516</v>
      </c>
      <c r="B3540" s="164">
        <v>6.8319657418094906</v>
      </c>
      <c r="C3540" s="164">
        <v>5.7218151587210997E-2</v>
      </c>
      <c r="D3540" s="164">
        <v>0.60813599492772352</v>
      </c>
    </row>
    <row r="3541" spans="1:4" x14ac:dyDescent="0.15">
      <c r="A3541" s="164">
        <v>3517</v>
      </c>
      <c r="B3541" s="164">
        <v>6.829482409188727</v>
      </c>
      <c r="C3541" s="164">
        <v>6.1533545789112409E-2</v>
      </c>
      <c r="D3541" s="164">
        <v>0.65400162451693966</v>
      </c>
    </row>
    <row r="3542" spans="1:4" x14ac:dyDescent="0.15">
      <c r="A3542" s="164">
        <v>3518</v>
      </c>
      <c r="B3542" s="164">
        <v>6.8280179379363819</v>
      </c>
      <c r="C3542" s="164">
        <v>5.4727178041587443E-2</v>
      </c>
      <c r="D3542" s="164">
        <v>0.58166099296619544</v>
      </c>
    </row>
    <row r="3543" spans="1:4" x14ac:dyDescent="0.15">
      <c r="A3543" s="164">
        <v>3519</v>
      </c>
      <c r="B3543" s="164">
        <v>6.8432120438051394</v>
      </c>
      <c r="C3543" s="164">
        <v>5.0241450466137927E-2</v>
      </c>
      <c r="D3543" s="164">
        <v>0.5339849963392711</v>
      </c>
    </row>
    <row r="3544" spans="1:4" x14ac:dyDescent="0.15">
      <c r="A3544" s="164">
        <v>3520</v>
      </c>
      <c r="B3544" s="164">
        <v>6.8389834728742933</v>
      </c>
      <c r="C3544" s="164">
        <v>4.4684010578754041E-2</v>
      </c>
      <c r="D3544" s="164">
        <v>0.4749184389372208</v>
      </c>
    </row>
    <row r="3545" spans="1:4" x14ac:dyDescent="0.15">
      <c r="A3545" s="164">
        <v>3521</v>
      </c>
      <c r="B3545" s="164">
        <v>6.8378262521458621</v>
      </c>
      <c r="C3545" s="164">
        <v>4.4098266801753105E-2</v>
      </c>
      <c r="D3545" s="164">
        <v>0.46869293418535452</v>
      </c>
    </row>
    <row r="3546" spans="1:4" x14ac:dyDescent="0.15">
      <c r="A3546" s="164">
        <v>3522</v>
      </c>
      <c r="B3546" s="164">
        <v>6.8461298692131649</v>
      </c>
      <c r="C3546" s="164">
        <v>4.3766891467658553E-2</v>
      </c>
      <c r="D3546" s="164">
        <v>0.46517095273534315</v>
      </c>
    </row>
    <row r="3547" spans="1:4" x14ac:dyDescent="0.15">
      <c r="A3547" s="164">
        <v>3523</v>
      </c>
      <c r="B3547" s="164">
        <v>6.8643456047035016</v>
      </c>
      <c r="C3547" s="164">
        <v>3.7089745533815943E-2</v>
      </c>
      <c r="D3547" s="164">
        <v>0.39420373913065587</v>
      </c>
    </row>
    <row r="3548" spans="1:4" x14ac:dyDescent="0.15">
      <c r="A3548" s="164">
        <v>3524</v>
      </c>
      <c r="B3548" s="164">
        <v>6.8571759881641485</v>
      </c>
      <c r="C3548" s="164">
        <v>3.6176060507244756E-2</v>
      </c>
      <c r="D3548" s="164">
        <v>0.38449275166826768</v>
      </c>
    </row>
    <row r="3549" spans="1:4" x14ac:dyDescent="0.15">
      <c r="A3549" s="164">
        <v>3525</v>
      </c>
      <c r="B3549" s="164">
        <v>6.8571759881641485</v>
      </c>
      <c r="C3549" s="164">
        <v>3.6176060507244756E-2</v>
      </c>
      <c r="D3549" s="164">
        <v>0.38449275166826768</v>
      </c>
    </row>
    <row r="3550" spans="1:4" x14ac:dyDescent="0.15">
      <c r="A3550" s="164">
        <v>3526</v>
      </c>
      <c r="B3550" s="164">
        <v>6.8836960081397525</v>
      </c>
      <c r="C3550" s="164">
        <v>2.8449619143677829E-2</v>
      </c>
      <c r="D3550" s="164">
        <v>0.302373232327945</v>
      </c>
    </row>
    <row r="3551" spans="1:4" x14ac:dyDescent="0.15">
      <c r="A3551" s="164">
        <v>3527</v>
      </c>
      <c r="B3551" s="164">
        <v>6.8953050295934215</v>
      </c>
      <c r="C3551" s="164">
        <v>2.021998665307656E-2</v>
      </c>
      <c r="D3551" s="164">
        <v>0.21490560879010345</v>
      </c>
    </row>
    <row r="3552" spans="1:4" x14ac:dyDescent="0.15">
      <c r="A3552" s="164">
        <v>3528</v>
      </c>
      <c r="B3552" s="164">
        <v>6.8957532822534322</v>
      </c>
      <c r="C3552" s="164">
        <v>1.4199580272191703E-2</v>
      </c>
      <c r="D3552" s="164">
        <v>0.1509184696961702</v>
      </c>
    </row>
    <row r="3553" spans="1:4" x14ac:dyDescent="0.15">
      <c r="A3553" s="164">
        <v>3529</v>
      </c>
      <c r="B3553" s="164">
        <v>6.881462945374019</v>
      </c>
      <c r="C3553" s="164">
        <v>1.4928003529067979E-2</v>
      </c>
      <c r="D3553" s="164">
        <v>0.15866042552243914</v>
      </c>
    </row>
    <row r="3554" spans="1:4" x14ac:dyDescent="0.15">
      <c r="A3554" s="164">
        <v>3530</v>
      </c>
      <c r="B3554" s="164">
        <v>6.8896801127937337</v>
      </c>
      <c r="C3554" s="164">
        <v>1.6173358898806889E-2</v>
      </c>
      <c r="D3554" s="164">
        <v>0.17189652990201562</v>
      </c>
    </row>
    <row r="3555" spans="1:4" x14ac:dyDescent="0.15">
      <c r="A3555" s="164">
        <v>3531</v>
      </c>
      <c r="B3555" s="164">
        <v>6.8990624008054251</v>
      </c>
      <c r="C3555" s="164">
        <v>1.2485676415407987E-2</v>
      </c>
      <c r="D3555" s="164">
        <v>0.13270245610183046</v>
      </c>
    </row>
    <row r="3556" spans="1:4" x14ac:dyDescent="0.15">
      <c r="A3556" s="164">
        <v>3532</v>
      </c>
      <c r="B3556" s="164">
        <v>6.8983480996837026</v>
      </c>
      <c r="C3556" s="164">
        <v>9.8070993197616474E-3</v>
      </c>
      <c r="D3556" s="164">
        <v>0.10423353318374745</v>
      </c>
    </row>
    <row r="3557" spans="1:4" x14ac:dyDescent="0.15">
      <c r="A3557" s="164">
        <v>3533</v>
      </c>
      <c r="B3557" s="164">
        <v>6.8959773123955461</v>
      </c>
      <c r="C3557" s="164">
        <v>5.7598942610281867E-3</v>
      </c>
      <c r="D3557" s="164">
        <v>6.1218318487096711E-2</v>
      </c>
    </row>
    <row r="3558" spans="1:4" x14ac:dyDescent="0.15">
      <c r="A3558" s="164">
        <v>3534</v>
      </c>
      <c r="B3558" s="164">
        <v>6.873296994402323</v>
      </c>
      <c r="C3558" s="164">
        <v>1.5988768296153033E-2</v>
      </c>
      <c r="D3558" s="164">
        <v>0.16993463168116674</v>
      </c>
    </row>
    <row r="3559" spans="1:4" x14ac:dyDescent="0.15">
      <c r="A3559" s="164">
        <v>3535</v>
      </c>
      <c r="B3559" s="164">
        <v>6.8781242821275708</v>
      </c>
      <c r="C3559" s="164">
        <v>2.2908451093739401E-2</v>
      </c>
      <c r="D3559" s="164">
        <v>0.24347961812275962</v>
      </c>
    </row>
    <row r="3560" spans="1:4" x14ac:dyDescent="0.15">
      <c r="A3560" s="164">
        <v>3536</v>
      </c>
      <c r="B3560" s="164">
        <v>6.8656040448339137</v>
      </c>
      <c r="C3560" s="164">
        <v>2.0723286734602553E-2</v>
      </c>
      <c r="D3560" s="164">
        <v>0.22025487099686139</v>
      </c>
    </row>
    <row r="3561" spans="1:4" x14ac:dyDescent="0.15">
      <c r="A3561" s="164">
        <v>3537</v>
      </c>
      <c r="B3561" s="164">
        <v>6.8770235227821663</v>
      </c>
      <c r="C3561" s="164">
        <v>1.8760384418750498E-2</v>
      </c>
      <c r="D3561" s="164">
        <v>0.1993924083048049</v>
      </c>
    </row>
    <row r="3562" spans="1:4" x14ac:dyDescent="0.15">
      <c r="A3562" s="164">
        <v>3538</v>
      </c>
      <c r="B3562" s="164">
        <v>6.8829675447575909</v>
      </c>
      <c r="C3562" s="164">
        <v>1.3322256115268161E-2</v>
      </c>
      <c r="D3562" s="164">
        <v>0.14159393920637234</v>
      </c>
    </row>
    <row r="3563" spans="1:4" x14ac:dyDescent="0.15">
      <c r="A3563" s="164">
        <v>3539</v>
      </c>
      <c r="B3563" s="164">
        <v>6.874863376445683</v>
      </c>
      <c r="C3563" s="164">
        <v>1.4320516951018547E-2</v>
      </c>
      <c r="D3563" s="164">
        <v>0.15220383011871932</v>
      </c>
    </row>
    <row r="3564" spans="1:4" x14ac:dyDescent="0.15">
      <c r="A3564" s="164">
        <v>3540</v>
      </c>
      <c r="B3564" s="164">
        <v>6.8882336145695255</v>
      </c>
      <c r="C3564" s="164">
        <v>1.8120683496983148E-2</v>
      </c>
      <c r="D3564" s="164">
        <v>0.19259342676269367</v>
      </c>
    </row>
    <row r="3565" spans="1:4" x14ac:dyDescent="0.15">
      <c r="A3565" s="164">
        <v>3541</v>
      </c>
      <c r="B3565" s="164">
        <v>6.890312116500672</v>
      </c>
      <c r="C3565" s="164">
        <v>1.3937023152177375E-2</v>
      </c>
      <c r="D3565" s="164">
        <v>0.14812791405995912</v>
      </c>
    </row>
    <row r="3566" spans="1:4" x14ac:dyDescent="0.15">
      <c r="A3566" s="164">
        <v>3542</v>
      </c>
      <c r="B3566" s="164">
        <v>6.8885050366001082</v>
      </c>
      <c r="C3566" s="164">
        <v>8.3914990471534168E-3</v>
      </c>
      <c r="D3566" s="164">
        <v>8.9188002066049127E-2</v>
      </c>
    </row>
    <row r="3567" spans="1:4" x14ac:dyDescent="0.15">
      <c r="A3567" s="164">
        <v>3543</v>
      </c>
      <c r="B3567" s="164">
        <v>6.8837870184316259</v>
      </c>
      <c r="C3567" s="164">
        <v>1.1288207393136851E-2</v>
      </c>
      <c r="D3567" s="164">
        <v>0.11997530579981418</v>
      </c>
    </row>
    <row r="3568" spans="1:4" x14ac:dyDescent="0.15">
      <c r="A3568" s="164">
        <v>3544</v>
      </c>
      <c r="B3568" s="164">
        <v>6.8901767300697001</v>
      </c>
      <c r="C3568" s="164">
        <v>7.8311974575564491E-3</v>
      </c>
      <c r="D3568" s="164">
        <v>8.3232906432982631E-2</v>
      </c>
    </row>
    <row r="3569" spans="1:4" x14ac:dyDescent="0.15">
      <c r="A3569" s="164">
        <v>3545</v>
      </c>
      <c r="B3569" s="164">
        <v>6.8813716645497163</v>
      </c>
      <c r="C3569" s="164">
        <v>6.2829427254182946E-3</v>
      </c>
      <c r="D3569" s="164">
        <v>6.6777473920534236E-2</v>
      </c>
    </row>
    <row r="3570" spans="1:4" x14ac:dyDescent="0.15">
      <c r="A3570" s="164">
        <v>3546</v>
      </c>
      <c r="B3570" s="164">
        <v>6.8806410346386366</v>
      </c>
      <c r="C3570" s="164">
        <v>9.7646060083871333E-3</v>
      </c>
      <c r="D3570" s="164">
        <v>0.10378189831834768</v>
      </c>
    </row>
    <row r="3571" spans="1:4" x14ac:dyDescent="0.15">
      <c r="A3571" s="164">
        <v>3547</v>
      </c>
      <c r="B3571" s="164">
        <v>6.8619162290528486</v>
      </c>
      <c r="C3571" s="164">
        <v>1.0626294173543549E-2</v>
      </c>
      <c r="D3571" s="164">
        <v>0.11294024361784818</v>
      </c>
    </row>
    <row r="3572" spans="1:4" x14ac:dyDescent="0.15">
      <c r="A3572" s="164">
        <v>3548</v>
      </c>
      <c r="B3572" s="164">
        <v>6.8520752659402628</v>
      </c>
      <c r="C3572" s="164">
        <v>2.2123229513031362E-2</v>
      </c>
      <c r="D3572" s="164">
        <v>0.2351339883885524</v>
      </c>
    </row>
    <row r="3573" spans="1:4" x14ac:dyDescent="0.15">
      <c r="A3573" s="164">
        <v>3549</v>
      </c>
      <c r="B3573" s="164">
        <v>6.8518383147627384</v>
      </c>
      <c r="C3573" s="164">
        <v>2.9675653014171743E-2</v>
      </c>
      <c r="D3573" s="164">
        <v>0.31540398056019919</v>
      </c>
    </row>
    <row r="3574" spans="1:4" x14ac:dyDescent="0.15">
      <c r="A3574" s="164">
        <v>3550</v>
      </c>
      <c r="B3574" s="164">
        <v>6.8479896824844495</v>
      </c>
      <c r="C3574" s="164">
        <v>3.7008609375071444E-2</v>
      </c>
      <c r="D3574" s="164">
        <v>0.39334139357677173</v>
      </c>
    </row>
    <row r="3575" spans="1:4" x14ac:dyDescent="0.15">
      <c r="A3575" s="164">
        <v>3551</v>
      </c>
      <c r="B3575" s="164">
        <v>6.8562810439506752</v>
      </c>
      <c r="C3575" s="164">
        <v>3.1781601685725747E-2</v>
      </c>
      <c r="D3575" s="164">
        <v>0.33778679362066977</v>
      </c>
    </row>
    <row r="3576" spans="1:4" x14ac:dyDescent="0.15">
      <c r="A3576" s="164">
        <v>3552</v>
      </c>
      <c r="B3576" s="164">
        <v>6.8682077132356696</v>
      </c>
      <c r="C3576" s="164">
        <v>2.9800214291586968E-2</v>
      </c>
      <c r="D3576" s="164">
        <v>0.3167278645772304</v>
      </c>
    </row>
    <row r="3577" spans="1:4" x14ac:dyDescent="0.15">
      <c r="A3577" s="164">
        <v>3553</v>
      </c>
      <c r="B3577" s="164">
        <v>6.8680220237516627</v>
      </c>
      <c r="C3577" s="164">
        <v>2.360387330059055E-2</v>
      </c>
      <c r="D3577" s="164">
        <v>0.25087082640067232</v>
      </c>
    </row>
    <row r="3578" spans="1:4" x14ac:dyDescent="0.15">
      <c r="A3578" s="164">
        <v>3554</v>
      </c>
      <c r="B3578" s="164">
        <v>6.8743569485799378</v>
      </c>
      <c r="C3578" s="164">
        <v>2.3852917558667919E-2</v>
      </c>
      <c r="D3578" s="164">
        <v>0.2535177622674501</v>
      </c>
    </row>
    <row r="3579" spans="1:4" x14ac:dyDescent="0.15">
      <c r="A3579" s="164">
        <v>3555</v>
      </c>
      <c r="B3579" s="164">
        <v>6.8751394718415231</v>
      </c>
      <c r="C3579" s="164">
        <v>2.3171348312613915E-2</v>
      </c>
      <c r="D3579" s="164">
        <v>0.24627378845733083</v>
      </c>
    </row>
    <row r="3580" spans="1:4" x14ac:dyDescent="0.15">
      <c r="A3580" s="164">
        <v>3556</v>
      </c>
      <c r="B3580" s="164">
        <v>6.8921600555725924</v>
      </c>
      <c r="C3580" s="164">
        <v>1.5295178400542397E-2</v>
      </c>
      <c r="D3580" s="164">
        <v>0.16256289789497314</v>
      </c>
    </row>
    <row r="3581" spans="1:4" x14ac:dyDescent="0.15">
      <c r="A3581" s="164">
        <v>3557</v>
      </c>
      <c r="B3581" s="164">
        <v>6.9018686446390234</v>
      </c>
      <c r="C3581" s="164">
        <v>8.1839933917970953E-3</v>
      </c>
      <c r="D3581" s="164">
        <v>8.6982554062701681E-2</v>
      </c>
    </row>
    <row r="3582" spans="1:4" x14ac:dyDescent="0.15">
      <c r="A3582" s="164">
        <v>3558</v>
      </c>
      <c r="B3582" s="164">
        <v>6.9016018161890127</v>
      </c>
      <c r="C3582" s="164">
        <v>6.4534178021222743E-3</v>
      </c>
      <c r="D3582" s="164">
        <v>6.8589347032578754E-2</v>
      </c>
    </row>
    <row r="3583" spans="1:4" x14ac:dyDescent="0.15">
      <c r="A3583" s="164">
        <v>3559</v>
      </c>
      <c r="B3583" s="164">
        <v>6.9091269692729034</v>
      </c>
      <c r="C3583" s="164">
        <v>1.8232006057532502E-3</v>
      </c>
      <c r="D3583" s="164">
        <v>1.9377660472702195E-2</v>
      </c>
    </row>
    <row r="3584" spans="1:4" x14ac:dyDescent="0.15">
      <c r="A3584" s="164">
        <v>3560</v>
      </c>
      <c r="B3584" s="164">
        <v>6.9037339022766853</v>
      </c>
      <c r="C3584" s="164">
        <v>-3.003238231512384E-3</v>
      </c>
      <c r="D3584" s="164">
        <v>-3.1919543348792476E-2</v>
      </c>
    </row>
    <row r="3585" spans="1:4" x14ac:dyDescent="0.15">
      <c r="A3585" s="164">
        <v>3561</v>
      </c>
      <c r="B3585" s="164">
        <v>6.9032901961505848</v>
      </c>
      <c r="C3585" s="164">
        <v>-1.8548459132672335E-3</v>
      </c>
      <c r="D3585" s="164">
        <v>-1.9713998680700361E-2</v>
      </c>
    </row>
    <row r="3586" spans="1:4" x14ac:dyDescent="0.15">
      <c r="A3586" s="164">
        <v>3562</v>
      </c>
      <c r="B3586" s="164">
        <v>6.9060813564610157</v>
      </c>
      <c r="C3586" s="164">
        <v>-1.631534487605002E-3</v>
      </c>
      <c r="D3586" s="164">
        <v>-1.7340561017010026E-2</v>
      </c>
    </row>
    <row r="3587" spans="1:4" x14ac:dyDescent="0.15">
      <c r="A3587" s="164">
        <v>3563</v>
      </c>
      <c r="B3587" s="164">
        <v>6.9111508167484157</v>
      </c>
      <c r="C3587" s="164">
        <v>-6.7009947750049648E-3</v>
      </c>
      <c r="D3587" s="164">
        <v>-7.1220688041484417E-2</v>
      </c>
    </row>
    <row r="3588" spans="1:4" x14ac:dyDescent="0.15">
      <c r="A3588" s="164">
        <v>3564</v>
      </c>
      <c r="B3588" s="164">
        <v>6.9190203184718797</v>
      </c>
      <c r="C3588" s="164">
        <v>-8.4689521877416851E-3</v>
      </c>
      <c r="D3588" s="164">
        <v>-9.0011203120353225E-2</v>
      </c>
    </row>
    <row r="3589" spans="1:4" x14ac:dyDescent="0.15">
      <c r="A3589" s="164">
        <v>3565</v>
      </c>
      <c r="B3589" s="164">
        <v>6.9234881003021442</v>
      </c>
      <c r="C3589" s="164">
        <v>-7.7646516708300695E-3</v>
      </c>
      <c r="D3589" s="164">
        <v>-8.2525632830174736E-2</v>
      </c>
    </row>
    <row r="3590" spans="1:4" x14ac:dyDescent="0.15">
      <c r="A3590" s="164">
        <v>3566</v>
      </c>
      <c r="B3590" s="164">
        <v>6.9234881003021442</v>
      </c>
      <c r="C3590" s="164">
        <v>-7.7646516708300695E-3</v>
      </c>
      <c r="D3590" s="164">
        <v>-8.2525632830174736E-2</v>
      </c>
    </row>
    <row r="3591" spans="1:4" x14ac:dyDescent="0.15">
      <c r="A3591" s="164">
        <v>3567</v>
      </c>
      <c r="B3591" s="164">
        <v>6.9367830300267963</v>
      </c>
      <c r="C3591" s="164">
        <v>-7.3641114086333559E-3</v>
      </c>
      <c r="D3591" s="164">
        <v>-7.8268540559580421E-2</v>
      </c>
    </row>
    <row r="3592" spans="1:4" x14ac:dyDescent="0.15">
      <c r="A3592" s="164">
        <v>3568</v>
      </c>
      <c r="B3592" s="164">
        <v>6.9416581800777646</v>
      </c>
      <c r="C3592" s="164">
        <v>-8.0402415699003527E-3</v>
      </c>
      <c r="D3592" s="164">
        <v>-8.5454705734735278E-2</v>
      </c>
    </row>
    <row r="3593" spans="1:4" x14ac:dyDescent="0.15">
      <c r="A3593" s="164">
        <v>3569</v>
      </c>
      <c r="B3593" s="164">
        <v>6.9483908997244024</v>
      </c>
      <c r="C3593" s="164">
        <v>-1.3117734705526019E-2</v>
      </c>
      <c r="D3593" s="164">
        <v>-0.1394202088857068</v>
      </c>
    </row>
    <row r="3594" spans="1:4" x14ac:dyDescent="0.15">
      <c r="A3594" s="164">
        <v>3570</v>
      </c>
      <c r="B3594" s="164">
        <v>6.9438948114477883</v>
      </c>
      <c r="C3594" s="164">
        <v>-1.5063206863735523E-2</v>
      </c>
      <c r="D3594" s="164">
        <v>-0.1600974173190069</v>
      </c>
    </row>
    <row r="3595" spans="1:4" x14ac:dyDescent="0.15">
      <c r="A3595" s="164">
        <v>3571</v>
      </c>
      <c r="B3595" s="164">
        <v>6.9566018253859978</v>
      </c>
      <c r="C3595" s="164">
        <v>-1.7735551378808445E-2</v>
      </c>
      <c r="D3595" s="164">
        <v>-0.18850009803102694</v>
      </c>
    </row>
    <row r="3596" spans="1:4" x14ac:dyDescent="0.15">
      <c r="A3596" s="164">
        <v>3572</v>
      </c>
      <c r="B3596" s="164">
        <v>6.9502740935758389</v>
      </c>
      <c r="C3596" s="164">
        <v>-1.96815806909445E-2</v>
      </c>
      <c r="D3596" s="164">
        <v>-0.20918322810541559</v>
      </c>
    </row>
    <row r="3597" spans="1:4" x14ac:dyDescent="0.15">
      <c r="A3597" s="164">
        <v>3573</v>
      </c>
      <c r="B3597" s="164">
        <v>6.9292626596149782</v>
      </c>
      <c r="C3597" s="164">
        <v>-1.066635745496658E-2</v>
      </c>
      <c r="D3597" s="164">
        <v>-0.11336605121268335</v>
      </c>
    </row>
    <row r="3598" spans="1:4" x14ac:dyDescent="0.15">
      <c r="A3598" s="164">
        <v>3574</v>
      </c>
      <c r="B3598" s="164">
        <v>6.938736733774876</v>
      </c>
      <c r="C3598" s="164">
        <v>-1.4714482328867184E-2</v>
      </c>
      <c r="D3598" s="164">
        <v>-0.15639104205023177</v>
      </c>
    </row>
    <row r="3599" spans="1:4" x14ac:dyDescent="0.15">
      <c r="A3599" s="164">
        <v>3575</v>
      </c>
      <c r="B3599" s="164">
        <v>6.9425451568202012</v>
      </c>
      <c r="C3599" s="164">
        <v>-1.6360742369696979E-2</v>
      </c>
      <c r="D3599" s="164">
        <v>-0.17388811177492997</v>
      </c>
    </row>
    <row r="3600" spans="1:4" x14ac:dyDescent="0.15">
      <c r="A3600" s="164">
        <v>3576</v>
      </c>
      <c r="B3600" s="164">
        <v>6.9386094667891332</v>
      </c>
      <c r="C3600" s="164">
        <v>-1.6162639064006612E-2</v>
      </c>
      <c r="D3600" s="164">
        <v>-0.17178259547350141</v>
      </c>
    </row>
    <row r="3601" spans="1:4" x14ac:dyDescent="0.15">
      <c r="A3601" s="164">
        <v>3577</v>
      </c>
      <c r="B3601" s="164">
        <v>6.9560211412285824</v>
      </c>
      <c r="C3601" s="164">
        <v>-1.9386902696068908E-2</v>
      </c>
      <c r="D3601" s="164">
        <v>-0.2060512797529101</v>
      </c>
    </row>
    <row r="3602" spans="1:4" x14ac:dyDescent="0.15">
      <c r="A3602" s="164">
        <v>3578</v>
      </c>
      <c r="B3602" s="164">
        <v>6.9543180848552861</v>
      </c>
      <c r="C3602" s="164">
        <v>-2.0992529761619139E-2</v>
      </c>
      <c r="D3602" s="164">
        <v>-0.22311648696260117</v>
      </c>
    </row>
    <row r="3603" spans="1:4" x14ac:dyDescent="0.15">
      <c r="A3603" s="164">
        <v>3579</v>
      </c>
      <c r="B3603" s="164">
        <v>6.9652197993693541</v>
      </c>
      <c r="C3603" s="164">
        <v>-1.8724692071286242E-2</v>
      </c>
      <c r="D3603" s="164">
        <v>-0.19901305663694477</v>
      </c>
    </row>
    <row r="3604" spans="1:4" x14ac:dyDescent="0.15">
      <c r="A3604" s="164">
        <v>3580</v>
      </c>
      <c r="B3604" s="164">
        <v>6.9636599332153066</v>
      </c>
      <c r="C3604" s="164">
        <v>-2.0247977025134922E-2</v>
      </c>
      <c r="D3604" s="164">
        <v>-0.21520310097200598</v>
      </c>
    </row>
    <row r="3605" spans="1:4" x14ac:dyDescent="0.15">
      <c r="A3605" s="164">
        <v>3581</v>
      </c>
      <c r="B3605" s="164">
        <v>6.9507755146497852</v>
      </c>
      <c r="C3605" s="164">
        <v>-2.0476271232753973E-2</v>
      </c>
      <c r="D3605" s="164">
        <v>-0.21762949751288407</v>
      </c>
    </row>
    <row r="3606" spans="1:4" x14ac:dyDescent="0.15">
      <c r="A3606" s="164">
        <v>3582</v>
      </c>
      <c r="B3606" s="164">
        <v>6.9620146049840042</v>
      </c>
      <c r="C3606" s="164">
        <v>-2.5671869149954674E-2</v>
      </c>
      <c r="D3606" s="164">
        <v>-0.27285026261931011</v>
      </c>
    </row>
    <row r="3607" spans="1:4" x14ac:dyDescent="0.15">
      <c r="A3607" s="164">
        <v>3583</v>
      </c>
      <c r="B3607" s="164">
        <v>6.9377604912081781</v>
      </c>
      <c r="C3607" s="164">
        <v>-2.0748190963364443E-2</v>
      </c>
      <c r="D3607" s="164">
        <v>-0.22051956248926194</v>
      </c>
    </row>
    <row r="3608" spans="1:4" x14ac:dyDescent="0.15">
      <c r="A3608" s="164">
        <v>3584</v>
      </c>
      <c r="B3608" s="164">
        <v>6.9264237952957508</v>
      </c>
      <c r="C3608" s="164">
        <v>-1.5473625417094183E-2</v>
      </c>
      <c r="D3608" s="164">
        <v>-0.16445949977640931</v>
      </c>
    </row>
    <row r="3609" spans="1:4" x14ac:dyDescent="0.15">
      <c r="A3609" s="164">
        <v>3585</v>
      </c>
      <c r="B3609" s="164">
        <v>6.915488826359371</v>
      </c>
      <c r="C3609" s="164">
        <v>-1.0938678326182227E-2</v>
      </c>
      <c r="D3609" s="164">
        <v>-0.11626037966200237</v>
      </c>
    </row>
    <row r="3610" spans="1:4" x14ac:dyDescent="0.15">
      <c r="A3610" s="164">
        <v>3586</v>
      </c>
      <c r="B3610" s="164">
        <v>6.9295631484958262</v>
      </c>
      <c r="C3610" s="164">
        <v>-1.5328903415980477E-2</v>
      </c>
      <c r="D3610" s="164">
        <v>-0.16292134001951694</v>
      </c>
    </row>
    <row r="3611" spans="1:4" x14ac:dyDescent="0.15">
      <c r="A3611" s="164">
        <v>3587</v>
      </c>
      <c r="B3611" s="164">
        <v>6.9132570955425221</v>
      </c>
      <c r="C3611" s="164">
        <v>-9.6102446049286527E-3</v>
      </c>
      <c r="D3611" s="164">
        <v>-0.10214128737467566</v>
      </c>
    </row>
    <row r="3612" spans="1:4" x14ac:dyDescent="0.15">
      <c r="A3612" s="164">
        <v>3588</v>
      </c>
      <c r="B3612" s="164">
        <v>6.9328609380600659</v>
      </c>
      <c r="C3612" s="164">
        <v>-7.0692965918297546E-3</v>
      </c>
      <c r="D3612" s="164">
        <v>-7.513513801226071E-2</v>
      </c>
    </row>
    <row r="3613" spans="1:4" x14ac:dyDescent="0.15">
      <c r="A3613" s="164">
        <v>3589</v>
      </c>
      <c r="B3613" s="164">
        <v>6.9345686097659414</v>
      </c>
      <c r="C3613" s="164">
        <v>-6.8146442771155336E-3</v>
      </c>
      <c r="D3613" s="164">
        <v>-7.2428597614265844E-2</v>
      </c>
    </row>
    <row r="3614" spans="1:4" x14ac:dyDescent="0.15">
      <c r="A3614" s="164">
        <v>3590</v>
      </c>
      <c r="B3614" s="164">
        <v>6.9532361755371372</v>
      </c>
      <c r="C3614" s="164">
        <v>-1.6116287925096451E-2</v>
      </c>
      <c r="D3614" s="164">
        <v>-0.17128995816881323</v>
      </c>
    </row>
    <row r="3615" spans="1:4" x14ac:dyDescent="0.15">
      <c r="A3615" s="164">
        <v>3591</v>
      </c>
      <c r="B3615" s="164">
        <v>6.9585894796747381</v>
      </c>
      <c r="C3615" s="164">
        <v>-1.7109331290980023E-2</v>
      </c>
      <c r="D3615" s="164">
        <v>-0.18184439585276252</v>
      </c>
    </row>
    <row r="3616" spans="1:4" x14ac:dyDescent="0.15">
      <c r="A3616" s="164">
        <v>3592</v>
      </c>
      <c r="B3616" s="164">
        <v>6.9645223485933254</v>
      </c>
      <c r="C3616" s="164">
        <v>-1.8315883236935449E-2</v>
      </c>
      <c r="D3616" s="164">
        <v>-0.1946680828774511</v>
      </c>
    </row>
    <row r="3617" spans="1:4" x14ac:dyDescent="0.15">
      <c r="A3617" s="164">
        <v>3593</v>
      </c>
      <c r="B3617" s="164">
        <v>6.9587135407059275</v>
      </c>
      <c r="C3617" s="164">
        <v>-1.7813663131488688E-2</v>
      </c>
      <c r="D3617" s="164">
        <v>-0.18933029906188939</v>
      </c>
    </row>
    <row r="3618" spans="1:4" x14ac:dyDescent="0.15">
      <c r="A3618" s="164">
        <v>3594</v>
      </c>
      <c r="B3618" s="164">
        <v>6.9662033794018177</v>
      </c>
      <c r="C3618" s="164">
        <v>-2.0478169168051785E-2</v>
      </c>
      <c r="D3618" s="164">
        <v>-0.2176496694817196</v>
      </c>
    </row>
    <row r="3619" spans="1:4" x14ac:dyDescent="0.15">
      <c r="A3619" s="164">
        <v>3595</v>
      </c>
      <c r="B3619" s="164">
        <v>6.9675946729698159</v>
      </c>
      <c r="C3619" s="164">
        <v>-2.2543609243982132E-2</v>
      </c>
      <c r="D3619" s="164">
        <v>-0.23960194198085855</v>
      </c>
    </row>
    <row r="3620" spans="1:4" x14ac:dyDescent="0.15">
      <c r="A3620" s="164">
        <v>3596</v>
      </c>
      <c r="B3620" s="164">
        <v>6.9750004423759071</v>
      </c>
      <c r="C3620" s="164">
        <v>-2.2941237837245332E-2</v>
      </c>
      <c r="D3620" s="164">
        <v>-0.24382808794097857</v>
      </c>
    </row>
    <row r="3621" spans="1:4" x14ac:dyDescent="0.15">
      <c r="A3621" s="164">
        <v>3597</v>
      </c>
      <c r="B3621" s="164">
        <v>6.9788787480306169</v>
      </c>
      <c r="C3621" s="164">
        <v>-2.2904896778005224E-2</v>
      </c>
      <c r="D3621" s="164">
        <v>-0.24344184152083642</v>
      </c>
    </row>
    <row r="3622" spans="1:4" x14ac:dyDescent="0.15">
      <c r="A3622" s="164">
        <v>3598</v>
      </c>
      <c r="B3622" s="164">
        <v>6.9772651210613974</v>
      </c>
      <c r="C3622" s="164">
        <v>-2.3867484200558842E-2</v>
      </c>
      <c r="D3622" s="164">
        <v>-0.2536725820058261</v>
      </c>
    </row>
    <row r="3623" spans="1:4" x14ac:dyDescent="0.15">
      <c r="A3623" s="164">
        <v>3599</v>
      </c>
      <c r="B3623" s="164">
        <v>6.981694618656074</v>
      </c>
      <c r="C3623" s="164">
        <v>-2.5149175504505017E-2</v>
      </c>
      <c r="D3623" s="164">
        <v>-0.26729487833477172</v>
      </c>
    </row>
    <row r="3624" spans="1:4" x14ac:dyDescent="0.15">
      <c r="A3624" s="164">
        <v>3600</v>
      </c>
      <c r="B3624" s="164">
        <v>6.9663671893601338</v>
      </c>
      <c r="C3624" s="164">
        <v>-2.0064500765758275E-2</v>
      </c>
      <c r="D3624" s="164">
        <v>-0.21325304640983495</v>
      </c>
    </row>
    <row r="3625" spans="1:4" x14ac:dyDescent="0.15">
      <c r="A3625" s="164">
        <v>3601</v>
      </c>
      <c r="B3625" s="164">
        <v>6.9715910960772085</v>
      </c>
      <c r="C3625" s="164">
        <v>-2.0201780075010056E-2</v>
      </c>
      <c r="D3625" s="164">
        <v>-0.21471210244361083</v>
      </c>
    </row>
    <row r="3626" spans="1:4" x14ac:dyDescent="0.15">
      <c r="A3626" s="164">
        <v>3602</v>
      </c>
      <c r="B3626" s="164">
        <v>6.9779916647169742</v>
      </c>
      <c r="C3626" s="164">
        <v>-2.526302009210557E-2</v>
      </c>
      <c r="D3626" s="164">
        <v>-0.2685048613493764</v>
      </c>
    </row>
    <row r="3627" spans="1:4" x14ac:dyDescent="0.15">
      <c r="A3627" s="164">
        <v>3603</v>
      </c>
      <c r="B3627" s="164">
        <v>6.9604895922976384</v>
      </c>
      <c r="C3627" s="164">
        <v>-2.2884291346616514E-2</v>
      </c>
      <c r="D3627" s="164">
        <v>-0.24322283926069896</v>
      </c>
    </row>
    <row r="3628" spans="1:4" x14ac:dyDescent="0.15">
      <c r="A3628" s="164">
        <v>3604</v>
      </c>
      <c r="B3628" s="164">
        <v>6.9553154453472459</v>
      </c>
      <c r="C3628" s="164">
        <v>-1.4415567772807059E-2</v>
      </c>
      <c r="D3628" s="164">
        <v>-0.15321406593503978</v>
      </c>
    </row>
    <row r="3629" spans="1:4" x14ac:dyDescent="0.15">
      <c r="A3629" s="164">
        <v>3605</v>
      </c>
      <c r="B3629" s="164">
        <v>6.9469650324327539</v>
      </c>
      <c r="C3629" s="164">
        <v>-1.0719483050989354E-2</v>
      </c>
      <c r="D3629" s="164">
        <v>-0.11393068999071509</v>
      </c>
    </row>
    <row r="3630" spans="1:4" x14ac:dyDescent="0.15">
      <c r="A3630" s="164">
        <v>3606</v>
      </c>
      <c r="B3630" s="164">
        <v>6.9542349141116722</v>
      </c>
      <c r="C3630" s="164">
        <v>-1.5853441587774242E-2</v>
      </c>
      <c r="D3630" s="164">
        <v>-0.16849632862248098</v>
      </c>
    </row>
    <row r="3631" spans="1:4" x14ac:dyDescent="0.15">
      <c r="A3631" s="164">
        <v>3607</v>
      </c>
      <c r="B3631" s="164">
        <v>6.9744737753536956</v>
      </c>
      <c r="C3631" s="164">
        <v>-2.1076138492857055E-2</v>
      </c>
      <c r="D3631" s="164">
        <v>-0.22400511194515618</v>
      </c>
    </row>
    <row r="3632" spans="1:4" x14ac:dyDescent="0.15">
      <c r="A3632" s="164">
        <v>3608</v>
      </c>
      <c r="B3632" s="164">
        <v>6.9762144775809336</v>
      </c>
      <c r="C3632" s="164">
        <v>-2.1480197404802226E-2</v>
      </c>
      <c r="D3632" s="164">
        <v>-0.22829960174618835</v>
      </c>
    </row>
    <row r="3633" spans="1:4" x14ac:dyDescent="0.15">
      <c r="A3633" s="164">
        <v>3609</v>
      </c>
      <c r="B3633" s="164">
        <v>6.9746358644766895</v>
      </c>
      <c r="C3633" s="164">
        <v>-2.1047169151380274E-2</v>
      </c>
      <c r="D3633" s="164">
        <v>-0.22369721490876676</v>
      </c>
    </row>
    <row r="3634" spans="1:4" x14ac:dyDescent="0.15">
      <c r="A3634" s="164">
        <v>3610</v>
      </c>
      <c r="B3634" s="164">
        <v>6.9744737753536956</v>
      </c>
      <c r="C3634" s="164">
        <v>-1.7261887658966302E-2</v>
      </c>
      <c r="D3634" s="164">
        <v>-0.18346582220182045</v>
      </c>
    </row>
    <row r="3635" spans="1:4" x14ac:dyDescent="0.15">
      <c r="A3635" s="164">
        <v>3611</v>
      </c>
      <c r="B3635" s="164">
        <v>6.9887301067347138</v>
      </c>
      <c r="C3635" s="164">
        <v>-2.3649761133307301E-2</v>
      </c>
      <c r="D3635" s="164">
        <v>-0.25135853951321047</v>
      </c>
    </row>
    <row r="3636" spans="1:4" x14ac:dyDescent="0.15">
      <c r="A3636" s="164">
        <v>3612</v>
      </c>
      <c r="B3636" s="164">
        <v>6.9848204211143639</v>
      </c>
      <c r="C3636" s="164">
        <v>-2.523199349220917E-2</v>
      </c>
      <c r="D3636" s="164">
        <v>-0.26817509899820252</v>
      </c>
    </row>
    <row r="3637" spans="1:4" x14ac:dyDescent="0.15">
      <c r="A3637" s="164">
        <v>3613</v>
      </c>
      <c r="B3637" s="164">
        <v>6.9853801441906551</v>
      </c>
      <c r="C3637" s="164">
        <v>-2.7121883035411187E-2</v>
      </c>
      <c r="D3637" s="164">
        <v>-0.28826155453332936</v>
      </c>
    </row>
    <row r="3638" spans="1:4" x14ac:dyDescent="0.15">
      <c r="A3638" s="164">
        <v>3614</v>
      </c>
      <c r="B3638" s="164">
        <v>6.9921450472045397</v>
      </c>
      <c r="C3638" s="164">
        <v>-2.8009434786294918E-2</v>
      </c>
      <c r="D3638" s="164">
        <v>-0.29769478773120428</v>
      </c>
    </row>
    <row r="3639" spans="1:4" x14ac:dyDescent="0.15">
      <c r="A3639" s="164">
        <v>3615</v>
      </c>
      <c r="B3639" s="164">
        <v>6.9899230572250257</v>
      </c>
      <c r="C3639" s="164">
        <v>-3.0334629602871033E-2</v>
      </c>
      <c r="D3639" s="164">
        <v>-0.32240783112660393</v>
      </c>
    </row>
    <row r="3640" spans="1:4" x14ac:dyDescent="0.15">
      <c r="A3640" s="164">
        <v>3616</v>
      </c>
      <c r="B3640" s="164">
        <v>6.9782740275199169</v>
      </c>
      <c r="C3640" s="164">
        <v>-2.4494310226500282E-2</v>
      </c>
      <c r="D3640" s="164">
        <v>-0.26033472432182664</v>
      </c>
    </row>
    <row r="3641" spans="1:4" x14ac:dyDescent="0.15">
      <c r="A3641" s="164">
        <v>3617</v>
      </c>
      <c r="B3641" s="164">
        <v>6.9738656421456815</v>
      </c>
      <c r="C3641" s="164">
        <v>-2.0659100259627472E-2</v>
      </c>
      <c r="D3641" s="164">
        <v>-0.21957267304503872</v>
      </c>
    </row>
    <row r="3642" spans="1:4" x14ac:dyDescent="0.15">
      <c r="A3642" s="164">
        <v>3618</v>
      </c>
      <c r="B3642" s="164">
        <v>6.9908761108042778</v>
      </c>
      <c r="C3642" s="164">
        <v>-2.6268020229357703E-2</v>
      </c>
      <c r="D3642" s="164">
        <v>-0.27918638008803709</v>
      </c>
    </row>
    <row r="3643" spans="1:4" x14ac:dyDescent="0.15">
      <c r="A3643" s="164">
        <v>3619</v>
      </c>
      <c r="B3643" s="164">
        <v>6.9885709092652162</v>
      </c>
      <c r="C3643" s="164">
        <v>-2.4057296464469857E-2</v>
      </c>
      <c r="D3643" s="164">
        <v>-0.25568997800274279</v>
      </c>
    </row>
    <row r="3644" spans="1:4" x14ac:dyDescent="0.15">
      <c r="A3644" s="164">
        <v>3620</v>
      </c>
      <c r="B3644" s="164">
        <v>6.9736628260782441</v>
      </c>
      <c r="C3644" s="164">
        <v>-1.6831709449514065E-2</v>
      </c>
      <c r="D3644" s="164">
        <v>-0.17889372670162371</v>
      </c>
    </row>
    <row r="3645" spans="1:4" x14ac:dyDescent="0.15">
      <c r="A3645" s="164">
        <v>3621</v>
      </c>
      <c r="B3645" s="164">
        <v>6.9652608065464676</v>
      </c>
      <c r="C3645" s="164">
        <v>-1.4829253283894062E-2</v>
      </c>
      <c r="D3645" s="164">
        <v>-0.15761087084560438</v>
      </c>
    </row>
    <row r="3646" spans="1:4" x14ac:dyDescent="0.15">
      <c r="A3646" s="164">
        <v>3622</v>
      </c>
      <c r="B3646" s="164">
        <v>6.9537357040536083</v>
      </c>
      <c r="C3646" s="164">
        <v>-1.2448941862679419E-2</v>
      </c>
      <c r="D3646" s="164">
        <v>-0.13231202748517437</v>
      </c>
    </row>
    <row r="3647" spans="1:4" x14ac:dyDescent="0.15">
      <c r="A3647" s="164">
        <v>3623</v>
      </c>
      <c r="B3647" s="164">
        <v>6.9611494217450565</v>
      </c>
      <c r="C3647" s="164">
        <v>-1.1868395934421017E-2</v>
      </c>
      <c r="D3647" s="164">
        <v>-0.12614176742103114</v>
      </c>
    </row>
    <row r="3648" spans="1:4" x14ac:dyDescent="0.15">
      <c r="A3648" s="164">
        <v>3624</v>
      </c>
      <c r="B3648" s="164">
        <v>6.9538189278341509</v>
      </c>
      <c r="C3648" s="164">
        <v>-1.3015794805813385E-2</v>
      </c>
      <c r="D3648" s="164">
        <v>-0.13833675336302909</v>
      </c>
    </row>
    <row r="3649" spans="1:4" x14ac:dyDescent="0.15">
      <c r="A3649" s="164">
        <v>3625</v>
      </c>
      <c r="B3649" s="164">
        <v>6.9587548900155287</v>
      </c>
      <c r="C3649" s="164">
        <v>-1.6404966268892984E-2</v>
      </c>
      <c r="D3649" s="164">
        <v>-0.17435813997736421</v>
      </c>
    </row>
    <row r="3650" spans="1:4" x14ac:dyDescent="0.15">
      <c r="A3650" s="164">
        <v>3626</v>
      </c>
      <c r="B3650" s="164">
        <v>6.9804890566550579</v>
      </c>
      <c r="C3650" s="164">
        <v>-2.2040663357402401E-2</v>
      </c>
      <c r="D3650" s="164">
        <v>-0.23425644429095527</v>
      </c>
    </row>
    <row r="3651" spans="1:4" x14ac:dyDescent="0.15">
      <c r="A3651" s="164">
        <v>3627</v>
      </c>
      <c r="B3651" s="164">
        <v>6.9788384478556065</v>
      </c>
      <c r="C3651" s="164">
        <v>-1.8680490080421386E-2</v>
      </c>
      <c r="D3651" s="164">
        <v>-0.19854326128447847</v>
      </c>
    </row>
    <row r="3652" spans="1:4" x14ac:dyDescent="0.15">
      <c r="A3652" s="164">
        <v>3628</v>
      </c>
      <c r="B3652" s="164">
        <v>6.982978508968416</v>
      </c>
      <c r="C3652" s="164">
        <v>-1.8464896167669664E-2</v>
      </c>
      <c r="D3652" s="164">
        <v>-0.19625184824517758</v>
      </c>
    </row>
    <row r="3653" spans="1:4" x14ac:dyDescent="0.15">
      <c r="A3653" s="164">
        <v>3629</v>
      </c>
      <c r="B3653" s="164">
        <v>6.982978508968416</v>
      </c>
      <c r="C3653" s="164">
        <v>-1.8464896167669664E-2</v>
      </c>
      <c r="D3653" s="164">
        <v>-0.19625184824517758</v>
      </c>
    </row>
    <row r="3654" spans="1:4" x14ac:dyDescent="0.15">
      <c r="A3654" s="164">
        <v>3630</v>
      </c>
      <c r="B3654" s="164">
        <v>6.9857397550123084</v>
      </c>
      <c r="C3654" s="164">
        <v>-2.141512454227712E-2</v>
      </c>
      <c r="D3654" s="164">
        <v>-0.22760798293473158</v>
      </c>
    </row>
    <row r="3655" spans="1:4" x14ac:dyDescent="0.15">
      <c r="A3655" s="164">
        <v>3631</v>
      </c>
      <c r="B3655" s="164">
        <v>6.9974758508944035</v>
      </c>
      <c r="C3655" s="164">
        <v>-2.1968469861447737E-2</v>
      </c>
      <c r="D3655" s="164">
        <v>-0.23348914471430288</v>
      </c>
    </row>
    <row r="3656" spans="1:4" x14ac:dyDescent="0.15">
      <c r="A3656" s="164">
        <v>3632</v>
      </c>
      <c r="B3656" s="164">
        <v>6.9936096961346665</v>
      </c>
      <c r="C3656" s="164">
        <v>-2.1378397968164542E-2</v>
      </c>
      <c r="D3656" s="164">
        <v>-0.22721763911780143</v>
      </c>
    </row>
    <row r="3657" spans="1:4" x14ac:dyDescent="0.15">
      <c r="A3657" s="164">
        <v>3633</v>
      </c>
      <c r="B3657" s="164">
        <v>6.9857397550123084</v>
      </c>
      <c r="C3657" s="164">
        <v>-1.5291406691748222E-2</v>
      </c>
      <c r="D3657" s="164">
        <v>-0.16252281075799829</v>
      </c>
    </row>
    <row r="3658" spans="1:4" x14ac:dyDescent="0.15">
      <c r="A3658" s="164">
        <v>3634</v>
      </c>
      <c r="B3658" s="164">
        <v>6.9891677329650435</v>
      </c>
      <c r="C3658" s="164">
        <v>-1.4034218652958508E-2</v>
      </c>
      <c r="D3658" s="164">
        <v>-0.14916094432973184</v>
      </c>
    </row>
    <row r="3659" spans="1:4" x14ac:dyDescent="0.15">
      <c r="A3659" s="164">
        <v>3635</v>
      </c>
      <c r="B3659" s="164">
        <v>6.9767399755308652</v>
      </c>
      <c r="C3659" s="164">
        <v>-9.301694387554349E-3</v>
      </c>
      <c r="D3659" s="164">
        <v>-9.8861899833781602E-2</v>
      </c>
    </row>
    <row r="3660" spans="1:4" x14ac:dyDescent="0.15">
      <c r="A3660" s="164">
        <v>3636</v>
      </c>
      <c r="B3660" s="164">
        <v>6.9811724363209384</v>
      </c>
      <c r="C3660" s="164">
        <v>-6.4129285583272022E-3</v>
      </c>
      <c r="D3660" s="164">
        <v>-6.8159012149746026E-2</v>
      </c>
    </row>
    <row r="3661" spans="1:4" x14ac:dyDescent="0.15">
      <c r="A3661" s="164">
        <v>3637</v>
      </c>
      <c r="B3661" s="164">
        <v>6.9647275456675297</v>
      </c>
      <c r="C3661" s="164">
        <v>1.3909766115220989E-3</v>
      </c>
      <c r="D3661" s="164">
        <v>1.4783821603881652E-2</v>
      </c>
    </row>
    <row r="3662" spans="1:4" x14ac:dyDescent="0.15">
      <c r="A3662" s="164">
        <v>3638</v>
      </c>
      <c r="B3662" s="164">
        <v>6.9632078124744945</v>
      </c>
      <c r="C3662" s="164">
        <v>1.872533126912046E-3</v>
      </c>
      <c r="D3662" s="164">
        <v>1.9901985027148357E-2</v>
      </c>
    </row>
    <row r="3663" spans="1:4" x14ac:dyDescent="0.15">
      <c r="A3663" s="164">
        <v>3639</v>
      </c>
      <c r="B3663" s="164">
        <v>6.978556288541677</v>
      </c>
      <c r="C3663" s="164">
        <v>-2.0214941647145324E-3</v>
      </c>
      <c r="D3663" s="164">
        <v>-2.1485198857315653E-2</v>
      </c>
    </row>
    <row r="3664" spans="1:4" x14ac:dyDescent="0.15">
      <c r="A3664" s="164">
        <v>3640</v>
      </c>
      <c r="B3664" s="164">
        <v>6.9812527947334866</v>
      </c>
      <c r="C3664" s="164">
        <v>-2.0144141294853313E-3</v>
      </c>
      <c r="D3664" s="164">
        <v>-2.1409949585034092E-2</v>
      </c>
    </row>
    <row r="3665" spans="1:4" x14ac:dyDescent="0.15">
      <c r="A3665" s="164">
        <v>3641</v>
      </c>
      <c r="B3665" s="164">
        <v>6.9687794142398376</v>
      </c>
      <c r="C3665" s="164">
        <v>4.7636052803028406E-3</v>
      </c>
      <c r="D3665" s="164">
        <v>5.0629385190195907E-2</v>
      </c>
    </row>
    <row r="3666" spans="1:4" x14ac:dyDescent="0.15">
      <c r="A3666" s="164">
        <v>3642</v>
      </c>
      <c r="B3666" s="164">
        <v>6.9712249270032505</v>
      </c>
      <c r="C3666" s="164">
        <v>8.9440324879319633E-3</v>
      </c>
      <c r="D3666" s="164">
        <v>9.506053489728801E-2</v>
      </c>
    </row>
    <row r="3667" spans="1:4" x14ac:dyDescent="0.15">
      <c r="A3667" s="164">
        <v>3643</v>
      </c>
      <c r="B3667" s="164">
        <v>6.9700438827558884</v>
      </c>
      <c r="C3667" s="164">
        <v>1.1333536096862495E-2</v>
      </c>
      <c r="D3667" s="164">
        <v>0.12045707627953622</v>
      </c>
    </row>
    <row r="3668" spans="1:4" x14ac:dyDescent="0.15">
      <c r="A3668" s="164">
        <v>3644</v>
      </c>
      <c r="B3668" s="164">
        <v>6.9841001887740122</v>
      </c>
      <c r="C3668" s="164">
        <v>9.0067573076284546E-3</v>
      </c>
      <c r="D3668" s="164">
        <v>9.5727197828100227E-2</v>
      </c>
    </row>
    <row r="3669" spans="1:4" x14ac:dyDescent="0.15">
      <c r="A3669" s="164">
        <v>3645</v>
      </c>
      <c r="B3669" s="164">
        <v>6.9820559256248025</v>
      </c>
      <c r="C3669" s="164">
        <v>1.0591820375297267E-2</v>
      </c>
      <c r="D3669" s="164">
        <v>0.11257384314852359</v>
      </c>
    </row>
    <row r="3670" spans="1:4" x14ac:dyDescent="0.15">
      <c r="A3670" s="164">
        <v>3646</v>
      </c>
      <c r="B3670" s="164">
        <v>6.9839800856192396</v>
      </c>
      <c r="C3670" s="164">
        <v>1.260990706338827E-2</v>
      </c>
      <c r="D3670" s="164">
        <v>0.13402282606510785</v>
      </c>
    </row>
    <row r="3671" spans="1:4" x14ac:dyDescent="0.15">
      <c r="A3671" s="164">
        <v>3647</v>
      </c>
      <c r="B3671" s="164">
        <v>6.9915108360432576</v>
      </c>
      <c r="C3671" s="164">
        <v>7.911631464703639E-3</v>
      </c>
      <c r="D3671" s="164">
        <v>8.4087789256100831E-2</v>
      </c>
    </row>
    <row r="3672" spans="1:4" x14ac:dyDescent="0.15">
      <c r="A3672" s="164">
        <v>3648</v>
      </c>
      <c r="B3672" s="164">
        <v>6.9893268091566298</v>
      </c>
      <c r="C3672" s="164">
        <v>8.2691738252966829E-3</v>
      </c>
      <c r="D3672" s="164">
        <v>8.7887883686915289E-2</v>
      </c>
    </row>
    <row r="3673" spans="1:4" x14ac:dyDescent="0.15">
      <c r="A3673" s="164">
        <v>3649</v>
      </c>
      <c r="B3673" s="164">
        <v>6.9893268091566298</v>
      </c>
      <c r="C3673" s="164">
        <v>8.2691738252966829E-3</v>
      </c>
      <c r="D3673" s="164">
        <v>8.7887883686915289E-2</v>
      </c>
    </row>
    <row r="3674" spans="1:4" x14ac:dyDescent="0.15">
      <c r="A3674" s="164">
        <v>3650</v>
      </c>
      <c r="B3674" s="164">
        <v>6.9908761108042778</v>
      </c>
      <c r="C3674" s="164">
        <v>8.3638583000373856E-3</v>
      </c>
      <c r="D3674" s="164">
        <v>8.8894225829283899E-2</v>
      </c>
    </row>
    <row r="3675" spans="1:4" x14ac:dyDescent="0.15">
      <c r="A3675" s="164">
        <v>3651</v>
      </c>
      <c r="B3675" s="164">
        <v>7.0039814047217615</v>
      </c>
      <c r="C3675" s="164">
        <v>7.5932028993728196E-3</v>
      </c>
      <c r="D3675" s="164">
        <v>8.0703410924764657E-2</v>
      </c>
    </row>
    <row r="3676" spans="1:4" x14ac:dyDescent="0.15">
      <c r="A3676" s="164">
        <v>3652</v>
      </c>
      <c r="B3676" s="164">
        <v>7.0053072248041044</v>
      </c>
      <c r="C3676" s="164">
        <v>6.4476441965171105E-3</v>
      </c>
      <c r="D3676" s="164">
        <v>6.8527982984778898E-2</v>
      </c>
    </row>
    <row r="3677" spans="1:4" x14ac:dyDescent="0.15">
      <c r="A3677" s="164">
        <v>3653</v>
      </c>
      <c r="B3677" s="164">
        <v>7.0027706092059576</v>
      </c>
      <c r="C3677" s="164">
        <v>1.1054933503245934E-2</v>
      </c>
      <c r="D3677" s="164">
        <v>0.11749598332636363</v>
      </c>
    </row>
    <row r="3678" spans="1:4" x14ac:dyDescent="0.15">
      <c r="A3678" s="164">
        <v>3654</v>
      </c>
      <c r="B3678" s="164">
        <v>7.0027706092059576</v>
      </c>
      <c r="C3678" s="164">
        <v>1.1054933503245934E-2</v>
      </c>
      <c r="D3678" s="164">
        <v>0.11749598332636363</v>
      </c>
    </row>
    <row r="3679" spans="1:4" x14ac:dyDescent="0.15">
      <c r="A3679" s="164">
        <v>3655</v>
      </c>
      <c r="B3679" s="164">
        <v>7.0040594563092053</v>
      </c>
      <c r="C3679" s="164">
        <v>6.6133566796180432E-3</v>
      </c>
      <c r="D3679" s="164">
        <v>7.0289237464118887E-2</v>
      </c>
    </row>
    <row r="3680" spans="1:4" x14ac:dyDescent="0.15">
      <c r="A3680" s="164">
        <v>3656</v>
      </c>
      <c r="B3680" s="164">
        <v>7.019783233245894</v>
      </c>
      <c r="C3680" s="164">
        <v>3.2630900709778032E-3</v>
      </c>
      <c r="D3680" s="164">
        <v>3.4681346247759634E-2</v>
      </c>
    </row>
    <row r="3681" spans="1:4" x14ac:dyDescent="0.15">
      <c r="A3681" s="164">
        <v>3657</v>
      </c>
      <c r="B3681" s="164">
        <v>7.0235987285422361</v>
      </c>
      <c r="C3681" s="164">
        <v>6.9436668785272104E-4</v>
      </c>
      <c r="D3681" s="164">
        <v>7.3799898257525193E-3</v>
      </c>
    </row>
    <row r="3682" spans="1:4" x14ac:dyDescent="0.15">
      <c r="A3682" s="164">
        <v>3658</v>
      </c>
      <c r="B3682" s="164">
        <v>7.0312874728821697</v>
      </c>
      <c r="C3682" s="164">
        <v>-4.5942698285186268E-3</v>
      </c>
      <c r="D3682" s="164">
        <v>-4.8829624439617143E-2</v>
      </c>
    </row>
    <row r="3683" spans="1:4" x14ac:dyDescent="0.15">
      <c r="A3683" s="164">
        <v>3659</v>
      </c>
      <c r="B3683" s="164">
        <v>7.0397594726261712</v>
      </c>
      <c r="C3683" s="164">
        <v>-8.1065569877969423E-3</v>
      </c>
      <c r="D3683" s="164">
        <v>-8.615953089113905E-2</v>
      </c>
    </row>
    <row r="3684" spans="1:4" x14ac:dyDescent="0.15">
      <c r="A3684" s="164">
        <v>3660</v>
      </c>
      <c r="B3684" s="164">
        <v>7.0347848439108356</v>
      </c>
      <c r="C3684" s="164">
        <v>-1.2095026836599132E-2</v>
      </c>
      <c r="D3684" s="164">
        <v>-0.12855048572727332</v>
      </c>
    </row>
    <row r="3685" spans="1:4" x14ac:dyDescent="0.15">
      <c r="A3685" s="164">
        <v>3661</v>
      </c>
      <c r="B3685" s="164">
        <v>7.0440355127538341</v>
      </c>
      <c r="C3685" s="164">
        <v>-1.6543552169363984E-2</v>
      </c>
      <c r="D3685" s="164">
        <v>-0.17583108295311603</v>
      </c>
    </row>
    <row r="3686" spans="1:4" x14ac:dyDescent="0.15">
      <c r="A3686" s="164">
        <v>3662</v>
      </c>
      <c r="B3686" s="164">
        <v>7.0383413720186629</v>
      </c>
      <c r="C3686" s="164">
        <v>-1.6186552728029824E-2</v>
      </c>
      <c r="D3686" s="164">
        <v>-0.17203675887199846</v>
      </c>
    </row>
    <row r="3687" spans="1:4" x14ac:dyDescent="0.15">
      <c r="A3687" s="164">
        <v>3663</v>
      </c>
      <c r="B3687" s="164">
        <v>7.0438129914251446</v>
      </c>
      <c r="C3687" s="164">
        <v>-1.3397699707120125E-2</v>
      </c>
      <c r="D3687" s="164">
        <v>-0.14239578202231662</v>
      </c>
    </row>
    <row r="3688" spans="1:4" x14ac:dyDescent="0.15">
      <c r="A3688" s="164">
        <v>3664</v>
      </c>
      <c r="B3688" s="164">
        <v>7.0430336684273236</v>
      </c>
      <c r="C3688" s="164">
        <v>-1.1292409664195091E-2</v>
      </c>
      <c r="D3688" s="164">
        <v>-0.12001996911416581</v>
      </c>
    </row>
    <row r="3689" spans="1:4" x14ac:dyDescent="0.15">
      <c r="A3689" s="164">
        <v>3665</v>
      </c>
      <c r="B3689" s="164">
        <v>7.0546062657857957</v>
      </c>
      <c r="C3689" s="164">
        <v>-1.5998178384896811E-2</v>
      </c>
      <c r="D3689" s="164">
        <v>-0.17003464563691001</v>
      </c>
    </row>
    <row r="3690" spans="1:4" x14ac:dyDescent="0.15">
      <c r="A3690" s="164">
        <v>3666</v>
      </c>
      <c r="B3690" s="164">
        <v>7.0546062657857957</v>
      </c>
      <c r="C3690" s="164">
        <v>-1.5998178384896811E-2</v>
      </c>
      <c r="D3690" s="164">
        <v>-0.17003464563691001</v>
      </c>
    </row>
    <row r="3691" spans="1:4" x14ac:dyDescent="0.15">
      <c r="A3691" s="164">
        <v>3667</v>
      </c>
      <c r="B3691" s="164">
        <v>7.0573452999559576</v>
      </c>
      <c r="C3691" s="164">
        <v>-1.9702760139398201E-2</v>
      </c>
      <c r="D3691" s="164">
        <v>-0.20940833123440744</v>
      </c>
    </row>
    <row r="3692" spans="1:4" x14ac:dyDescent="0.15">
      <c r="A3692" s="164">
        <v>3668</v>
      </c>
      <c r="B3692" s="164">
        <v>7.055337612201515</v>
      </c>
      <c r="C3692" s="164">
        <v>-9.9095280943055641E-3</v>
      </c>
      <c r="D3692" s="164">
        <v>-0.10532218465165707</v>
      </c>
    </row>
    <row r="3693" spans="1:4" x14ac:dyDescent="0.15">
      <c r="A3693" s="164">
        <v>3669</v>
      </c>
      <c r="B3693" s="164">
        <v>7.0467378028197185</v>
      </c>
      <c r="C3693" s="164">
        <v>-4.5390472880910693E-3</v>
      </c>
      <c r="D3693" s="164">
        <v>-4.8242698549252394E-2</v>
      </c>
    </row>
    <row r="3694" spans="1:4" x14ac:dyDescent="0.15">
      <c r="A3694" s="164">
        <v>3670</v>
      </c>
      <c r="B3694" s="164">
        <v>7.0485095827034945</v>
      </c>
      <c r="C3694" s="164">
        <v>-8.4111167336446968E-3</v>
      </c>
      <c r="D3694" s="164">
        <v>-8.939650620261444E-2</v>
      </c>
    </row>
    <row r="3695" spans="1:4" x14ac:dyDescent="0.15">
      <c r="A3695" s="164">
        <v>3671</v>
      </c>
      <c r="B3695" s="164">
        <v>7.0594932939789174</v>
      </c>
      <c r="C3695" s="164">
        <v>-7.3779644899447661E-3</v>
      </c>
      <c r="D3695" s="164">
        <v>-7.84157763082447E-2</v>
      </c>
    </row>
    <row r="3696" spans="1:4" x14ac:dyDescent="0.15">
      <c r="A3696" s="164">
        <v>3672</v>
      </c>
      <c r="B3696" s="164">
        <v>7.0456284011459944</v>
      </c>
      <c r="C3696" s="164">
        <v>-3.3422292062512682E-3</v>
      </c>
      <c r="D3696" s="164">
        <v>-3.5522466686505258E-2</v>
      </c>
    </row>
    <row r="3697" spans="1:4" x14ac:dyDescent="0.15">
      <c r="A3697" s="164">
        <v>3673</v>
      </c>
      <c r="B3697" s="164">
        <v>7.0311743939798976</v>
      </c>
      <c r="C3697" s="164">
        <v>-2.6184148520567163E-3</v>
      </c>
      <c r="D3697" s="164">
        <v>-2.7829496008133031E-2</v>
      </c>
    </row>
    <row r="3698" spans="1:4" x14ac:dyDescent="0.15">
      <c r="A3698" s="164">
        <v>3674</v>
      </c>
      <c r="B3698" s="164">
        <v>7.0277365507020209</v>
      </c>
      <c r="C3698" s="164">
        <v>5.8581131192640967E-3</v>
      </c>
      <c r="D3698" s="164">
        <v>6.2262225384070127E-2</v>
      </c>
    </row>
    <row r="3699" spans="1:4" x14ac:dyDescent="0.15">
      <c r="A3699" s="164">
        <v>3675</v>
      </c>
      <c r="B3699" s="164">
        <v>7.0269410542468815</v>
      </c>
      <c r="C3699" s="164">
        <v>4.004835290453812E-3</v>
      </c>
      <c r="D3699" s="164">
        <v>4.256489289364164E-2</v>
      </c>
    </row>
    <row r="3700" spans="1:4" x14ac:dyDescent="0.15">
      <c r="A3700" s="164">
        <v>3676</v>
      </c>
      <c r="B3700" s="164">
        <v>7.0258032270336175</v>
      </c>
      <c r="C3700" s="164">
        <v>8.760898812215423E-3</v>
      </c>
      <c r="D3700" s="164">
        <v>9.311412144286349E-2</v>
      </c>
    </row>
    <row r="3701" spans="1:4" x14ac:dyDescent="0.15">
      <c r="A3701" s="164">
        <v>3677</v>
      </c>
      <c r="B3701" s="164">
        <v>7.0269789533612022</v>
      </c>
      <c r="C3701" s="164">
        <v>8.2896459198948946E-3</v>
      </c>
      <c r="D3701" s="164">
        <v>8.8105468793588326E-2</v>
      </c>
    </row>
    <row r="3702" spans="1:4" x14ac:dyDescent="0.15">
      <c r="A3702" s="164">
        <v>3678</v>
      </c>
      <c r="B3702" s="164">
        <v>7.0069807888829132</v>
      </c>
      <c r="C3702" s="164">
        <v>1.988997098938583E-2</v>
      </c>
      <c r="D3702" s="164">
        <v>0.21139807842756805</v>
      </c>
    </row>
    <row r="3703" spans="1:4" x14ac:dyDescent="0.15">
      <c r="A3703" s="164">
        <v>3679</v>
      </c>
      <c r="B3703" s="164">
        <v>7.0090774203279222</v>
      </c>
      <c r="C3703" s="164">
        <v>1.9567175929668501E-2</v>
      </c>
      <c r="D3703" s="164">
        <v>0.20796729135469749</v>
      </c>
    </row>
    <row r="3704" spans="1:4" x14ac:dyDescent="0.15">
      <c r="A3704" s="164">
        <v>3680</v>
      </c>
      <c r="B3704" s="164">
        <v>7.0261447488317437</v>
      </c>
      <c r="C3704" s="164">
        <v>1.5004413320924392E-2</v>
      </c>
      <c r="D3704" s="164">
        <v>0.15947253747474494</v>
      </c>
    </row>
    <row r="3705" spans="1:4" x14ac:dyDescent="0.15">
      <c r="A3705" s="164">
        <v>3681</v>
      </c>
      <c r="B3705" s="164">
        <v>7.0248157709754118</v>
      </c>
      <c r="C3705" s="164">
        <v>1.3792316425487172E-2</v>
      </c>
      <c r="D3705" s="164">
        <v>0.14658991664537382</v>
      </c>
    </row>
    <row r="3706" spans="1:4" x14ac:dyDescent="0.15">
      <c r="A3706" s="164">
        <v>3682</v>
      </c>
      <c r="B3706" s="164">
        <v>7.0304201170344305</v>
      </c>
      <c r="C3706" s="164">
        <v>1.3176384859119317E-2</v>
      </c>
      <c r="D3706" s="164">
        <v>0.14004356473553289</v>
      </c>
    </row>
    <row r="3707" spans="1:4" x14ac:dyDescent="0.15">
      <c r="A3707" s="164">
        <v>3683</v>
      </c>
      <c r="B3707" s="164">
        <v>7.0357972907828996</v>
      </c>
      <c r="C3707" s="164">
        <v>1.8393266428783583E-2</v>
      </c>
      <c r="D3707" s="164">
        <v>0.19549054049028611</v>
      </c>
    </row>
    <row r="3708" spans="1:4" x14ac:dyDescent="0.15">
      <c r="A3708" s="164">
        <v>3684</v>
      </c>
      <c r="B3708" s="164">
        <v>7.0297784098782392</v>
      </c>
      <c r="C3708" s="164">
        <v>1.9563233165768246E-2</v>
      </c>
      <c r="D3708" s="164">
        <v>0.20792538617984066</v>
      </c>
    </row>
    <row r="3709" spans="1:4" x14ac:dyDescent="0.15">
      <c r="A3709" s="164">
        <v>3685</v>
      </c>
      <c r="B3709" s="164">
        <v>7.0221510295352125</v>
      </c>
      <c r="C3709" s="164">
        <v>2.1707332439264704E-2</v>
      </c>
      <c r="D3709" s="164">
        <v>0.23071367815960145</v>
      </c>
    </row>
    <row r="3710" spans="1:4" x14ac:dyDescent="0.15">
      <c r="A3710" s="164">
        <v>3686</v>
      </c>
      <c r="B3710" s="164">
        <v>7.0221510295352125</v>
      </c>
      <c r="C3710" s="164">
        <v>2.1707332439264704E-2</v>
      </c>
      <c r="D3710" s="164">
        <v>0.23071367815960145</v>
      </c>
    </row>
    <row r="3711" spans="1:4" x14ac:dyDescent="0.15">
      <c r="A3711" s="164">
        <v>3687</v>
      </c>
      <c r="B3711" s="164">
        <v>7.0323044488475501</v>
      </c>
      <c r="C3711" s="164">
        <v>2.1194844187292894E-2</v>
      </c>
      <c r="D3711" s="164">
        <v>0.22526676062807974</v>
      </c>
    </row>
    <row r="3712" spans="1:4" x14ac:dyDescent="0.15">
      <c r="A3712" s="164">
        <v>3688</v>
      </c>
      <c r="B3712" s="164">
        <v>7.0308350592631976</v>
      </c>
      <c r="C3712" s="164">
        <v>1.824615580937472E-2</v>
      </c>
      <c r="D3712" s="164">
        <v>0.19392699360145862</v>
      </c>
    </row>
    <row r="3713" spans="1:4" x14ac:dyDescent="0.15">
      <c r="A3713" s="164">
        <v>3689</v>
      </c>
      <c r="B3713" s="164">
        <v>7.0192475772245437</v>
      </c>
      <c r="C3713" s="164">
        <v>2.5657539904827331E-2</v>
      </c>
      <c r="D3713" s="164">
        <v>0.27269796602285684</v>
      </c>
    </row>
    <row r="3714" spans="1:4" x14ac:dyDescent="0.15">
      <c r="A3714" s="164">
        <v>3690</v>
      </c>
      <c r="B3714" s="164">
        <v>7.0161796363770863</v>
      </c>
      <c r="C3714" s="164">
        <v>2.6193944329811814E-2</v>
      </c>
      <c r="D3714" s="164">
        <v>0.27839907361935745</v>
      </c>
    </row>
    <row r="3715" spans="1:4" x14ac:dyDescent="0.15">
      <c r="A3715" s="164">
        <v>3691</v>
      </c>
      <c r="B3715" s="164">
        <v>7.0044105922087398</v>
      </c>
      <c r="C3715" s="164">
        <v>3.5162111393583828E-2</v>
      </c>
      <c r="D3715" s="164">
        <v>0.37371611984886277</v>
      </c>
    </row>
    <row r="3716" spans="1:4" x14ac:dyDescent="0.15">
      <c r="A3716" s="164">
        <v>3692</v>
      </c>
      <c r="B3716" s="164">
        <v>7.0035910300437578</v>
      </c>
      <c r="C3716" s="164">
        <v>3.4314933403424064E-2</v>
      </c>
      <c r="D3716" s="164">
        <v>0.36471199413638816</v>
      </c>
    </row>
    <row r="3717" spans="1:4" x14ac:dyDescent="0.15">
      <c r="A3717" s="164">
        <v>3693</v>
      </c>
      <c r="B3717" s="164">
        <v>7.010394647370835</v>
      </c>
      <c r="C3717" s="164">
        <v>3.1541813077321734E-2</v>
      </c>
      <c r="D3717" s="164">
        <v>0.33523823027321797</v>
      </c>
    </row>
    <row r="3718" spans="1:4" x14ac:dyDescent="0.15">
      <c r="A3718" s="164">
        <v>3694</v>
      </c>
      <c r="B3718" s="164">
        <v>7.014101960348774</v>
      </c>
      <c r="C3718" s="164">
        <v>2.8970615580992565E-2</v>
      </c>
      <c r="D3718" s="164">
        <v>0.30791057804728861</v>
      </c>
    </row>
    <row r="3719" spans="1:4" x14ac:dyDescent="0.15">
      <c r="A3719" s="164">
        <v>3695</v>
      </c>
      <c r="B3719" s="164">
        <v>7.0130610514068543</v>
      </c>
      <c r="C3719" s="164">
        <v>3.0011524522912225E-2</v>
      </c>
      <c r="D3719" s="164">
        <v>0.31897374904222447</v>
      </c>
    </row>
    <row r="3720" spans="1:4" x14ac:dyDescent="0.15">
      <c r="A3720" s="164">
        <v>3696</v>
      </c>
      <c r="B3720" s="164">
        <v>7.0237890161547476</v>
      </c>
      <c r="C3720" s="164">
        <v>2.8845524145474144E-2</v>
      </c>
      <c r="D3720" s="164">
        <v>0.30658105931091378</v>
      </c>
    </row>
    <row r="3721" spans="1:4" x14ac:dyDescent="0.15">
      <c r="A3721" s="164">
        <v>3697</v>
      </c>
      <c r="B3721" s="164">
        <v>7.0168325802950724</v>
      </c>
      <c r="C3721" s="164">
        <v>2.9901725968515258E-2</v>
      </c>
      <c r="D3721" s="164">
        <v>0.31780676878740005</v>
      </c>
    </row>
    <row r="3722" spans="1:4" x14ac:dyDescent="0.15">
      <c r="A3722" s="164">
        <v>3698</v>
      </c>
      <c r="B3722" s="164">
        <v>7.0144101122738052</v>
      </c>
      <c r="C3722" s="164">
        <v>3.3976296448077647E-2</v>
      </c>
      <c r="D3722" s="164">
        <v>0.36111283344967843</v>
      </c>
    </row>
    <row r="3723" spans="1:4" x14ac:dyDescent="0.15">
      <c r="A3723" s="164">
        <v>3699</v>
      </c>
      <c r="B3723" s="164">
        <v>7.0227609132639568</v>
      </c>
      <c r="C3723" s="164">
        <v>2.8921534524823045E-2</v>
      </c>
      <c r="D3723" s="164">
        <v>0.30738892615714913</v>
      </c>
    </row>
    <row r="3724" spans="1:4" x14ac:dyDescent="0.15">
      <c r="A3724" s="164">
        <v>3700</v>
      </c>
      <c r="B3724" s="164">
        <v>7.0198979690223657</v>
      </c>
      <c r="C3724" s="164">
        <v>3.3514882382134736E-2</v>
      </c>
      <c r="D3724" s="164">
        <v>0.35620875154066833</v>
      </c>
    </row>
    <row r="3725" spans="1:4" x14ac:dyDescent="0.15">
      <c r="A3725" s="164">
        <v>3701</v>
      </c>
      <c r="B3725" s="164">
        <v>7.0048785286105284</v>
      </c>
      <c r="C3725" s="164">
        <v>4.0200941234827425E-2</v>
      </c>
      <c r="D3725" s="164">
        <v>0.4272706949928296</v>
      </c>
    </row>
    <row r="3726" spans="1:4" x14ac:dyDescent="0.15">
      <c r="A3726" s="164">
        <v>3702</v>
      </c>
      <c r="B3726" s="164">
        <v>6.9995588045264796</v>
      </c>
      <c r="C3726" s="164">
        <v>3.9663237197963497E-2</v>
      </c>
      <c r="D3726" s="164">
        <v>0.42155577463339622</v>
      </c>
    </row>
    <row r="3727" spans="1:4" x14ac:dyDescent="0.15">
      <c r="A3727" s="164">
        <v>3703</v>
      </c>
      <c r="B3727" s="164">
        <v>6.9872961630096189</v>
      </c>
      <c r="C3727" s="164">
        <v>3.717491566847908E-2</v>
      </c>
      <c r="D3727" s="164">
        <v>0.39510895929496948</v>
      </c>
    </row>
    <row r="3728" spans="1:4" x14ac:dyDescent="0.15">
      <c r="A3728" s="164">
        <v>3704</v>
      </c>
      <c r="B3728" s="164">
        <v>6.9791607911967395</v>
      </c>
      <c r="C3728" s="164">
        <v>2.9977102074000506E-2</v>
      </c>
      <c r="D3728" s="164">
        <v>0.31860789433290426</v>
      </c>
    </row>
    <row r="3729" spans="1:4" x14ac:dyDescent="0.15">
      <c r="A3729" s="164">
        <v>3705</v>
      </c>
      <c r="B3729" s="164">
        <v>6.9954662546187159</v>
      </c>
      <c r="C3729" s="164">
        <v>2.6064038622266139E-2</v>
      </c>
      <c r="D3729" s="164">
        <v>0.27701838699258541</v>
      </c>
    </row>
    <row r="3730" spans="1:4" x14ac:dyDescent="0.15">
      <c r="A3730" s="164">
        <v>3706</v>
      </c>
      <c r="B3730" s="164">
        <v>6.977305502287737</v>
      </c>
      <c r="C3730" s="164">
        <v>2.9751977768261995E-2</v>
      </c>
      <c r="D3730" s="164">
        <v>0.31621518869920284</v>
      </c>
    </row>
    <row r="3731" spans="1:4" x14ac:dyDescent="0.15">
      <c r="A3731" s="164">
        <v>3707</v>
      </c>
      <c r="B3731" s="164">
        <v>6.9788384478556065</v>
      </c>
      <c r="C3731" s="164">
        <v>3.390727831746787E-2</v>
      </c>
      <c r="D3731" s="164">
        <v>0.36037928284795273</v>
      </c>
    </row>
    <row r="3732" spans="1:4" x14ac:dyDescent="0.15">
      <c r="A3732" s="164">
        <v>3708</v>
      </c>
      <c r="B3732" s="164">
        <v>6.9923035197677699</v>
      </c>
      <c r="C3732" s="164">
        <v>3.2078571146087143E-2</v>
      </c>
      <c r="D3732" s="164">
        <v>0.34094309652858112</v>
      </c>
    </row>
    <row r="3733" spans="1:4" x14ac:dyDescent="0.15">
      <c r="A3733" s="164">
        <v>3709</v>
      </c>
      <c r="B3733" s="164">
        <v>6.9866181090588535</v>
      </c>
      <c r="C3733" s="164">
        <v>3.6517320963356248E-2</v>
      </c>
      <c r="D3733" s="164">
        <v>0.38811979590597839</v>
      </c>
    </row>
    <row r="3734" spans="1:4" x14ac:dyDescent="0.15">
      <c r="A3734" s="164">
        <v>3710</v>
      </c>
      <c r="B3734" s="164">
        <v>6.9777899146449052</v>
      </c>
      <c r="C3734" s="164">
        <v>3.4055072861613134E-2</v>
      </c>
      <c r="D3734" s="164">
        <v>0.361950098745626</v>
      </c>
    </row>
    <row r="3735" spans="1:4" x14ac:dyDescent="0.15">
      <c r="A3735" s="164">
        <v>3711</v>
      </c>
      <c r="B3735" s="164">
        <v>6.9653838151945102</v>
      </c>
      <c r="C3735" s="164">
        <v>3.3491057155110582E-2</v>
      </c>
      <c r="D3735" s="164">
        <v>0.35595552808379677</v>
      </c>
    </row>
    <row r="3736" spans="1:4" x14ac:dyDescent="0.15">
      <c r="A3736" s="164">
        <v>3712</v>
      </c>
      <c r="B3736" s="164">
        <v>6.9620557803514584</v>
      </c>
      <c r="C3736" s="164">
        <v>3.5448790774286643E-2</v>
      </c>
      <c r="D3736" s="164">
        <v>0.37676305592723719</v>
      </c>
    </row>
    <row r="3737" spans="1:4" x14ac:dyDescent="0.15">
      <c r="A3737" s="164">
        <v>3713</v>
      </c>
      <c r="B3737" s="164">
        <v>6.96517879004465</v>
      </c>
      <c r="C3737" s="164">
        <v>2.9946135074394142E-2</v>
      </c>
      <c r="D3737" s="164">
        <v>0.31827876543598704</v>
      </c>
    </row>
    <row r="3738" spans="1:4" x14ac:dyDescent="0.15">
      <c r="A3738" s="164">
        <v>3714</v>
      </c>
      <c r="B3738" s="164">
        <v>6.9884912983917857</v>
      </c>
      <c r="C3738" s="164">
        <v>2.2812856218910049E-2</v>
      </c>
      <c r="D3738" s="164">
        <v>0.24246359990648203</v>
      </c>
    </row>
    <row r="3739" spans="1:4" x14ac:dyDescent="0.15">
      <c r="A3739" s="164">
        <v>3715</v>
      </c>
      <c r="B3739" s="164">
        <v>6.9856598557672633</v>
      </c>
      <c r="C3739" s="164">
        <v>2.465201153996599E-2</v>
      </c>
      <c r="D3739" s="164">
        <v>0.26201083308286727</v>
      </c>
    </row>
    <row r="3740" spans="1:4" x14ac:dyDescent="0.15">
      <c r="A3740" s="164">
        <v>3716</v>
      </c>
      <c r="B3740" s="164">
        <v>6.9985376705513938</v>
      </c>
      <c r="C3740" s="164">
        <v>2.4686858236857567E-2</v>
      </c>
      <c r="D3740" s="164">
        <v>0.26238119685898131</v>
      </c>
    </row>
    <row r="3741" spans="1:4" x14ac:dyDescent="0.15">
      <c r="A3741" s="164">
        <v>3717</v>
      </c>
      <c r="B3741" s="164">
        <v>7.0017145177918225</v>
      </c>
      <c r="C3741" s="164">
        <v>2.559999624795406E-2</v>
      </c>
      <c r="D3741" s="164">
        <v>0.27208637043555323</v>
      </c>
    </row>
    <row r="3742" spans="1:4" x14ac:dyDescent="0.15">
      <c r="A3742" s="164">
        <v>3718</v>
      </c>
      <c r="B3742" s="164">
        <v>6.9992054857450858</v>
      </c>
      <c r="C3742" s="164">
        <v>2.7398927075432233E-2</v>
      </c>
      <c r="D3742" s="164">
        <v>0.29120608259380326</v>
      </c>
    </row>
    <row r="3743" spans="1:4" x14ac:dyDescent="0.15">
      <c r="A3743" s="164">
        <v>3719</v>
      </c>
      <c r="B3743" s="164">
        <v>7.0073306175330199</v>
      </c>
      <c r="C3743" s="164">
        <v>2.4498976551043938E-2</v>
      </c>
      <c r="D3743" s="164">
        <v>0.26038431977082827</v>
      </c>
    </row>
    <row r="3744" spans="1:4" x14ac:dyDescent="0.15">
      <c r="A3744" s="164">
        <v>3720</v>
      </c>
      <c r="B3744" s="164">
        <v>7.0235226005477776</v>
      </c>
      <c r="C3744" s="164">
        <v>1.6838642982381025E-2</v>
      </c>
      <c r="D3744" s="164">
        <v>0.17896741889180195</v>
      </c>
    </row>
    <row r="3745" spans="1:4" x14ac:dyDescent="0.15">
      <c r="A3745" s="164">
        <v>3721</v>
      </c>
      <c r="B3745" s="164">
        <v>7.0318526225810025</v>
      </c>
      <c r="C3745" s="164">
        <v>1.6099286894418086E-2</v>
      </c>
      <c r="D3745" s="164">
        <v>0.1711092648325277</v>
      </c>
    </row>
    <row r="3746" spans="1:4" x14ac:dyDescent="0.15">
      <c r="A3746" s="164">
        <v>3722</v>
      </c>
      <c r="B3746" s="164">
        <v>7.0245877195563473</v>
      </c>
      <c r="C3746" s="164">
        <v>2.1275961543419264E-2</v>
      </c>
      <c r="D3746" s="164">
        <v>0.22612890634067984</v>
      </c>
    </row>
    <row r="3747" spans="1:4" x14ac:dyDescent="0.15">
      <c r="A3747" s="164">
        <v>3723</v>
      </c>
      <c r="B3747" s="164">
        <v>7.0208916421661103</v>
      </c>
      <c r="C3747" s="164">
        <v>1.8330399558332822E-2</v>
      </c>
      <c r="D3747" s="164">
        <v>0.19482236779073125</v>
      </c>
    </row>
    <row r="3748" spans="1:4" x14ac:dyDescent="0.15">
      <c r="A3748" s="164">
        <v>3724</v>
      </c>
      <c r="B3748" s="164">
        <v>7.0218840559626132</v>
      </c>
      <c r="C3748" s="164">
        <v>1.6285261741456836E-2</v>
      </c>
      <c r="D3748" s="164">
        <v>0.17308587532234856</v>
      </c>
    </row>
    <row r="3749" spans="1:4" x14ac:dyDescent="0.15">
      <c r="A3749" s="164">
        <v>3725</v>
      </c>
      <c r="B3749" s="164">
        <v>7.0218840559626132</v>
      </c>
      <c r="C3749" s="164">
        <v>1.6285261741456836E-2</v>
      </c>
      <c r="D3749" s="164">
        <v>0.17308587532234856</v>
      </c>
    </row>
    <row r="3750" spans="1:4" x14ac:dyDescent="0.15">
      <c r="A3750" s="164">
        <v>3726</v>
      </c>
      <c r="B3750" s="164">
        <v>7.0266757090741754</v>
      </c>
      <c r="C3750" s="164">
        <v>1.6658864149784236E-2</v>
      </c>
      <c r="D3750" s="164">
        <v>0.17705666196947192</v>
      </c>
    </row>
    <row r="3751" spans="1:4" x14ac:dyDescent="0.15">
      <c r="A3751" s="164">
        <v>3727</v>
      </c>
      <c r="B3751" s="164">
        <v>7.0131382032420211</v>
      </c>
      <c r="C3751" s="164">
        <v>1.6303593996715549E-2</v>
      </c>
      <c r="D3751" s="164">
        <v>0.17328071741321957</v>
      </c>
    </row>
    <row r="3752" spans="1:4" x14ac:dyDescent="0.15">
      <c r="A3752" s="164">
        <v>3728</v>
      </c>
      <c r="B3752" s="164">
        <v>7.0111297808812303</v>
      </c>
      <c r="C3752" s="164">
        <v>1.7160299729644279E-2</v>
      </c>
      <c r="D3752" s="164">
        <v>0.18238610755258483</v>
      </c>
    </row>
    <row r="3753" spans="1:4" x14ac:dyDescent="0.15">
      <c r="A3753" s="164">
        <v>3729</v>
      </c>
      <c r="B3753" s="164">
        <v>7.0023014110791379</v>
      </c>
      <c r="C3753" s="164">
        <v>2.6608989459465882E-2</v>
      </c>
      <c r="D3753" s="164">
        <v>0.28281032906645753</v>
      </c>
    </row>
    <row r="3754" spans="1:4" x14ac:dyDescent="0.15">
      <c r="A3754" s="164">
        <v>3730</v>
      </c>
      <c r="B3754" s="164">
        <v>6.9997942618451994</v>
      </c>
      <c r="C3754" s="164">
        <v>3.4241183047267754E-2</v>
      </c>
      <c r="D3754" s="164">
        <v>0.36392814766506282</v>
      </c>
    </row>
    <row r="3755" spans="1:4" x14ac:dyDescent="0.15">
      <c r="A3755" s="164">
        <v>3731</v>
      </c>
      <c r="B3755" s="164">
        <v>7.0094263137693487</v>
      </c>
      <c r="C3755" s="164">
        <v>2.5666213673983584E-2</v>
      </c>
      <c r="D3755" s="164">
        <v>0.27279015409760743</v>
      </c>
    </row>
    <row r="3756" spans="1:4" x14ac:dyDescent="0.15">
      <c r="A3756" s="164">
        <v>3732</v>
      </c>
      <c r="B3756" s="164">
        <v>6.9930558267787069</v>
      </c>
      <c r="C3756" s="164">
        <v>2.6330268374615606E-2</v>
      </c>
      <c r="D3756" s="164">
        <v>0.27984797674397105</v>
      </c>
    </row>
    <row r="3757" spans="1:4" x14ac:dyDescent="0.15">
      <c r="A3757" s="164">
        <v>3733</v>
      </c>
      <c r="B3757" s="164">
        <v>6.9997550238750863</v>
      </c>
      <c r="C3757" s="164">
        <v>2.4894006578549899E-2</v>
      </c>
      <c r="D3757" s="164">
        <v>0.26458284719857128</v>
      </c>
    </row>
    <row r="3758" spans="1:4" x14ac:dyDescent="0.15">
      <c r="A3758" s="164">
        <v>3734</v>
      </c>
      <c r="B3758" s="164">
        <v>7.0142560514695331</v>
      </c>
      <c r="C3758" s="164">
        <v>2.44397667731997E-2</v>
      </c>
      <c r="D3758" s="164">
        <v>0.25975501602437862</v>
      </c>
    </row>
    <row r="3759" spans="1:4" x14ac:dyDescent="0.15">
      <c r="A3759" s="164">
        <v>3735</v>
      </c>
      <c r="B3759" s="164">
        <v>7.0207006490798713</v>
      </c>
      <c r="C3759" s="164">
        <v>1.8609069642566922E-2</v>
      </c>
      <c r="D3759" s="164">
        <v>0.19778417805952322</v>
      </c>
    </row>
    <row r="3760" spans="1:4" x14ac:dyDescent="0.15">
      <c r="A3760" s="164">
        <v>3736</v>
      </c>
      <c r="B3760" s="164">
        <v>7.0157184067655249</v>
      </c>
      <c r="C3760" s="164">
        <v>1.9109954780088145E-2</v>
      </c>
      <c r="D3760" s="164">
        <v>0.20310777333482152</v>
      </c>
    </row>
    <row r="3761" spans="1:4" x14ac:dyDescent="0.15">
      <c r="A3761" s="164">
        <v>3737</v>
      </c>
      <c r="B3761" s="164">
        <v>7.014101960348774</v>
      </c>
      <c r="C3761" s="164">
        <v>2.3013523939069636E-2</v>
      </c>
      <c r="D3761" s="164">
        <v>0.24459637176757801</v>
      </c>
    </row>
    <row r="3762" spans="1:4" x14ac:dyDescent="0.15">
      <c r="A3762" s="164">
        <v>3738</v>
      </c>
      <c r="B3762" s="164">
        <v>6.9973577820051212</v>
      </c>
      <c r="C3762" s="164">
        <v>2.5866746783130168E-2</v>
      </c>
      <c r="D3762" s="164">
        <v>0.27492149526232385</v>
      </c>
    </row>
    <row r="3763" spans="1:4" x14ac:dyDescent="0.15">
      <c r="A3763" s="164">
        <v>3739</v>
      </c>
      <c r="B3763" s="164">
        <v>6.9851403118609419</v>
      </c>
      <c r="C3763" s="164">
        <v>3.0392559294626587E-2</v>
      </c>
      <c r="D3763" s="164">
        <v>0.32302352963755504</v>
      </c>
    </row>
    <row r="3764" spans="1:4" x14ac:dyDescent="0.15">
      <c r="A3764" s="164">
        <v>3740</v>
      </c>
      <c r="B3764" s="164">
        <v>6.9695546532608947</v>
      </c>
      <c r="C3764" s="164">
        <v>4.0125245443167756E-2</v>
      </c>
      <c r="D3764" s="164">
        <v>0.42646617170265255</v>
      </c>
    </row>
    <row r="3765" spans="1:4" x14ac:dyDescent="0.15">
      <c r="A3765" s="164">
        <v>3741</v>
      </c>
      <c r="B3765" s="164">
        <v>6.9771035753286279</v>
      </c>
      <c r="C3765" s="164">
        <v>4.1656261696420671E-2</v>
      </c>
      <c r="D3765" s="164">
        <v>0.44273838719013398</v>
      </c>
    </row>
    <row r="3766" spans="1:4" x14ac:dyDescent="0.15">
      <c r="A3766" s="164">
        <v>3742</v>
      </c>
      <c r="B3766" s="164">
        <v>6.9818150728366044</v>
      </c>
      <c r="C3766" s="164">
        <v>3.882236320220489E-2</v>
      </c>
      <c r="D3766" s="164">
        <v>0.41261865013995475</v>
      </c>
    </row>
    <row r="3767" spans="1:4" x14ac:dyDescent="0.15">
      <c r="A3767" s="164">
        <v>3743</v>
      </c>
      <c r="B3767" s="164">
        <v>6.9845404094716912</v>
      </c>
      <c r="C3767" s="164">
        <v>3.7881944488571406E-2</v>
      </c>
      <c r="D3767" s="164">
        <v>0.40262352701556542</v>
      </c>
    </row>
    <row r="3768" spans="1:4" x14ac:dyDescent="0.15">
      <c r="A3768" s="164">
        <v>3744</v>
      </c>
      <c r="B3768" s="164">
        <v>6.9766995651295982</v>
      </c>
      <c r="C3768" s="164">
        <v>3.892308472154582E-2</v>
      </c>
      <c r="D3768" s="164">
        <v>0.41368915625865849</v>
      </c>
    </row>
    <row r="3769" spans="1:4" x14ac:dyDescent="0.15">
      <c r="A3769" s="164">
        <v>3745</v>
      </c>
      <c r="B3769" s="164">
        <v>6.9686569378885466</v>
      </c>
      <c r="C3769" s="164">
        <v>3.3226003818288774E-2</v>
      </c>
      <c r="D3769" s="164">
        <v>0.35313844171826886</v>
      </c>
    </row>
    <row r="3770" spans="1:4" x14ac:dyDescent="0.15">
      <c r="A3770" s="164">
        <v>3746</v>
      </c>
      <c r="B3770" s="164">
        <v>6.9596640228480622</v>
      </c>
      <c r="C3770" s="164">
        <v>3.1604856361892253E-2</v>
      </c>
      <c r="D3770" s="164">
        <v>0.33590827796826395</v>
      </c>
    </row>
    <row r="3771" spans="1:4" x14ac:dyDescent="0.15">
      <c r="A3771" s="164">
        <v>3747</v>
      </c>
      <c r="B3771" s="164">
        <v>6.97410895210633</v>
      </c>
      <c r="C3771" s="164">
        <v>2.4765920243290829E-2</v>
      </c>
      <c r="D3771" s="164">
        <v>0.26322149754345886</v>
      </c>
    </row>
    <row r="3772" spans="1:4" x14ac:dyDescent="0.15">
      <c r="A3772" s="164">
        <v>3748</v>
      </c>
      <c r="B3772" s="164">
        <v>6.9717537829422591</v>
      </c>
      <c r="C3772" s="164">
        <v>2.8762976121188721E-2</v>
      </c>
      <c r="D3772" s="164">
        <v>0.30570370792004231</v>
      </c>
    </row>
    <row r="3773" spans="1:4" x14ac:dyDescent="0.15">
      <c r="A3773" s="164">
        <v>3749</v>
      </c>
      <c r="B3773" s="164">
        <v>6.9719570940041287</v>
      </c>
      <c r="C3773" s="164">
        <v>2.7830270424502146E-2</v>
      </c>
      <c r="D3773" s="164">
        <v>0.29579056163525347</v>
      </c>
    </row>
    <row r="3774" spans="1:4" x14ac:dyDescent="0.15">
      <c r="A3774" s="164">
        <v>3750</v>
      </c>
      <c r="B3774" s="164">
        <v>6.9630433401885741</v>
      </c>
      <c r="C3774" s="164">
        <v>3.6105367222774021E-2</v>
      </c>
      <c r="D3774" s="164">
        <v>0.38374139690245018</v>
      </c>
    </row>
    <row r="3775" spans="1:4" x14ac:dyDescent="0.15">
      <c r="A3775" s="164">
        <v>3751</v>
      </c>
      <c r="B3775" s="164">
        <v>6.9516105035862186</v>
      </c>
      <c r="C3775" s="164">
        <v>3.6894925081027097E-2</v>
      </c>
      <c r="D3775" s="164">
        <v>0.39213311422225711</v>
      </c>
    </row>
    <row r="3776" spans="1:4" x14ac:dyDescent="0.15">
      <c r="A3776" s="164">
        <v>3752</v>
      </c>
      <c r="B3776" s="164">
        <v>6.9604070745094395</v>
      </c>
      <c r="C3776" s="164">
        <v>3.4809480242691926E-2</v>
      </c>
      <c r="D3776" s="164">
        <v>0.36996822359843434</v>
      </c>
    </row>
    <row r="3777" spans="1:4" x14ac:dyDescent="0.15">
      <c r="A3777" s="164">
        <v>3753</v>
      </c>
      <c r="B3777" s="164">
        <v>6.9605308479310821</v>
      </c>
      <c r="C3777" s="164">
        <v>3.211689806901763E-2</v>
      </c>
      <c r="D3777" s="164">
        <v>0.34135044945352355</v>
      </c>
    </row>
    <row r="3778" spans="1:4" x14ac:dyDescent="0.15">
      <c r="A3778" s="164">
        <v>3754</v>
      </c>
      <c r="B3778" s="164">
        <v>6.9598704968243119</v>
      </c>
      <c r="C3778" s="164">
        <v>3.3236449257328715E-2</v>
      </c>
      <c r="D3778" s="164">
        <v>0.35324945976563321</v>
      </c>
    </row>
    <row r="3779" spans="1:4" x14ac:dyDescent="0.15">
      <c r="A3779" s="164">
        <v>3755</v>
      </c>
      <c r="B3779" s="164">
        <v>6.9662443351041405</v>
      </c>
      <c r="C3779" s="164">
        <v>3.0894505012682316E-2</v>
      </c>
      <c r="D3779" s="164">
        <v>0.32835839716091908</v>
      </c>
    </row>
    <row r="3780" spans="1:4" x14ac:dyDescent="0.15">
      <c r="A3780" s="164">
        <v>3756</v>
      </c>
      <c r="B3780" s="164">
        <v>6.970695713645525</v>
      </c>
      <c r="C3780" s="164">
        <v>2.8179158704095819E-2</v>
      </c>
      <c r="D3780" s="164">
        <v>0.29949867724443968</v>
      </c>
    </row>
    <row r="3781" spans="1:4" x14ac:dyDescent="0.15">
      <c r="A3781" s="164">
        <v>3757</v>
      </c>
      <c r="B3781" s="164">
        <v>6.9874954789549992</v>
      </c>
      <c r="C3781" s="164">
        <v>2.7318872320545751E-2</v>
      </c>
      <c r="D3781" s="164">
        <v>0.29035523060608426</v>
      </c>
    </row>
    <row r="3782" spans="1:4" x14ac:dyDescent="0.15">
      <c r="A3782" s="164">
        <v>3758</v>
      </c>
      <c r="B3782" s="164">
        <v>6.9920657988945445</v>
      </c>
      <c r="C3782" s="164">
        <v>2.4454194878981816E-2</v>
      </c>
      <c r="D3782" s="164">
        <v>0.25990836334898343</v>
      </c>
    </row>
    <row r="3783" spans="1:4" x14ac:dyDescent="0.15">
      <c r="A3783" s="164">
        <v>3759</v>
      </c>
      <c r="B3783" s="164">
        <v>6.9953873417344008</v>
      </c>
      <c r="C3783" s="164">
        <v>2.6767477556232322E-2</v>
      </c>
      <c r="D3783" s="164">
        <v>0.2844948000557791</v>
      </c>
    </row>
    <row r="3784" spans="1:4" x14ac:dyDescent="0.15">
      <c r="A3784" s="164">
        <v>3760</v>
      </c>
      <c r="B3784" s="164">
        <v>6.9962549463814065</v>
      </c>
      <c r="C3784" s="164">
        <v>2.5364588749777539E-2</v>
      </c>
      <c r="D3784" s="164">
        <v>0.26958437117228057</v>
      </c>
    </row>
    <row r="3785" spans="1:4" x14ac:dyDescent="0.15">
      <c r="A3785" s="164">
        <v>3761</v>
      </c>
      <c r="B3785" s="164">
        <v>6.9962549463814065</v>
      </c>
      <c r="C3785" s="164">
        <v>2.5364588749777539E-2</v>
      </c>
      <c r="D3785" s="164">
        <v>0.26958437117228057</v>
      </c>
    </row>
    <row r="3786" spans="1:4" x14ac:dyDescent="0.15">
      <c r="A3786" s="164">
        <v>3762</v>
      </c>
      <c r="B3786" s="164">
        <v>6.997829950785051</v>
      </c>
      <c r="C3786" s="164">
        <v>2.4324868505582131E-2</v>
      </c>
      <c r="D3786" s="164">
        <v>0.25853383410299863</v>
      </c>
    </row>
    <row r="3787" spans="1:4" x14ac:dyDescent="0.15">
      <c r="A3787" s="164">
        <v>3763</v>
      </c>
      <c r="B3787" s="164">
        <v>6.9971215908057465</v>
      </c>
      <c r="C3787" s="164">
        <v>2.8327830993033487E-2</v>
      </c>
      <c r="D3787" s="164">
        <v>0.30107882214327453</v>
      </c>
    </row>
    <row r="3788" spans="1:4" x14ac:dyDescent="0.15">
      <c r="A3788" s="164">
        <v>3764</v>
      </c>
      <c r="B3788" s="164">
        <v>6.9857397550123084</v>
      </c>
      <c r="C3788" s="164">
        <v>3.2303877863951946E-2</v>
      </c>
      <c r="D3788" s="164">
        <v>0.34333774090683883</v>
      </c>
    </row>
    <row r="3789" spans="1:4" x14ac:dyDescent="0.15">
      <c r="A3789" s="164">
        <v>3765</v>
      </c>
      <c r="B3789" s="164">
        <v>6.9930558267787069</v>
      </c>
      <c r="C3789" s="164">
        <v>3.0257792837702802E-2</v>
      </c>
      <c r="D3789" s="164">
        <v>0.32159118114165314</v>
      </c>
    </row>
    <row r="3790" spans="1:4" x14ac:dyDescent="0.15">
      <c r="A3790" s="164">
        <v>3766</v>
      </c>
      <c r="B3790" s="164">
        <v>7.0095038245390615</v>
      </c>
      <c r="C3790" s="164">
        <v>2.9630532499455242E-2</v>
      </c>
      <c r="D3790" s="164">
        <v>0.31492442279142113</v>
      </c>
    </row>
    <row r="3791" spans="1:4" x14ac:dyDescent="0.15">
      <c r="A3791" s="164">
        <v>3767</v>
      </c>
      <c r="B3791" s="164">
        <v>7.0106268693625688</v>
      </c>
      <c r="C3791" s="164">
        <v>2.9997082693992816E-2</v>
      </c>
      <c r="D3791" s="164">
        <v>0.31882025586296481</v>
      </c>
    </row>
    <row r="3792" spans="1:4" x14ac:dyDescent="0.15">
      <c r="A3792" s="164">
        <v>3768</v>
      </c>
      <c r="B3792" s="164">
        <v>6.9977906142592659</v>
      </c>
      <c r="C3792" s="164">
        <v>3.3332078673154797E-2</v>
      </c>
      <c r="D3792" s="164">
        <v>0.35426584509659087</v>
      </c>
    </row>
    <row r="3793" spans="1:4" x14ac:dyDescent="0.15">
      <c r="A3793" s="164">
        <v>3769</v>
      </c>
      <c r="B3793" s="164">
        <v>7.0014013280864624</v>
      </c>
      <c r="C3793" s="164">
        <v>3.4219321893570687E-2</v>
      </c>
      <c r="D3793" s="164">
        <v>0.36369579911683036</v>
      </c>
    </row>
    <row r="3794" spans="1:4" x14ac:dyDescent="0.15">
      <c r="A3794" s="164">
        <v>3770</v>
      </c>
      <c r="B3794" s="164">
        <v>7.0014013280864624</v>
      </c>
      <c r="C3794" s="164">
        <v>3.4219321893570687E-2</v>
      </c>
      <c r="D3794" s="164">
        <v>0.36369579911683036</v>
      </c>
    </row>
    <row r="3795" spans="1:4" x14ac:dyDescent="0.15">
      <c r="A3795" s="164">
        <v>3771</v>
      </c>
      <c r="B3795" s="164">
        <v>6.9896051147548848</v>
      </c>
      <c r="C3795" s="164">
        <v>3.6110961860816637E-2</v>
      </c>
      <c r="D3795" s="164">
        <v>0.38380085881581033</v>
      </c>
    </row>
    <row r="3796" spans="1:4" x14ac:dyDescent="0.15">
      <c r="A3796" s="164">
        <v>3772</v>
      </c>
      <c r="B3796" s="164">
        <v>6.9997550238750863</v>
      </c>
      <c r="C3796" s="164">
        <v>3.1986234888042198E-2</v>
      </c>
      <c r="D3796" s="164">
        <v>0.33996171211478232</v>
      </c>
    </row>
    <row r="3797" spans="1:4" x14ac:dyDescent="0.15">
      <c r="A3797" s="164">
        <v>3773</v>
      </c>
      <c r="B3797" s="164">
        <v>7.000774572634981</v>
      </c>
      <c r="C3797" s="164">
        <v>3.2290897312602596E-2</v>
      </c>
      <c r="D3797" s="164">
        <v>0.34319977873416158</v>
      </c>
    </row>
    <row r="3798" spans="1:4" x14ac:dyDescent="0.15">
      <c r="A3798" s="164">
        <v>3774</v>
      </c>
      <c r="B3798" s="164">
        <v>6.9950321353094447</v>
      </c>
      <c r="C3798" s="164">
        <v>3.6709123453683823E-2</v>
      </c>
      <c r="D3798" s="164">
        <v>0.39015834477638694</v>
      </c>
    </row>
    <row r="3799" spans="1:4" x14ac:dyDescent="0.15">
      <c r="A3799" s="164">
        <v>3775</v>
      </c>
      <c r="B3799" s="164">
        <v>6.9962549463814065</v>
      </c>
      <c r="C3799" s="164">
        <v>3.8132983534096887E-2</v>
      </c>
      <c r="D3799" s="164">
        <v>0.40529166423219065</v>
      </c>
    </row>
    <row r="3800" spans="1:4" x14ac:dyDescent="0.15">
      <c r="A3800" s="164">
        <v>3776</v>
      </c>
      <c r="B3800" s="164">
        <v>6.9913522029608437</v>
      </c>
      <c r="C3800" s="164">
        <v>3.8886160235842127E-2</v>
      </c>
      <c r="D3800" s="164">
        <v>0.41329670896304144</v>
      </c>
    </row>
    <row r="3801" spans="1:4" x14ac:dyDescent="0.15">
      <c r="A3801" s="164">
        <v>3777</v>
      </c>
      <c r="B3801" s="164">
        <v>6.9991662182601644</v>
      </c>
      <c r="C3801" s="164">
        <v>3.4692937517698752E-2</v>
      </c>
      <c r="D3801" s="164">
        <v>0.36872956376673238</v>
      </c>
    </row>
    <row r="3802" spans="1:4" x14ac:dyDescent="0.15">
      <c r="A3802" s="164">
        <v>3778</v>
      </c>
      <c r="B3802" s="164">
        <v>7.009620076309715</v>
      </c>
      <c r="C3802" s="164">
        <v>3.2666095630028202E-2</v>
      </c>
      <c r="D3802" s="164">
        <v>0.34718752730228958</v>
      </c>
    </row>
    <row r="3803" spans="1:4" x14ac:dyDescent="0.15">
      <c r="A3803" s="164">
        <v>3779</v>
      </c>
      <c r="B3803" s="164">
        <v>7.0075248992733519</v>
      </c>
      <c r="C3803" s="164">
        <v>3.1784819449086399E-2</v>
      </c>
      <c r="D3803" s="164">
        <v>0.33782099321762443</v>
      </c>
    </row>
    <row r="3804" spans="1:4" x14ac:dyDescent="0.15">
      <c r="A3804" s="164">
        <v>3780</v>
      </c>
      <c r="B3804" s="164">
        <v>7.0113617849964198</v>
      </c>
      <c r="C3804" s="164">
        <v>2.2497370781443315E-2</v>
      </c>
      <c r="D3804" s="164">
        <v>0.23911050224294403</v>
      </c>
    </row>
    <row r="3805" spans="1:4" x14ac:dyDescent="0.15">
      <c r="A3805" s="164">
        <v>3781</v>
      </c>
      <c r="B3805" s="164">
        <v>7.009193735414966</v>
      </c>
      <c r="C3805" s="164">
        <v>2.3695274323936921E-2</v>
      </c>
      <c r="D3805" s="164">
        <v>0.25184227078900484</v>
      </c>
    </row>
    <row r="3806" spans="1:4" x14ac:dyDescent="0.15">
      <c r="A3806" s="164">
        <v>3782</v>
      </c>
      <c r="B3806" s="164">
        <v>7.015026052564461</v>
      </c>
      <c r="C3806" s="164">
        <v>2.0418587558565626E-2</v>
      </c>
      <c r="D3806" s="164">
        <v>0.21701641376899297</v>
      </c>
    </row>
    <row r="3807" spans="1:4" x14ac:dyDescent="0.15">
      <c r="A3807" s="164">
        <v>3783</v>
      </c>
      <c r="B3807" s="164">
        <v>7.0199362105456018</v>
      </c>
      <c r="C3807" s="164">
        <v>1.9548839114429839E-2</v>
      </c>
      <c r="D3807" s="164">
        <v>0.20777240079864776</v>
      </c>
    </row>
    <row r="3808" spans="1:4" x14ac:dyDescent="0.15">
      <c r="A3808" s="164">
        <v>3784</v>
      </c>
      <c r="B3808" s="164">
        <v>7.0075248992733519</v>
      </c>
      <c r="C3808" s="164">
        <v>2.1474086994149211E-2</v>
      </c>
      <c r="D3808" s="164">
        <v>0.22823465800790235</v>
      </c>
    </row>
    <row r="3809" spans="1:4" x14ac:dyDescent="0.15">
      <c r="A3809" s="164">
        <v>3785</v>
      </c>
      <c r="B3809" s="164">
        <v>7.0040594563092053</v>
      </c>
      <c r="C3809" s="164">
        <v>2.1745489446746369E-2</v>
      </c>
      <c r="D3809" s="164">
        <v>0.23111922515936706</v>
      </c>
    </row>
    <row r="3810" spans="1:4" x14ac:dyDescent="0.15">
      <c r="A3810" s="164">
        <v>3786</v>
      </c>
      <c r="B3810" s="164">
        <v>7.0040594563092053</v>
      </c>
      <c r="C3810" s="164">
        <v>2.1745489446746369E-2</v>
      </c>
      <c r="D3810" s="164">
        <v>0.23111922515936706</v>
      </c>
    </row>
    <row r="3811" spans="1:4" x14ac:dyDescent="0.15">
      <c r="A3811" s="164">
        <v>3787</v>
      </c>
      <c r="B3811" s="164">
        <v>6.9870170354266383</v>
      </c>
      <c r="C3811" s="164">
        <v>3.0668302927694846E-2</v>
      </c>
      <c r="D3811" s="164">
        <v>0.32595423648475824</v>
      </c>
    </row>
    <row r="3812" spans="1:4" x14ac:dyDescent="0.15">
      <c r="A3812" s="164">
        <v>3788</v>
      </c>
      <c r="B3812" s="164">
        <v>6.9880532938519133</v>
      </c>
      <c r="C3812" s="164">
        <v>3.1511660182228951E-2</v>
      </c>
      <c r="D3812" s="164">
        <v>0.3349177539846882</v>
      </c>
    </row>
    <row r="3813" spans="1:4" x14ac:dyDescent="0.15">
      <c r="A3813" s="164">
        <v>3789</v>
      </c>
      <c r="B3813" s="164">
        <v>6.9757290893426172</v>
      </c>
      <c r="C3813" s="164">
        <v>3.5575065268078632E-2</v>
      </c>
      <c r="D3813" s="164">
        <v>0.37810514865106698</v>
      </c>
    </row>
    <row r="3814" spans="1:4" x14ac:dyDescent="0.15">
      <c r="A3814" s="164">
        <v>3790</v>
      </c>
      <c r="B3814" s="164">
        <v>6.9801672597427817</v>
      </c>
      <c r="C3814" s="164">
        <v>3.4467380866451514E-2</v>
      </c>
      <c r="D3814" s="164">
        <v>0.36633226300266042</v>
      </c>
    </row>
    <row r="3815" spans="1:4" x14ac:dyDescent="0.15">
      <c r="A3815" s="164">
        <v>3791</v>
      </c>
      <c r="B3815" s="164">
        <v>6.9763762068220494</v>
      </c>
      <c r="C3815" s="164">
        <v>3.9605477230958641E-2</v>
      </c>
      <c r="D3815" s="164">
        <v>0.42094188002081073</v>
      </c>
    </row>
    <row r="3816" spans="1:4" x14ac:dyDescent="0.15">
      <c r="A3816" s="164">
        <v>3792</v>
      </c>
      <c r="B3816" s="164">
        <v>6.9742305787420644</v>
      </c>
      <c r="C3816" s="164">
        <v>4.2468787229251959E-2</v>
      </c>
      <c r="D3816" s="164">
        <v>0.4513742135774893</v>
      </c>
    </row>
    <row r="3817" spans="1:4" x14ac:dyDescent="0.15">
      <c r="A3817" s="164">
        <v>3793</v>
      </c>
      <c r="B3817" s="164">
        <v>6.9673902259436709</v>
      </c>
      <c r="C3817" s="164">
        <v>4.5985534902150071E-2</v>
      </c>
      <c r="D3817" s="164">
        <v>0.48875152804225208</v>
      </c>
    </row>
    <row r="3818" spans="1:4" x14ac:dyDescent="0.15">
      <c r="A3818" s="164">
        <v>3794</v>
      </c>
      <c r="B3818" s="164">
        <v>6.9665309650575447</v>
      </c>
      <c r="C3818" s="164">
        <v>4.2516565406464757E-2</v>
      </c>
      <c r="D3818" s="164">
        <v>0.45188201798097222</v>
      </c>
    </row>
    <row r="3819" spans="1:4" x14ac:dyDescent="0.15">
      <c r="A3819" s="164">
        <v>3795</v>
      </c>
      <c r="B3819" s="164">
        <v>6.9543180848552861</v>
      </c>
      <c r="C3819" s="164">
        <v>4.9928494315611971E-2</v>
      </c>
      <c r="D3819" s="164">
        <v>0.53065878088684126</v>
      </c>
    </row>
    <row r="3820" spans="1:4" x14ac:dyDescent="0.15">
      <c r="A3820" s="164">
        <v>3796</v>
      </c>
      <c r="B3820" s="164">
        <v>6.954609112911025</v>
      </c>
      <c r="C3820" s="164">
        <v>4.9274193165332214E-2</v>
      </c>
      <c r="D3820" s="164">
        <v>0.5237046226351324</v>
      </c>
    </row>
    <row r="3821" spans="1:4" x14ac:dyDescent="0.15">
      <c r="A3821" s="164">
        <v>3797</v>
      </c>
      <c r="B3821" s="164">
        <v>6.9682893938543913</v>
      </c>
      <c r="C3821" s="164">
        <v>4.2563843131312673E-2</v>
      </c>
      <c r="D3821" s="164">
        <v>0.45238450338884989</v>
      </c>
    </row>
    <row r="3822" spans="1:4" x14ac:dyDescent="0.15">
      <c r="A3822" s="164">
        <v>3798</v>
      </c>
      <c r="B3822" s="164">
        <v>6.9506501894794051</v>
      </c>
      <c r="C3822" s="164">
        <v>4.6762961433267414E-2</v>
      </c>
      <c r="D3822" s="164">
        <v>0.49701430906312533</v>
      </c>
    </row>
    <row r="3823" spans="1:4" x14ac:dyDescent="0.15">
      <c r="A3823" s="164">
        <v>3799</v>
      </c>
      <c r="B3823" s="164">
        <v>6.9567676560834384</v>
      </c>
      <c r="C3823" s="164">
        <v>4.3384472164666121E-2</v>
      </c>
      <c r="D3823" s="164">
        <v>0.46110645682183221</v>
      </c>
    </row>
    <row r="3824" spans="1:4" x14ac:dyDescent="0.15">
      <c r="A3824" s="164">
        <v>3800</v>
      </c>
      <c r="B3824" s="164">
        <v>6.9400082672890058</v>
      </c>
      <c r="C3824" s="164">
        <v>5.0432378311739079E-2</v>
      </c>
      <c r="D3824" s="164">
        <v>0.5360142491571831</v>
      </c>
    </row>
    <row r="3825" spans="1:4" x14ac:dyDescent="0.15">
      <c r="A3825" s="164">
        <v>3801</v>
      </c>
      <c r="B3825" s="164">
        <v>6.9357617679969499</v>
      </c>
      <c r="C3825" s="164">
        <v>5.265141400264195E-2</v>
      </c>
      <c r="D3825" s="164">
        <v>0.5595989935124861</v>
      </c>
    </row>
    <row r="3826" spans="1:4" x14ac:dyDescent="0.15">
      <c r="A3826" s="164">
        <v>3802</v>
      </c>
      <c r="B3826" s="164">
        <v>6.9484746934698416</v>
      </c>
      <c r="C3826" s="164">
        <v>4.9852283696682598E-2</v>
      </c>
      <c r="D3826" s="164">
        <v>0.52984878581917416</v>
      </c>
    </row>
    <row r="3827" spans="1:4" x14ac:dyDescent="0.15">
      <c r="A3827" s="164">
        <v>3803</v>
      </c>
      <c r="B3827" s="164">
        <v>6.9438948114477883</v>
      </c>
      <c r="C3827" s="164">
        <v>5.4980060901832495E-2</v>
      </c>
      <c r="D3827" s="164">
        <v>0.58434872693783368</v>
      </c>
    </row>
    <row r="3828" spans="1:4" x14ac:dyDescent="0.15">
      <c r="A3828" s="164">
        <v>3804</v>
      </c>
      <c r="B3828" s="164">
        <v>6.9534443511466018</v>
      </c>
      <c r="C3828" s="164">
        <v>4.9984677903817776E-2</v>
      </c>
      <c r="D3828" s="164">
        <v>0.5312559211537734</v>
      </c>
    </row>
    <row r="3829" spans="1:4" x14ac:dyDescent="0.15">
      <c r="A3829" s="164">
        <v>3805</v>
      </c>
      <c r="B3829" s="164">
        <v>6.9560626329520199</v>
      </c>
      <c r="C3829" s="164">
        <v>4.8547087393999711E-2</v>
      </c>
      <c r="D3829" s="164">
        <v>0.51597666953981058</v>
      </c>
    </row>
    <row r="3830" spans="1:4" x14ac:dyDescent="0.15">
      <c r="A3830" s="164">
        <v>3806</v>
      </c>
      <c r="B3830" s="164">
        <v>6.9580102681670883</v>
      </c>
      <c r="C3830" s="164">
        <v>5.1037262296921071E-2</v>
      </c>
      <c r="D3830" s="164">
        <v>0.54244318322688689</v>
      </c>
    </row>
    <row r="3831" spans="1:4" x14ac:dyDescent="0.15">
      <c r="A3831" s="164">
        <v>3807</v>
      </c>
      <c r="B3831" s="164">
        <v>6.9444003328019424</v>
      </c>
      <c r="C3831" s="164">
        <v>5.8301423489147908E-2</v>
      </c>
      <c r="D3831" s="164">
        <v>0.61964941536489981</v>
      </c>
    </row>
    <row r="3832" spans="1:4" x14ac:dyDescent="0.15">
      <c r="A3832" s="164">
        <v>3808</v>
      </c>
      <c r="B3832" s="164">
        <v>6.9425451568202012</v>
      </c>
      <c r="C3832" s="164">
        <v>5.9246764088318749E-2</v>
      </c>
      <c r="D3832" s="164">
        <v>0.62969685013647025</v>
      </c>
    </row>
    <row r="3833" spans="1:4" x14ac:dyDescent="0.15">
      <c r="A3833" s="164">
        <v>3809</v>
      </c>
      <c r="B3833" s="164">
        <v>6.9283175145993408</v>
      </c>
      <c r="C3833" s="164">
        <v>5.7046743709778802E-2</v>
      </c>
      <c r="D3833" s="164">
        <v>0.60631420765936339</v>
      </c>
    </row>
    <row r="3834" spans="1:4" x14ac:dyDescent="0.15">
      <c r="A3834" s="164">
        <v>3810</v>
      </c>
      <c r="B3834" s="164">
        <v>6.9088185334107877</v>
      </c>
      <c r="C3834" s="164">
        <v>6.0878147111532499E-2</v>
      </c>
      <c r="D3834" s="164">
        <v>0.64703580133306993</v>
      </c>
    </row>
    <row r="3835" spans="1:4" x14ac:dyDescent="0.15">
      <c r="A3835" s="164">
        <v>3811</v>
      </c>
      <c r="B3835" s="164">
        <v>6.9078483718794361</v>
      </c>
      <c r="C3835" s="164">
        <v>6.3069482060341464E-2</v>
      </c>
      <c r="D3835" s="164">
        <v>0.67032613180246048</v>
      </c>
    </row>
    <row r="3836" spans="1:4" x14ac:dyDescent="0.15">
      <c r="A3836" s="164">
        <v>3812</v>
      </c>
      <c r="B3836" s="164">
        <v>6.9227524536311105</v>
      </c>
      <c r="C3836" s="164">
        <v>6.1037511627024088E-2</v>
      </c>
      <c r="D3836" s="164">
        <v>0.64872958722961238</v>
      </c>
    </row>
    <row r="3837" spans="1:4" x14ac:dyDescent="0.15">
      <c r="A3837" s="164">
        <v>3813</v>
      </c>
      <c r="B3837" s="164">
        <v>6.9112826252857547</v>
      </c>
      <c r="C3837" s="164">
        <v>6.9444266152205003E-2</v>
      </c>
      <c r="D3837" s="164">
        <v>0.73807973024308815</v>
      </c>
    </row>
    <row r="3838" spans="1:4" x14ac:dyDescent="0.15">
      <c r="A3838" s="164">
        <v>3814</v>
      </c>
      <c r="B3838" s="164">
        <v>6.8979907046293967</v>
      </c>
      <c r="C3838" s="164">
        <v>7.104780276963929E-2</v>
      </c>
      <c r="D3838" s="164">
        <v>0.75512271938544273</v>
      </c>
    </row>
    <row r="3839" spans="1:4" x14ac:dyDescent="0.15">
      <c r="A3839" s="164">
        <v>3815</v>
      </c>
      <c r="B3839" s="164">
        <v>6.900132632248182</v>
      </c>
      <c r="C3839" s="164">
        <v>7.0409634832719448E-2</v>
      </c>
      <c r="D3839" s="164">
        <v>0.74834003098177782</v>
      </c>
    </row>
    <row r="3840" spans="1:4" x14ac:dyDescent="0.15">
      <c r="A3840" s="164">
        <v>3816</v>
      </c>
      <c r="B3840" s="164">
        <v>6.911458335496385</v>
      </c>
      <c r="C3840" s="164">
        <v>7.2609626334915411E-2</v>
      </c>
      <c r="D3840" s="164">
        <v>0.7717223665502605</v>
      </c>
    </row>
    <row r="3841" spans="1:4" x14ac:dyDescent="0.15">
      <c r="A3841" s="164">
        <v>3817</v>
      </c>
      <c r="B3841" s="164">
        <v>6.9168858874799781</v>
      </c>
      <c r="C3841" s="164">
        <v>6.9403269156265601E-2</v>
      </c>
      <c r="D3841" s="164">
        <v>0.73764399877985387</v>
      </c>
    </row>
    <row r="3842" spans="1:4" x14ac:dyDescent="0.15">
      <c r="A3842" s="164">
        <v>3818</v>
      </c>
      <c r="B3842" s="164">
        <v>6.9324761981613205</v>
      </c>
      <c r="C3842" s="164">
        <v>6.6124764120393031E-2</v>
      </c>
      <c r="D3842" s="164">
        <v>0.7027988164983705</v>
      </c>
    </row>
    <row r="3843" spans="1:4" x14ac:dyDescent="0.15">
      <c r="A3843" s="164">
        <v>3819</v>
      </c>
      <c r="B3843" s="164">
        <v>6.9275433647089111</v>
      </c>
      <c r="C3843" s="164">
        <v>6.7489922380286949E-2</v>
      </c>
      <c r="D3843" s="164">
        <v>0.71730823096886431</v>
      </c>
    </row>
    <row r="3844" spans="1:4" x14ac:dyDescent="0.15">
      <c r="A3844" s="164">
        <v>3820</v>
      </c>
      <c r="B3844" s="164">
        <v>6.9353358487314098</v>
      </c>
      <c r="C3844" s="164">
        <v>6.6182960062890039E-2</v>
      </c>
      <c r="D3844" s="164">
        <v>0.70341734482215301</v>
      </c>
    </row>
    <row r="3845" spans="1:4" x14ac:dyDescent="0.15">
      <c r="A3845" s="164">
        <v>3821</v>
      </c>
      <c r="B3845" s="164">
        <v>6.9356340165405301</v>
      </c>
      <c r="C3845" s="164">
        <v>6.3423420848392809E-2</v>
      </c>
      <c r="D3845" s="164">
        <v>0.67408792611151025</v>
      </c>
    </row>
    <row r="3846" spans="1:4" x14ac:dyDescent="0.15">
      <c r="A3846" s="164">
        <v>3822</v>
      </c>
      <c r="B3846" s="164">
        <v>6.9348244396240473</v>
      </c>
      <c r="C3846" s="164">
        <v>6.4689264597630469E-2</v>
      </c>
      <c r="D3846" s="164">
        <v>0.6875417886797961</v>
      </c>
    </row>
    <row r="3847" spans="1:4" x14ac:dyDescent="0.15">
      <c r="A3847" s="164">
        <v>3823</v>
      </c>
      <c r="B3847" s="164">
        <v>6.9449476129056738</v>
      </c>
      <c r="C3847" s="164">
        <v>6.2562499213455247E-2</v>
      </c>
      <c r="D3847" s="164">
        <v>0.66493772778293336</v>
      </c>
    </row>
    <row r="3848" spans="1:4" x14ac:dyDescent="0.15">
      <c r="A3848" s="164">
        <v>3824</v>
      </c>
      <c r="B3848" s="164">
        <v>6.9416581800777646</v>
      </c>
      <c r="C3848" s="164">
        <v>6.594243387408838E-2</v>
      </c>
      <c r="D3848" s="164">
        <v>0.70086094219334527</v>
      </c>
    </row>
    <row r="3849" spans="1:4" x14ac:dyDescent="0.15">
      <c r="A3849" s="164">
        <v>3825</v>
      </c>
      <c r="B3849" s="164">
        <v>6.9454945107791985</v>
      </c>
      <c r="C3849" s="164">
        <v>6.4546561743688891E-2</v>
      </c>
      <c r="D3849" s="164">
        <v>0.68602508917704275</v>
      </c>
    </row>
    <row r="3850" spans="1:4" x14ac:dyDescent="0.15">
      <c r="A3850" s="164">
        <v>3826</v>
      </c>
      <c r="B3850" s="164">
        <v>6.9346538956725103</v>
      </c>
      <c r="C3850" s="164">
        <v>6.7593046402344648E-2</v>
      </c>
      <c r="D3850" s="164">
        <v>0.71840427178834831</v>
      </c>
    </row>
    <row r="3851" spans="1:4" x14ac:dyDescent="0.15">
      <c r="A3851" s="164">
        <v>3827</v>
      </c>
      <c r="B3851" s="164">
        <v>6.9353784510844791</v>
      </c>
      <c r="C3851" s="164">
        <v>7.1497918765465407E-2</v>
      </c>
      <c r="D3851" s="164">
        <v>0.75990672116392355</v>
      </c>
    </row>
    <row r="3852" spans="1:4" x14ac:dyDescent="0.15">
      <c r="A3852" s="164">
        <v>3828</v>
      </c>
      <c r="B3852" s="164">
        <v>6.9406009437353919</v>
      </c>
      <c r="C3852" s="164">
        <v>6.7813818345922705E-2</v>
      </c>
      <c r="D3852" s="164">
        <v>0.72075071888311915</v>
      </c>
    </row>
    <row r="3853" spans="1:4" x14ac:dyDescent="0.15">
      <c r="A3853" s="164">
        <v>3829</v>
      </c>
      <c r="B3853" s="164">
        <v>6.9502740935758389</v>
      </c>
      <c r="C3853" s="164">
        <v>6.9290860458303349E-2</v>
      </c>
      <c r="D3853" s="164">
        <v>0.73644927693936224</v>
      </c>
    </row>
    <row r="3854" spans="1:4" x14ac:dyDescent="0.15">
      <c r="A3854" s="164">
        <v>3830</v>
      </c>
      <c r="B3854" s="164">
        <v>6.9380577373738763</v>
      </c>
      <c r="C3854" s="164">
        <v>7.7295552206278373E-2</v>
      </c>
      <c r="D3854" s="164">
        <v>0.82152614582116967</v>
      </c>
    </row>
    <row r="3855" spans="1:4" x14ac:dyDescent="0.15">
      <c r="A3855" s="164">
        <v>3831</v>
      </c>
      <c r="B3855" s="164">
        <v>6.9380577373738763</v>
      </c>
      <c r="C3855" s="164">
        <v>7.7295552206278373E-2</v>
      </c>
      <c r="D3855" s="164">
        <v>0.82152614582116967</v>
      </c>
    </row>
    <row r="3856" spans="1:4" x14ac:dyDescent="0.15">
      <c r="A3856" s="164">
        <v>3832</v>
      </c>
      <c r="B3856" s="164">
        <v>6.9440212223852473</v>
      </c>
      <c r="C3856" s="164">
        <v>7.8222783081587366E-2</v>
      </c>
      <c r="D3856" s="164">
        <v>0.83138110364909379</v>
      </c>
    </row>
    <row r="3857" spans="1:4" x14ac:dyDescent="0.15">
      <c r="A3857" s="164">
        <v>3833</v>
      </c>
      <c r="B3857" s="164">
        <v>6.9406855751918792</v>
      </c>
      <c r="C3857" s="164">
        <v>7.6999763162453938E-2</v>
      </c>
      <c r="D3857" s="164">
        <v>0.81838238882334491</v>
      </c>
    </row>
    <row r="3858" spans="1:4" x14ac:dyDescent="0.15">
      <c r="A3858" s="164">
        <v>3834</v>
      </c>
      <c r="B3858" s="164">
        <v>6.9486841386125544</v>
      </c>
      <c r="C3858" s="164">
        <v>7.0880815421587862E-2</v>
      </c>
      <c r="D3858" s="164">
        <v>0.75334791516282096</v>
      </c>
    </row>
    <row r="3859" spans="1:4" x14ac:dyDescent="0.15">
      <c r="A3859" s="164">
        <v>3835</v>
      </c>
      <c r="B3859" s="164">
        <v>6.9589616038179463</v>
      </c>
      <c r="C3859" s="164">
        <v>6.55984547062749E-2</v>
      </c>
      <c r="D3859" s="164">
        <v>0.69720500246705364</v>
      </c>
    </row>
    <row r="3860" spans="1:4" x14ac:dyDescent="0.15">
      <c r="A3860" s="164">
        <v>3836</v>
      </c>
      <c r="B3860" s="164">
        <v>6.9655477966726007</v>
      </c>
      <c r="C3860" s="164">
        <v>6.0701376357325643E-2</v>
      </c>
      <c r="D3860" s="164">
        <v>0.64515701539710935</v>
      </c>
    </row>
    <row r="3861" spans="1:4" x14ac:dyDescent="0.15">
      <c r="A3861" s="164">
        <v>3837</v>
      </c>
      <c r="B3861" s="164">
        <v>6.9676355559703413</v>
      </c>
      <c r="C3861" s="164">
        <v>6.0831798174058704E-2</v>
      </c>
      <c r="D3861" s="164">
        <v>0.64654318742607386</v>
      </c>
    </row>
    <row r="3862" spans="1:4" x14ac:dyDescent="0.15">
      <c r="A3862" s="164">
        <v>3838</v>
      </c>
      <c r="B3862" s="164">
        <v>6.9598704968243119</v>
      </c>
      <c r="C3862" s="164">
        <v>6.1481288740365514E-2</v>
      </c>
      <c r="D3862" s="164">
        <v>0.65344621698541117</v>
      </c>
    </row>
    <row r="3863" spans="1:4" x14ac:dyDescent="0.15">
      <c r="A3863" s="164">
        <v>3839</v>
      </c>
      <c r="B3863" s="164">
        <v>6.9629610910891451</v>
      </c>
      <c r="C3863" s="164">
        <v>6.1243000536238767E-2</v>
      </c>
      <c r="D3863" s="164">
        <v>0.65091360049787417</v>
      </c>
    </row>
    <row r="3864" spans="1:4" x14ac:dyDescent="0.15">
      <c r="A3864" s="164">
        <v>3840</v>
      </c>
      <c r="B3864" s="164">
        <v>6.9654248137835086</v>
      </c>
      <c r="C3864" s="164">
        <v>6.3219782474082109E-2</v>
      </c>
      <c r="D3864" s="164">
        <v>0.67192358102290417</v>
      </c>
    </row>
    <row r="3865" spans="1:4" x14ac:dyDescent="0.15">
      <c r="A3865" s="164">
        <v>3841</v>
      </c>
      <c r="B3865" s="164">
        <v>6.9646044338756887</v>
      </c>
      <c r="C3865" s="164">
        <v>5.8441889441183115E-2</v>
      </c>
      <c r="D3865" s="164">
        <v>0.62114234023445281</v>
      </c>
    </row>
    <row r="3866" spans="1:4" x14ac:dyDescent="0.15">
      <c r="A3866" s="164">
        <v>3842</v>
      </c>
      <c r="B3866" s="164">
        <v>6.9699623657299572</v>
      </c>
      <c r="C3866" s="164">
        <v>5.9390884999666937E-2</v>
      </c>
      <c r="D3866" s="164">
        <v>0.6312286212856838</v>
      </c>
    </row>
    <row r="3867" spans="1:4" x14ac:dyDescent="0.15">
      <c r="A3867" s="164">
        <v>3843</v>
      </c>
      <c r="B3867" s="164">
        <v>6.9553985014090962</v>
      </c>
      <c r="C3867" s="164">
        <v>5.9864985288325734E-2</v>
      </c>
      <c r="D3867" s="164">
        <v>0.63626753713216289</v>
      </c>
    </row>
    <row r="3868" spans="1:4" x14ac:dyDescent="0.15">
      <c r="A3868" s="164">
        <v>3844</v>
      </c>
      <c r="B3868" s="164">
        <v>6.9556891282702953</v>
      </c>
      <c r="C3868" s="164">
        <v>5.4893460511311609E-2</v>
      </c>
      <c r="D3868" s="164">
        <v>0.58342830547734181</v>
      </c>
    </row>
    <row r="3869" spans="1:4" x14ac:dyDescent="0.15">
      <c r="A3869" s="164">
        <v>3845</v>
      </c>
      <c r="B3869" s="164">
        <v>6.9527779942929531</v>
      </c>
      <c r="C3869" s="164">
        <v>5.9427386045648234E-2</v>
      </c>
      <c r="D3869" s="164">
        <v>0.6316165681049708</v>
      </c>
    </row>
    <row r="3870" spans="1:4" x14ac:dyDescent="0.15">
      <c r="A3870" s="164">
        <v>3846</v>
      </c>
      <c r="B3870" s="164">
        <v>6.9445687674230241</v>
      </c>
      <c r="C3870" s="164">
        <v>6.1673458273767245E-2</v>
      </c>
      <c r="D3870" s="164">
        <v>0.65548866692740082</v>
      </c>
    </row>
    <row r="3871" spans="1:4" x14ac:dyDescent="0.15">
      <c r="A3871" s="164">
        <v>3847</v>
      </c>
      <c r="B3871" s="164">
        <v>6.9487679009863186</v>
      </c>
      <c r="C3871" s="164">
        <v>6.3347393320061229E-2</v>
      </c>
      <c r="D3871" s="164">
        <v>0.67327987699944924</v>
      </c>
    </row>
    <row r="3872" spans="1:4" x14ac:dyDescent="0.15">
      <c r="A3872" s="164">
        <v>3848</v>
      </c>
      <c r="B3872" s="164">
        <v>6.9587962371417831</v>
      </c>
      <c r="C3872" s="164">
        <v>5.7634058466009996E-2</v>
      </c>
      <c r="D3872" s="164">
        <v>0.61255640936823896</v>
      </c>
    </row>
    <row r="3873" spans="1:4" x14ac:dyDescent="0.15">
      <c r="A3873" s="164">
        <v>3849</v>
      </c>
      <c r="B3873" s="164">
        <v>6.9599943550826131</v>
      </c>
      <c r="C3873" s="164">
        <v>5.6166797743310681E-2</v>
      </c>
      <c r="D3873" s="164">
        <v>0.59696181159349093</v>
      </c>
    </row>
    <row r="3874" spans="1:4" x14ac:dyDescent="0.15">
      <c r="A3874" s="164">
        <v>3850</v>
      </c>
      <c r="B3874" s="164">
        <v>6.9785159717672887</v>
      </c>
      <c r="C3874" s="164">
        <v>5.2783493306303164E-2</v>
      </c>
      <c r="D3874" s="164">
        <v>0.5610027819347484</v>
      </c>
    </row>
    <row r="3875" spans="1:4" x14ac:dyDescent="0.15">
      <c r="A3875" s="164">
        <v>3851</v>
      </c>
      <c r="B3875" s="164">
        <v>6.9826176275347036</v>
      </c>
      <c r="C3875" s="164">
        <v>5.185840422659016E-2</v>
      </c>
      <c r="D3875" s="164">
        <v>0.55117058791445461</v>
      </c>
    </row>
    <row r="3876" spans="1:4" x14ac:dyDescent="0.15">
      <c r="A3876" s="164">
        <v>3852</v>
      </c>
      <c r="B3876" s="164">
        <v>6.9838599640404402</v>
      </c>
      <c r="C3876" s="164">
        <v>4.9999191737422954E-2</v>
      </c>
      <c r="D3876" s="164">
        <v>0.53141017962586412</v>
      </c>
    </row>
    <row r="3877" spans="1:4" x14ac:dyDescent="0.15">
      <c r="A3877" s="164">
        <v>3853</v>
      </c>
      <c r="B3877" s="164">
        <v>6.9900422523771528</v>
      </c>
      <c r="C3877" s="164">
        <v>5.0494137838803077E-2</v>
      </c>
      <c r="D3877" s="164">
        <v>0.5366706525955236</v>
      </c>
    </row>
    <row r="3878" spans="1:4" x14ac:dyDescent="0.15">
      <c r="A3878" s="164">
        <v>3854</v>
      </c>
      <c r="B3878" s="164">
        <v>6.9810518832377371</v>
      </c>
      <c r="C3878" s="164">
        <v>4.945186100345289E-2</v>
      </c>
      <c r="D3878" s="164">
        <v>0.52559294311569693</v>
      </c>
    </row>
    <row r="3879" spans="1:4" x14ac:dyDescent="0.15">
      <c r="A3879" s="164">
        <v>3855</v>
      </c>
      <c r="B3879" s="164">
        <v>6.9694730852868227</v>
      </c>
      <c r="C3879" s="164">
        <v>5.3484123383997328E-2</v>
      </c>
      <c r="D3879" s="164">
        <v>0.56844934141903036</v>
      </c>
    </row>
    <row r="3880" spans="1:4" x14ac:dyDescent="0.15">
      <c r="A3880" s="164">
        <v>3856</v>
      </c>
      <c r="B3880" s="164">
        <v>6.9730540625006734</v>
      </c>
      <c r="C3880" s="164">
        <v>5.1861836255040927E-2</v>
      </c>
      <c r="D3880" s="164">
        <v>0.55120706480122272</v>
      </c>
    </row>
    <row r="3881" spans="1:4" x14ac:dyDescent="0.15">
      <c r="A3881" s="164">
        <v>3857</v>
      </c>
      <c r="B3881" s="164">
        <v>6.9715910960772085</v>
      </c>
      <c r="C3881" s="164">
        <v>5.1098720997027947E-2</v>
      </c>
      <c r="D3881" s="164">
        <v>0.54309638936339577</v>
      </c>
    </row>
    <row r="3882" spans="1:4" x14ac:dyDescent="0.15">
      <c r="A3882" s="164">
        <v>3858</v>
      </c>
      <c r="B3882" s="164">
        <v>6.9697177637234731</v>
      </c>
      <c r="C3882" s="164">
        <v>4.5635525856681625E-2</v>
      </c>
      <c r="D3882" s="164">
        <v>0.48503150051261007</v>
      </c>
    </row>
    <row r="3883" spans="1:4" x14ac:dyDescent="0.15">
      <c r="A3883" s="164">
        <v>3859</v>
      </c>
      <c r="B3883" s="164">
        <v>6.962549715954709</v>
      </c>
      <c r="C3883" s="164">
        <v>4.3420610524383285E-2</v>
      </c>
      <c r="D3883" s="164">
        <v>0.46149054887535051</v>
      </c>
    </row>
    <row r="3884" spans="1:4" x14ac:dyDescent="0.15">
      <c r="A3884" s="164">
        <v>3860</v>
      </c>
      <c r="B3884" s="164">
        <v>6.9660395351682558</v>
      </c>
      <c r="C3884" s="164">
        <v>4.4452821264993503E-2</v>
      </c>
      <c r="D3884" s="164">
        <v>0.47246127212143979</v>
      </c>
    </row>
    <row r="3885" spans="1:4" x14ac:dyDescent="0.15">
      <c r="A3885" s="164">
        <v>3861</v>
      </c>
      <c r="B3885" s="164">
        <v>6.9762144775809336</v>
      </c>
      <c r="C3885" s="164">
        <v>3.9497942906296046E-2</v>
      </c>
      <c r="D3885" s="164">
        <v>0.41979896484960155</v>
      </c>
    </row>
    <row r="3886" spans="1:4" x14ac:dyDescent="0.15">
      <c r="A3886" s="164">
        <v>3862</v>
      </c>
      <c r="B3886" s="164">
        <v>6.970695713645525</v>
      </c>
      <c r="C3886" s="164">
        <v>3.5274612833567254E-2</v>
      </c>
      <c r="D3886" s="164">
        <v>0.37491182738637108</v>
      </c>
    </row>
    <row r="3887" spans="1:4" x14ac:dyDescent="0.15">
      <c r="A3887" s="164">
        <v>3863</v>
      </c>
      <c r="B3887" s="164">
        <v>6.9747574093043134</v>
      </c>
      <c r="C3887" s="164">
        <v>3.157543303881738E-2</v>
      </c>
      <c r="D3887" s="164">
        <v>0.33559555584502404</v>
      </c>
    </row>
    <row r="3888" spans="1:4" x14ac:dyDescent="0.15">
      <c r="A3888" s="164">
        <v>3864</v>
      </c>
      <c r="B3888" s="164">
        <v>6.9830987658296504</v>
      </c>
      <c r="C3888" s="164">
        <v>2.5768014520898497E-2</v>
      </c>
      <c r="D3888" s="164">
        <v>0.27387213171495012</v>
      </c>
    </row>
    <row r="3889" spans="1:4" x14ac:dyDescent="0.15">
      <c r="A3889" s="164">
        <v>3865</v>
      </c>
      <c r="B3889" s="164">
        <v>6.9675129005647296</v>
      </c>
      <c r="C3889" s="164">
        <v>3.1635806846618486E-2</v>
      </c>
      <c r="D3889" s="164">
        <v>0.33623723133883543</v>
      </c>
    </row>
    <row r="3890" spans="1:4" x14ac:dyDescent="0.15">
      <c r="A3890" s="164">
        <v>3866</v>
      </c>
      <c r="B3890" s="164">
        <v>6.9670629996328541</v>
      </c>
      <c r="C3890" s="164">
        <v>3.1263977533670051E-2</v>
      </c>
      <c r="D3890" s="164">
        <v>0.33228528981502486</v>
      </c>
    </row>
    <row r="3891" spans="1:4" x14ac:dyDescent="0.15">
      <c r="A3891" s="164">
        <v>3867</v>
      </c>
      <c r="B3891" s="164">
        <v>6.9730540625006734</v>
      </c>
      <c r="C3891" s="164">
        <v>3.9961727138956959E-2</v>
      </c>
      <c r="D3891" s="164">
        <v>0.42472823778025798</v>
      </c>
    </row>
    <row r="3892" spans="1:4" x14ac:dyDescent="0.15">
      <c r="A3892" s="164">
        <v>3868</v>
      </c>
      <c r="B3892" s="164">
        <v>6.9896051147548848</v>
      </c>
      <c r="C3892" s="164">
        <v>3.6288692244293763E-2</v>
      </c>
      <c r="D3892" s="164">
        <v>0.38568984405190293</v>
      </c>
    </row>
    <row r="3893" spans="1:4" x14ac:dyDescent="0.15">
      <c r="A3893" s="164">
        <v>3869</v>
      </c>
      <c r="B3893" s="164">
        <v>6.9919072782096796</v>
      </c>
      <c r="C3893" s="164">
        <v>3.5762097437794793E-2</v>
      </c>
      <c r="D3893" s="164">
        <v>0.38009299676322533</v>
      </c>
    </row>
    <row r="3894" spans="1:4" x14ac:dyDescent="0.15">
      <c r="A3894" s="164">
        <v>3870</v>
      </c>
      <c r="B3894" s="164">
        <v>6.9915901405349592</v>
      </c>
      <c r="C3894" s="164">
        <v>3.85597466607841E-2</v>
      </c>
      <c r="D3894" s="164">
        <v>0.40982746295072886</v>
      </c>
    </row>
    <row r="3895" spans="1:4" x14ac:dyDescent="0.15">
      <c r="A3895" s="164">
        <v>3871</v>
      </c>
      <c r="B3895" s="164">
        <v>6.9935305959224277</v>
      </c>
      <c r="C3895" s="164">
        <v>3.6884695795596834E-2</v>
      </c>
      <c r="D3895" s="164">
        <v>0.39202439353660107</v>
      </c>
    </row>
    <row r="3896" spans="1:4" x14ac:dyDescent="0.15">
      <c r="A3896" s="164">
        <v>3872</v>
      </c>
      <c r="B3896" s="164">
        <v>6.9954662546187159</v>
      </c>
      <c r="C3896" s="164">
        <v>3.4949037099308633E-2</v>
      </c>
      <c r="D3896" s="164">
        <v>0.37145148626060248</v>
      </c>
    </row>
    <row r="3897" spans="1:4" x14ac:dyDescent="0.15">
      <c r="A3897" s="164">
        <v>3873</v>
      </c>
      <c r="B3897" s="164">
        <v>7.0031613930000702</v>
      </c>
      <c r="C3897" s="164">
        <v>3.8425233615587473E-2</v>
      </c>
      <c r="D3897" s="164">
        <v>0.40839780780979462</v>
      </c>
    </row>
    <row r="3898" spans="1:4" x14ac:dyDescent="0.15">
      <c r="A3898" s="164">
        <v>3874</v>
      </c>
      <c r="B3898" s="164">
        <v>7.010665566333266</v>
      </c>
      <c r="C3898" s="164">
        <v>4.6888077737265554E-2</v>
      </c>
      <c r="D3898" s="164">
        <v>0.49834409211103831</v>
      </c>
    </row>
    <row r="3899" spans="1:4" x14ac:dyDescent="0.15">
      <c r="A3899" s="164">
        <v>3875</v>
      </c>
      <c r="B3899" s="164">
        <v>7.0165637869687734</v>
      </c>
      <c r="C3899" s="164">
        <v>4.4856339557513891E-2</v>
      </c>
      <c r="D3899" s="164">
        <v>0.47675001601627526</v>
      </c>
    </row>
    <row r="3900" spans="1:4" x14ac:dyDescent="0.15">
      <c r="A3900" s="164">
        <v>3876</v>
      </c>
      <c r="B3900" s="164">
        <v>7.0166789954067914</v>
      </c>
      <c r="C3900" s="164">
        <v>4.362568203563022E-2</v>
      </c>
      <c r="D3900" s="164">
        <v>0.46367012588131867</v>
      </c>
    </row>
    <row r="3901" spans="1:4" x14ac:dyDescent="0.15">
      <c r="A3901" s="164">
        <v>3877</v>
      </c>
      <c r="B3901" s="164">
        <v>7.0182518142854029</v>
      </c>
      <c r="C3901" s="164">
        <v>4.1365814005979828E-2</v>
      </c>
      <c r="D3901" s="164">
        <v>0.43965140010122949</v>
      </c>
    </row>
    <row r="3902" spans="1:4" x14ac:dyDescent="0.15">
      <c r="A3902" s="164">
        <v>3878</v>
      </c>
      <c r="B3902" s="164">
        <v>7.0148721129069367</v>
      </c>
      <c r="C3902" s="164">
        <v>4.3800051392061334E-2</v>
      </c>
      <c r="D3902" s="164">
        <v>0.46552338886022698</v>
      </c>
    </row>
    <row r="3903" spans="1:4" x14ac:dyDescent="0.15">
      <c r="A3903" s="164">
        <v>3879</v>
      </c>
      <c r="B3903" s="164">
        <v>7.0250817470486542</v>
      </c>
      <c r="C3903" s="164">
        <v>4.2579049443105532E-2</v>
      </c>
      <c r="D3903" s="164">
        <v>0.45254612177907766</v>
      </c>
    </row>
    <row r="3904" spans="1:4" x14ac:dyDescent="0.15">
      <c r="A3904" s="164">
        <v>3880</v>
      </c>
      <c r="B3904" s="164">
        <v>7.0341842571019377</v>
      </c>
      <c r="C3904" s="164">
        <v>4.2554014234973181E-2</v>
      </c>
      <c r="D3904" s="164">
        <v>0.45228003818875778</v>
      </c>
    </row>
    <row r="3905" spans="1:4" x14ac:dyDescent="0.15">
      <c r="A3905" s="164">
        <v>3881</v>
      </c>
      <c r="B3905" s="164">
        <v>7.0374444045089142</v>
      </c>
      <c r="C3905" s="164">
        <v>3.9040477747710689E-2</v>
      </c>
      <c r="D3905" s="164">
        <v>0.41493685341041875</v>
      </c>
    </row>
    <row r="3906" spans="1:4" x14ac:dyDescent="0.15">
      <c r="A3906" s="164">
        <v>3882</v>
      </c>
      <c r="B3906" s="164">
        <v>7.0316642846648074</v>
      </c>
      <c r="C3906" s="164">
        <v>3.7699509513743124E-2</v>
      </c>
      <c r="D3906" s="164">
        <v>0.4006845396164756</v>
      </c>
    </row>
    <row r="3907" spans="1:4" x14ac:dyDescent="0.15">
      <c r="A3907" s="164">
        <v>3883</v>
      </c>
      <c r="B3907" s="164">
        <v>7.0395357326702541</v>
      </c>
      <c r="C3907" s="164">
        <v>3.5342859347941236E-2</v>
      </c>
      <c r="D3907" s="164">
        <v>0.37563717696107579</v>
      </c>
    </row>
    <row r="3908" spans="1:4" x14ac:dyDescent="0.15">
      <c r="A3908" s="164">
        <v>3884</v>
      </c>
      <c r="B3908" s="164">
        <v>7.0412494408245259</v>
      </c>
      <c r="C3908" s="164">
        <v>3.4981988129512587E-2</v>
      </c>
      <c r="D3908" s="164">
        <v>0.37180170217952169</v>
      </c>
    </row>
    <row r="3909" spans="1:4" x14ac:dyDescent="0.15">
      <c r="A3909" s="164">
        <v>3885</v>
      </c>
      <c r="B3909" s="164">
        <v>7.0286447010507125</v>
      </c>
      <c r="C3909" s="164">
        <v>3.6370704130008313E-2</v>
      </c>
      <c r="D3909" s="164">
        <v>0.38656149716077515</v>
      </c>
    </row>
    <row r="3910" spans="1:4" x14ac:dyDescent="0.15">
      <c r="A3910" s="164">
        <v>3886</v>
      </c>
      <c r="B3910" s="164">
        <v>7.034109151351795</v>
      </c>
      <c r="C3910" s="164">
        <v>3.6784865007522427E-2</v>
      </c>
      <c r="D3910" s="164">
        <v>0.39096335444418101</v>
      </c>
    </row>
    <row r="3911" spans="1:4" x14ac:dyDescent="0.15">
      <c r="A3911" s="164">
        <v>3887</v>
      </c>
      <c r="B3911" s="164">
        <v>7.0337710863018836</v>
      </c>
      <c r="C3911" s="164">
        <v>3.6868055581733117E-2</v>
      </c>
      <c r="D3911" s="164">
        <v>0.39184753509687331</v>
      </c>
    </row>
    <row r="3912" spans="1:4" x14ac:dyDescent="0.15">
      <c r="A3912" s="164">
        <v>3888</v>
      </c>
      <c r="B3912" s="164">
        <v>7.0406165507167797</v>
      </c>
      <c r="C3912" s="164">
        <v>3.4092807928190361E-2</v>
      </c>
      <c r="D3912" s="164">
        <v>0.36235116119906141</v>
      </c>
    </row>
    <row r="3913" spans="1:4" x14ac:dyDescent="0.15">
      <c r="A3913" s="164">
        <v>3889</v>
      </c>
      <c r="B3913" s="164">
        <v>7.0406165507167797</v>
      </c>
      <c r="C3913" s="164">
        <v>3.4092807928190361E-2</v>
      </c>
      <c r="D3913" s="164">
        <v>0.36235116119906141</v>
      </c>
    </row>
    <row r="3914" spans="1:4" x14ac:dyDescent="0.15">
      <c r="A3914" s="164">
        <v>3890</v>
      </c>
      <c r="B3914" s="164">
        <v>7.0403930555529399</v>
      </c>
      <c r="C3914" s="164">
        <v>3.5077627833789649E-2</v>
      </c>
      <c r="D3914" s="164">
        <v>0.37281819685999862</v>
      </c>
    </row>
    <row r="3915" spans="1:4" x14ac:dyDescent="0.15">
      <c r="A3915" s="164">
        <v>3891</v>
      </c>
      <c r="B3915" s="164">
        <v>7.0422164020640068</v>
      </c>
      <c r="C3915" s="164">
        <v>2.9781320312179282E-2</v>
      </c>
      <c r="D3915" s="164">
        <v>0.31652705227123124</v>
      </c>
    </row>
    <row r="3916" spans="1:4" x14ac:dyDescent="0.15">
      <c r="A3916" s="164">
        <v>3892</v>
      </c>
      <c r="B3916" s="164">
        <v>7.0384907667630623</v>
      </c>
      <c r="C3916" s="164">
        <v>2.951086136117187E-2</v>
      </c>
      <c r="D3916" s="164">
        <v>0.31365251300885555</v>
      </c>
    </row>
    <row r="3917" spans="1:4" x14ac:dyDescent="0.15">
      <c r="A3917" s="164">
        <v>3893</v>
      </c>
      <c r="B3917" s="164">
        <v>7.0538009950137308</v>
      </c>
      <c r="C3917" s="164">
        <v>2.8999431791584485E-2</v>
      </c>
      <c r="D3917" s="164">
        <v>0.30821684755114792</v>
      </c>
    </row>
    <row r="3918" spans="1:4" x14ac:dyDescent="0.15">
      <c r="A3918" s="164">
        <v>3894</v>
      </c>
      <c r="B3918" s="164">
        <v>7.0557395617683936</v>
      </c>
      <c r="C3918" s="164">
        <v>2.6221093405440321E-2</v>
      </c>
      <c r="D3918" s="164">
        <v>0.2786876241869784</v>
      </c>
    </row>
    <row r="3919" spans="1:4" x14ac:dyDescent="0.15">
      <c r="A3919" s="164">
        <v>3895</v>
      </c>
      <c r="B3919" s="164">
        <v>7.0573452999559576</v>
      </c>
      <c r="C3919" s="164">
        <v>2.5287228930897854E-2</v>
      </c>
      <c r="D3919" s="164">
        <v>0.26876216197612857</v>
      </c>
    </row>
    <row r="3920" spans="1:4" x14ac:dyDescent="0.15">
      <c r="A3920" s="164">
        <v>3896</v>
      </c>
      <c r="B3920" s="164">
        <v>7.0585474464162914</v>
      </c>
      <c r="C3920" s="164">
        <v>2.3329192794460774E-2</v>
      </c>
      <c r="D3920" s="164">
        <v>0.24795141886567218</v>
      </c>
    </row>
    <row r="3921" spans="1:4" x14ac:dyDescent="0.15">
      <c r="A3921" s="164">
        <v>3897</v>
      </c>
      <c r="B3921" s="164">
        <v>7.0451101419815432</v>
      </c>
      <c r="C3921" s="164">
        <v>2.5613965278733275E-2</v>
      </c>
      <c r="D3921" s="164">
        <v>0.27223483853868913</v>
      </c>
    </row>
    <row r="3922" spans="1:4" x14ac:dyDescent="0.15">
      <c r="A3922" s="164">
        <v>3898</v>
      </c>
      <c r="B3922" s="164">
        <v>7.0493571419598196</v>
      </c>
      <c r="C3922" s="164">
        <v>2.6282646018502831E-2</v>
      </c>
      <c r="D3922" s="164">
        <v>0.27934182846563488</v>
      </c>
    </row>
    <row r="3923" spans="1:4" x14ac:dyDescent="0.15">
      <c r="A3923" s="164">
        <v>3899</v>
      </c>
      <c r="B3923" s="164">
        <v>7.0504244977200727</v>
      </c>
      <c r="C3923" s="164">
        <v>3.0611593403869541E-2</v>
      </c>
      <c r="D3923" s="164">
        <v>0.32535150637662441</v>
      </c>
    </row>
    <row r="3924" spans="1:4" x14ac:dyDescent="0.15">
      <c r="A3924" s="164">
        <v>3900</v>
      </c>
      <c r="B3924" s="164">
        <v>7.0500566083309284</v>
      </c>
      <c r="C3924" s="164">
        <v>2.996989159166219E-2</v>
      </c>
      <c r="D3924" s="164">
        <v>0.31853125861977682</v>
      </c>
    </row>
    <row r="3925" spans="1:4" x14ac:dyDescent="0.15">
      <c r="A3925" s="164">
        <v>3901</v>
      </c>
      <c r="B3925" s="164">
        <v>7.0575640093560548</v>
      </c>
      <c r="C3925" s="164">
        <v>3.1345478668029614E-2</v>
      </c>
      <c r="D3925" s="164">
        <v>0.33315151446675878</v>
      </c>
    </row>
    <row r="3926" spans="1:4" x14ac:dyDescent="0.15">
      <c r="A3926" s="164">
        <v>3902</v>
      </c>
      <c r="B3926" s="164">
        <v>7.0616716685766319</v>
      </c>
      <c r="C3926" s="164">
        <v>3.1151392867484695E-2</v>
      </c>
      <c r="D3926" s="164">
        <v>0.33108869771819904</v>
      </c>
    </row>
    <row r="3927" spans="1:4" x14ac:dyDescent="0.15">
      <c r="A3927" s="164">
        <v>3903</v>
      </c>
      <c r="B3927" s="164">
        <v>7.0626499635404469</v>
      </c>
      <c r="C3927" s="164">
        <v>3.2165626582818518E-2</v>
      </c>
      <c r="D3927" s="164">
        <v>0.34186835439102381</v>
      </c>
    </row>
    <row r="3928" spans="1:4" x14ac:dyDescent="0.15">
      <c r="A3928" s="164">
        <v>3904</v>
      </c>
      <c r="B3928" s="164">
        <v>7.0566888049986867</v>
      </c>
      <c r="C3928" s="164">
        <v>3.6051148196889038E-2</v>
      </c>
      <c r="D3928" s="164">
        <v>0.38316513674136615</v>
      </c>
    </row>
    <row r="3929" spans="1:4" x14ac:dyDescent="0.15">
      <c r="A3929" s="164">
        <v>3905</v>
      </c>
      <c r="B3929" s="164">
        <v>7.0527015622262175</v>
      </c>
      <c r="C3929" s="164">
        <v>3.2530221886674759E-2</v>
      </c>
      <c r="D3929" s="164">
        <v>0.34574341015053472</v>
      </c>
    </row>
    <row r="3930" spans="1:4" x14ac:dyDescent="0.15">
      <c r="A3930" s="164">
        <v>3906</v>
      </c>
      <c r="B3930" s="164">
        <v>7.0499830097077822</v>
      </c>
      <c r="C3930" s="164">
        <v>3.5583670590423111E-2</v>
      </c>
      <c r="D3930" s="164">
        <v>0.37819660924740689</v>
      </c>
    </row>
    <row r="3931" spans="1:4" x14ac:dyDescent="0.15">
      <c r="A3931" s="164">
        <v>3907</v>
      </c>
      <c r="B3931" s="164">
        <v>7.058438236604573</v>
      </c>
      <c r="C3931" s="164">
        <v>3.6128504444370435E-2</v>
      </c>
      <c r="D3931" s="164">
        <v>0.38398730797935648</v>
      </c>
    </row>
    <row r="3932" spans="1:4" x14ac:dyDescent="0.15">
      <c r="A3932" s="164">
        <v>3908</v>
      </c>
      <c r="B3932" s="164">
        <v>7.0606558478536074</v>
      </c>
      <c r="C3932" s="164">
        <v>3.7306482196474811E-2</v>
      </c>
      <c r="D3932" s="164">
        <v>0.39650729774496146</v>
      </c>
    </row>
    <row r="3933" spans="1:4" x14ac:dyDescent="0.15">
      <c r="A3933" s="164">
        <v>3909</v>
      </c>
      <c r="B3933" s="164">
        <v>7.0619616611918845</v>
      </c>
      <c r="C3933" s="164">
        <v>3.6496618612122056E-2</v>
      </c>
      <c r="D3933" s="164">
        <v>0.38789976354533912</v>
      </c>
    </row>
    <row r="3934" spans="1:4" x14ac:dyDescent="0.15">
      <c r="A3934" s="164">
        <v>3910</v>
      </c>
      <c r="B3934" s="164">
        <v>7.0619616611918845</v>
      </c>
      <c r="C3934" s="164">
        <v>3.6496618612122056E-2</v>
      </c>
      <c r="D3934" s="164">
        <v>0.38789976354533912</v>
      </c>
    </row>
    <row r="3935" spans="1:4" x14ac:dyDescent="0.15">
      <c r="A3935" s="164">
        <v>3911</v>
      </c>
      <c r="B3935" s="164">
        <v>7.0596387076377178</v>
      </c>
      <c r="C3935" s="164">
        <v>3.451314729151278E-2</v>
      </c>
      <c r="D3935" s="164">
        <v>0.36681868574905929</v>
      </c>
    </row>
    <row r="3936" spans="1:4" x14ac:dyDescent="0.15">
      <c r="A3936" s="164">
        <v>3912</v>
      </c>
      <c r="B3936" s="164">
        <v>7.0679189332016543</v>
      </c>
      <c r="C3936" s="164">
        <v>3.3345091965001572E-2</v>
      </c>
      <c r="D3936" s="164">
        <v>0.35440415524756563</v>
      </c>
    </row>
    <row r="3937" spans="1:4" x14ac:dyDescent="0.15">
      <c r="A3937" s="164">
        <v>3913</v>
      </c>
      <c r="B3937" s="164">
        <v>7.0678829646868966</v>
      </c>
      <c r="C3937" s="164">
        <v>3.3298650821301123E-2</v>
      </c>
      <c r="D3937" s="164">
        <v>0.35391056133817816</v>
      </c>
    </row>
    <row r="3938" spans="1:4" x14ac:dyDescent="0.15">
      <c r="A3938" s="164">
        <v>3914</v>
      </c>
      <c r="B3938" s="164">
        <v>7.0683504265589781</v>
      </c>
      <c r="C3938" s="164">
        <v>3.2913598607677841E-2</v>
      </c>
      <c r="D3938" s="164">
        <v>0.3498180818620803</v>
      </c>
    </row>
    <row r="3939" spans="1:4" x14ac:dyDescent="0.15">
      <c r="A3939" s="164">
        <v>3915</v>
      </c>
      <c r="B3939" s="164">
        <v>7.0673072436423867</v>
      </c>
      <c r="C3939" s="164">
        <v>3.2637411332054889E-2</v>
      </c>
      <c r="D3939" s="164">
        <v>0.34688265981526112</v>
      </c>
    </row>
    <row r="3940" spans="1:4" x14ac:dyDescent="0.15">
      <c r="A3940" s="164">
        <v>3916</v>
      </c>
      <c r="B3940" s="164">
        <v>7.058874984494337</v>
      </c>
      <c r="C3940" s="164">
        <v>3.2867130600815919E-2</v>
      </c>
      <c r="D3940" s="164">
        <v>0.34932420244092827</v>
      </c>
    </row>
    <row r="3941" spans="1:4" x14ac:dyDescent="0.15">
      <c r="A3941" s="164">
        <v>3917</v>
      </c>
      <c r="B3941" s="164">
        <v>7.0425879925186567</v>
      </c>
      <c r="C3941" s="164">
        <v>3.7438507403933841E-2</v>
      </c>
      <c r="D3941" s="164">
        <v>0.39791051121247906</v>
      </c>
    </row>
    <row r="3942" spans="1:4" x14ac:dyDescent="0.15">
      <c r="A3942" s="164">
        <v>3918</v>
      </c>
      <c r="B3942" s="164">
        <v>7.0363966421710504</v>
      </c>
      <c r="C3942" s="164">
        <v>4.0003762788797914E-2</v>
      </c>
      <c r="D3942" s="164">
        <v>0.42517500844707162</v>
      </c>
    </row>
    <row r="3943" spans="1:4" x14ac:dyDescent="0.15">
      <c r="A3943" s="164">
        <v>3919</v>
      </c>
      <c r="B3943" s="164">
        <v>7.0359471716428441</v>
      </c>
      <c r="C3943" s="164">
        <v>4.3910963938915692E-2</v>
      </c>
      <c r="D3943" s="164">
        <v>0.46670220904508453</v>
      </c>
    </row>
    <row r="3944" spans="1:4" x14ac:dyDescent="0.15">
      <c r="A3944" s="164">
        <v>3920</v>
      </c>
      <c r="B3944" s="164">
        <v>7.0354224630746316</v>
      </c>
      <c r="C3944" s="164">
        <v>4.3003429960598361E-2</v>
      </c>
      <c r="D3944" s="164">
        <v>0.45705659723265957</v>
      </c>
    </row>
    <row r="3945" spans="1:4" x14ac:dyDescent="0.15">
      <c r="A3945" s="164">
        <v>3921</v>
      </c>
      <c r="B3945" s="164">
        <v>7.0385654534482622</v>
      </c>
      <c r="C3945" s="164">
        <v>4.3311185762489934E-2</v>
      </c>
      <c r="D3945" s="164">
        <v>0.46032754142757731</v>
      </c>
    </row>
    <row r="3946" spans="1:4" x14ac:dyDescent="0.15">
      <c r="A3946" s="164">
        <v>3922</v>
      </c>
      <c r="B3946" s="164">
        <v>7.0320409152095076</v>
      </c>
      <c r="C3946" s="164">
        <v>4.3683414342183369E-2</v>
      </c>
      <c r="D3946" s="164">
        <v>0.46428372650823962</v>
      </c>
    </row>
    <row r="3947" spans="1:4" x14ac:dyDescent="0.15">
      <c r="A3947" s="164">
        <v>3923</v>
      </c>
      <c r="B3947" s="164">
        <v>7.0368832776125343</v>
      </c>
      <c r="C3947" s="164">
        <v>4.289066516766038E-2</v>
      </c>
      <c r="D3947" s="164">
        <v>0.45585809068108674</v>
      </c>
    </row>
    <row r="3948" spans="1:4" x14ac:dyDescent="0.15">
      <c r="A3948" s="164">
        <v>3924</v>
      </c>
      <c r="B3948" s="164">
        <v>7.0286068824734969</v>
      </c>
      <c r="C3948" s="164">
        <v>4.2457014120664383E-2</v>
      </c>
      <c r="D3948" s="164">
        <v>0.4512490845597617</v>
      </c>
    </row>
    <row r="3949" spans="1:4" x14ac:dyDescent="0.15">
      <c r="A3949" s="164">
        <v>3925</v>
      </c>
      <c r="B3949" s="164">
        <v>7.0351599768826505</v>
      </c>
      <c r="C3949" s="164">
        <v>4.1916046716189648E-2</v>
      </c>
      <c r="D3949" s="164">
        <v>0.44549947990428307</v>
      </c>
    </row>
    <row r="3950" spans="1:4" x14ac:dyDescent="0.15">
      <c r="A3950" s="164">
        <v>3926</v>
      </c>
      <c r="B3950" s="164">
        <v>7.0351599768826505</v>
      </c>
      <c r="C3950" s="164">
        <v>4.1916046716189648E-2</v>
      </c>
      <c r="D3950" s="164">
        <v>0.44549947990428307</v>
      </c>
    </row>
    <row r="3951" spans="1:4" x14ac:dyDescent="0.15">
      <c r="A3951" s="164">
        <v>3927</v>
      </c>
      <c r="B3951" s="164">
        <v>7.0419190026869458</v>
      </c>
      <c r="C3951" s="164">
        <v>4.4735316287815685E-2</v>
      </c>
      <c r="D3951" s="164">
        <v>0.47546373527343888</v>
      </c>
    </row>
    <row r="3952" spans="1:4" x14ac:dyDescent="0.15">
      <c r="A3952" s="164">
        <v>3928</v>
      </c>
      <c r="B3952" s="164">
        <v>7.0297406460167196</v>
      </c>
      <c r="C3952" s="164">
        <v>4.7419797826145249E-2</v>
      </c>
      <c r="D3952" s="164">
        <v>0.5039954128249039</v>
      </c>
    </row>
    <row r="3953" spans="1:4" x14ac:dyDescent="0.15">
      <c r="A3953" s="164">
        <v>3929</v>
      </c>
      <c r="B3953" s="164">
        <v>7.0192093020552724</v>
      </c>
      <c r="C3953" s="164">
        <v>5.015449212327816E-2</v>
      </c>
      <c r="D3953" s="164">
        <v>0.53306077042694522</v>
      </c>
    </row>
    <row r="3954" spans="1:4" x14ac:dyDescent="0.15">
      <c r="A3954" s="164">
        <v>3930</v>
      </c>
      <c r="B3954" s="164">
        <v>7.01475663830053</v>
      </c>
      <c r="C3954" s="164">
        <v>4.8120277548907353E-2</v>
      </c>
      <c r="D3954" s="164">
        <v>0.51144037428052425</v>
      </c>
    </row>
    <row r="3955" spans="1:4" x14ac:dyDescent="0.15">
      <c r="A3955" s="164">
        <v>3931</v>
      </c>
      <c r="B3955" s="164">
        <v>7.0048785286105284</v>
      </c>
      <c r="C3955" s="164">
        <v>5.448133450350312E-2</v>
      </c>
      <c r="D3955" s="164">
        <v>0.57904807555306326</v>
      </c>
    </row>
    <row r="3956" spans="1:4" x14ac:dyDescent="0.15">
      <c r="A3956" s="164">
        <v>3932</v>
      </c>
      <c r="B3956" s="164">
        <v>7.0092325032715168</v>
      </c>
      <c r="C3956" s="164">
        <v>5.4158067242068952E-2</v>
      </c>
      <c r="D3956" s="164">
        <v>0.57561226974308022</v>
      </c>
    </row>
    <row r="3957" spans="1:4" x14ac:dyDescent="0.15">
      <c r="A3957" s="164">
        <v>3933</v>
      </c>
      <c r="B3957" s="164">
        <v>7.0192858505230378</v>
      </c>
      <c r="C3957" s="164">
        <v>4.8886149865004391E-2</v>
      </c>
      <c r="D3957" s="164">
        <v>0.51958035276667613</v>
      </c>
    </row>
    <row r="3958" spans="1:4" x14ac:dyDescent="0.15">
      <c r="A3958" s="164">
        <v>3934</v>
      </c>
      <c r="B3958" s="164">
        <v>7.0197067333874523</v>
      </c>
      <c r="C3958" s="164">
        <v>4.8891070711515106E-2</v>
      </c>
      <c r="D3958" s="164">
        <v>0.51963265337069198</v>
      </c>
    </row>
    <row r="3959" spans="1:4" x14ac:dyDescent="0.15">
      <c r="A3959" s="164">
        <v>3935</v>
      </c>
      <c r="B3959" s="164">
        <v>7.0153723061851325</v>
      </c>
      <c r="C3959" s="164">
        <v>5.0497215890696445E-2</v>
      </c>
      <c r="D3959" s="164">
        <v>0.53670336728655577</v>
      </c>
    </row>
    <row r="3960" spans="1:4" x14ac:dyDescent="0.15">
      <c r="A3960" s="164">
        <v>3936</v>
      </c>
      <c r="B3960" s="164">
        <v>7.0255374959510659</v>
      </c>
      <c r="C3960" s="164">
        <v>4.874865391870209E-2</v>
      </c>
      <c r="D3960" s="164">
        <v>0.51811899423300112</v>
      </c>
    </row>
    <row r="3961" spans="1:4" x14ac:dyDescent="0.15">
      <c r="A3961" s="164">
        <v>3937</v>
      </c>
      <c r="B3961" s="164">
        <v>7.0279258355660987</v>
      </c>
      <c r="C3961" s="164">
        <v>5.3278421706394852E-2</v>
      </c>
      <c r="D3961" s="164">
        <v>0.56626306676846916</v>
      </c>
    </row>
    <row r="3962" spans="1:4" x14ac:dyDescent="0.15">
      <c r="A3962" s="164">
        <v>3938</v>
      </c>
      <c r="B3962" s="164">
        <v>7.0303069128007483</v>
      </c>
      <c r="C3962" s="164">
        <v>5.4003328081006607E-2</v>
      </c>
      <c r="D3962" s="164">
        <v>0.57396764384978305</v>
      </c>
    </row>
    <row r="3963" spans="1:4" x14ac:dyDescent="0.15">
      <c r="A3963" s="164">
        <v>3939</v>
      </c>
      <c r="B3963" s="164">
        <v>7.0237129066586101</v>
      </c>
      <c r="C3963" s="164">
        <v>5.7827598095195221E-2</v>
      </c>
      <c r="D3963" s="164">
        <v>0.61461342120255358</v>
      </c>
    </row>
    <row r="3964" spans="1:4" x14ac:dyDescent="0.15">
      <c r="A3964" s="164">
        <v>3940</v>
      </c>
      <c r="B3964" s="164">
        <v>7.0346722689662942</v>
      </c>
      <c r="C3964" s="164">
        <v>5.7901447008384288E-2</v>
      </c>
      <c r="D3964" s="164">
        <v>0.61539831517502164</v>
      </c>
    </row>
    <row r="3965" spans="1:4" x14ac:dyDescent="0.15">
      <c r="A3965" s="164">
        <v>3941</v>
      </c>
      <c r="B3965" s="164">
        <v>7.0329440901082387</v>
      </c>
      <c r="C3965" s="164">
        <v>5.8548409809015212E-2</v>
      </c>
      <c r="D3965" s="164">
        <v>0.62227447869182517</v>
      </c>
    </row>
    <row r="3966" spans="1:4" x14ac:dyDescent="0.15">
      <c r="A3966" s="164">
        <v>3942</v>
      </c>
      <c r="B3966" s="164">
        <v>7.0346722689662942</v>
      </c>
      <c r="C3966" s="164">
        <v>5.7319399014569505E-2</v>
      </c>
      <c r="D3966" s="164">
        <v>0.6092120905942654</v>
      </c>
    </row>
    <row r="3967" spans="1:4" x14ac:dyDescent="0.15">
      <c r="A3967" s="164">
        <v>3943</v>
      </c>
      <c r="B3967" s="164">
        <v>7.0217696108475014</v>
      </c>
      <c r="C3967" s="164">
        <v>6.1534340641161478E-2</v>
      </c>
      <c r="D3967" s="164">
        <v>0.65401007250290699</v>
      </c>
    </row>
    <row r="3968" spans="1:4" x14ac:dyDescent="0.15">
      <c r="A3968" s="164">
        <v>3944</v>
      </c>
      <c r="B3968" s="164">
        <v>7.021998484353726</v>
      </c>
      <c r="C3968" s="164">
        <v>6.5575221204246859E-2</v>
      </c>
      <c r="D3968" s="164">
        <v>0.69695806808557603</v>
      </c>
    </row>
    <row r="3969" spans="1:4" x14ac:dyDescent="0.15">
      <c r="A3969" s="164">
        <v>3945</v>
      </c>
      <c r="B3969" s="164">
        <v>7.0309104796870825</v>
      </c>
      <c r="C3969" s="164">
        <v>6.357329790721522E-2</v>
      </c>
      <c r="D3969" s="164">
        <v>0.67568087575695424</v>
      </c>
    </row>
    <row r="3970" spans="1:4" x14ac:dyDescent="0.15">
      <c r="A3970" s="164">
        <v>3946</v>
      </c>
      <c r="B3970" s="164">
        <v>7.0332825123062852</v>
      </c>
      <c r="C3970" s="164">
        <v>6.186478028291198E-2</v>
      </c>
      <c r="D3970" s="164">
        <v>0.65752210906342423</v>
      </c>
    </row>
    <row r="3971" spans="1:4" x14ac:dyDescent="0.15">
      <c r="A3971" s="164">
        <v>3947</v>
      </c>
      <c r="B3971" s="164">
        <v>7.0356473812293858</v>
      </c>
      <c r="C3971" s="164">
        <v>6.2810898574620744E-2</v>
      </c>
      <c r="D3971" s="164">
        <v>0.66757780944323564</v>
      </c>
    </row>
    <row r="3972" spans="1:4" x14ac:dyDescent="0.15">
      <c r="A3972" s="164">
        <v>3948</v>
      </c>
      <c r="B3972" s="164">
        <v>7.0349724328608714</v>
      </c>
      <c r="C3972" s="164">
        <v>6.365110888368708E-2</v>
      </c>
      <c r="D3972" s="164">
        <v>0.67650788002536177</v>
      </c>
    </row>
    <row r="3973" spans="1:4" x14ac:dyDescent="0.15">
      <c r="A3973" s="164">
        <v>3949</v>
      </c>
      <c r="B3973" s="164">
        <v>7.0251197362566851</v>
      </c>
      <c r="C3973" s="164">
        <v>6.5540262779987479E-2</v>
      </c>
      <c r="D3973" s="164">
        <v>0.69658651682905426</v>
      </c>
    </row>
    <row r="3974" spans="1:4" x14ac:dyDescent="0.15">
      <c r="A3974" s="164">
        <v>3950</v>
      </c>
      <c r="B3974" s="164">
        <v>7.0240933801855503</v>
      </c>
      <c r="C3974" s="164">
        <v>6.7232674990973074E-2</v>
      </c>
      <c r="D3974" s="164">
        <v>0.7145741091438258</v>
      </c>
    </row>
    <row r="3975" spans="1:4" x14ac:dyDescent="0.15">
      <c r="A3975" s="164">
        <v>3951</v>
      </c>
      <c r="B3975" s="164">
        <v>7.0240933801855503</v>
      </c>
      <c r="C3975" s="164">
        <v>6.7232674990973074E-2</v>
      </c>
      <c r="D3975" s="164">
        <v>0.7145741091438258</v>
      </c>
    </row>
    <row r="3976" spans="1:4" x14ac:dyDescent="0.15">
      <c r="A3976" s="164">
        <v>3952</v>
      </c>
      <c r="B3976" s="164">
        <v>7.0132539167437544</v>
      </c>
      <c r="C3976" s="164">
        <v>6.3484354593156489E-2</v>
      </c>
      <c r="D3976" s="164">
        <v>0.67473555282556186</v>
      </c>
    </row>
    <row r="3977" spans="1:4" x14ac:dyDescent="0.15">
      <c r="A3977" s="164">
        <v>3953</v>
      </c>
      <c r="B3977" s="164">
        <v>7.0136009546887923</v>
      </c>
      <c r="C3977" s="164">
        <v>6.8779674452828843E-2</v>
      </c>
      <c r="D3977" s="164">
        <v>0.73101620017248092</v>
      </c>
    </row>
    <row r="3978" spans="1:4" x14ac:dyDescent="0.15">
      <c r="A3978" s="164">
        <v>3954</v>
      </c>
      <c r="B3978" s="164">
        <v>7.0214643420749043</v>
      </c>
      <c r="C3978" s="164">
        <v>6.8779146480507869E-2</v>
      </c>
      <c r="D3978" s="164">
        <v>0.73101058868445135</v>
      </c>
    </row>
    <row r="3979" spans="1:4" x14ac:dyDescent="0.15">
      <c r="A3979" s="164">
        <v>3955</v>
      </c>
      <c r="B3979" s="164">
        <v>7.0266757090741754</v>
      </c>
      <c r="C3979" s="164">
        <v>7.2773732948580694E-2</v>
      </c>
      <c r="D3979" s="164">
        <v>0.77346655324639035</v>
      </c>
    </row>
    <row r="3980" spans="1:4" x14ac:dyDescent="0.15">
      <c r="A3980" s="164">
        <v>3956</v>
      </c>
      <c r="B3980" s="164">
        <v>7.0214643420749043</v>
      </c>
      <c r="C3980" s="164">
        <v>7.160800268098555E-2</v>
      </c>
      <c r="D3980" s="164">
        <v>0.76107673434389045</v>
      </c>
    </row>
    <row r="3981" spans="1:4" x14ac:dyDescent="0.15">
      <c r="A3981" s="164">
        <v>3957</v>
      </c>
      <c r="B3981" s="164">
        <v>7.0288715741655521</v>
      </c>
      <c r="C3981" s="164">
        <v>6.9834588308594014E-2</v>
      </c>
      <c r="D3981" s="164">
        <v>0.74222822064925187</v>
      </c>
    </row>
    <row r="3982" spans="1:4" x14ac:dyDescent="0.15">
      <c r="A3982" s="164">
        <v>3958</v>
      </c>
      <c r="B3982" s="164">
        <v>7.0274714749999605</v>
      </c>
      <c r="C3982" s="164">
        <v>7.0904163590825853E-2</v>
      </c>
      <c r="D3982" s="164">
        <v>0.75359606827045234</v>
      </c>
    </row>
    <row r="3983" spans="1:4" x14ac:dyDescent="0.15">
      <c r="A3983" s="164">
        <v>3959</v>
      </c>
      <c r="B3983" s="164">
        <v>7.0240173002680368</v>
      </c>
      <c r="C3983" s="164">
        <v>7.4688862206109263E-2</v>
      </c>
      <c r="D3983" s="164">
        <v>0.79382126594044122</v>
      </c>
    </row>
    <row r="3984" spans="1:4" x14ac:dyDescent="0.15">
      <c r="A3984" s="164">
        <v>3960</v>
      </c>
      <c r="B3984" s="164">
        <v>7.0286447010507125</v>
      </c>
      <c r="C3984" s="164">
        <v>7.9681268393242632E-2</v>
      </c>
      <c r="D3984" s="164">
        <v>0.84688243306095112</v>
      </c>
    </row>
    <row r="3985" spans="1:4" x14ac:dyDescent="0.15">
      <c r="A3985" s="164">
        <v>3961</v>
      </c>
      <c r="B3985" s="164">
        <v>7.0360221013161599</v>
      </c>
      <c r="C3985" s="164">
        <v>7.491888963924076E-2</v>
      </c>
      <c r="D3985" s="164">
        <v>0.79626608385272346</v>
      </c>
    </row>
    <row r="3986" spans="1:4" x14ac:dyDescent="0.15">
      <c r="A3986" s="164">
        <v>3962</v>
      </c>
      <c r="B3986" s="164">
        <v>7.0297406460167196</v>
      </c>
      <c r="C3986" s="164">
        <v>7.6373567456996305E-2</v>
      </c>
      <c r="D3986" s="164">
        <v>0.81172694579007043</v>
      </c>
    </row>
    <row r="3987" spans="1:4" x14ac:dyDescent="0.15">
      <c r="A3987" s="164">
        <v>3963</v>
      </c>
      <c r="B3987" s="164">
        <v>7.0250817470486542</v>
      </c>
      <c r="C3987" s="164">
        <v>7.0811474048877443E-2</v>
      </c>
      <c r="D3987" s="164">
        <v>0.75261092902270366</v>
      </c>
    </row>
    <row r="3988" spans="1:4" x14ac:dyDescent="0.15">
      <c r="A3988" s="164">
        <v>3964</v>
      </c>
      <c r="B3988" s="164">
        <v>7.024511687655095</v>
      </c>
      <c r="C3988" s="164">
        <v>7.320257525020768E-2</v>
      </c>
      <c r="D3988" s="164">
        <v>0.77802445021671673</v>
      </c>
    </row>
    <row r="3989" spans="1:4" x14ac:dyDescent="0.15">
      <c r="A3989" s="164">
        <v>3965</v>
      </c>
      <c r="B3989" s="164">
        <v>7.0176000532080129</v>
      </c>
      <c r="C3989" s="164">
        <v>7.2476782568078768E-2</v>
      </c>
      <c r="D3989" s="164">
        <v>0.77031045312638813</v>
      </c>
    </row>
    <row r="3990" spans="1:4" x14ac:dyDescent="0.15">
      <c r="A3990" s="164">
        <v>3966</v>
      </c>
      <c r="B3990" s="164">
        <v>7.02119713424075</v>
      </c>
      <c r="C3990" s="164">
        <v>7.4530373044155773E-2</v>
      </c>
      <c r="D3990" s="164">
        <v>0.7921367836299118</v>
      </c>
    </row>
    <row r="3991" spans="1:4" x14ac:dyDescent="0.15">
      <c r="A3991" s="164">
        <v>3967</v>
      </c>
      <c r="B3991" s="164">
        <v>7.015026052564461</v>
      </c>
      <c r="C3991" s="164">
        <v>7.3132277388999967E-2</v>
      </c>
      <c r="D3991" s="164">
        <v>0.77727729815778168</v>
      </c>
    </row>
    <row r="3992" spans="1:4" x14ac:dyDescent="0.15">
      <c r="A3992" s="164">
        <v>3968</v>
      </c>
      <c r="B3992" s="164">
        <v>7.0076025984746844</v>
      </c>
      <c r="C3992" s="164">
        <v>7.2423901447906225E-2</v>
      </c>
      <c r="D3992" s="164">
        <v>0.76974841272946959</v>
      </c>
    </row>
    <row r="3993" spans="1:4" x14ac:dyDescent="0.15">
      <c r="A3993" s="164">
        <v>3969</v>
      </c>
      <c r="B3993" s="164">
        <v>7.0078744849808619</v>
      </c>
      <c r="C3993" s="164">
        <v>7.4002154229890316E-2</v>
      </c>
      <c r="D3993" s="164">
        <v>0.78652267577703483</v>
      </c>
    </row>
    <row r="3994" spans="1:4" x14ac:dyDescent="0.15">
      <c r="A3994" s="164">
        <v>3970</v>
      </c>
      <c r="B3994" s="164">
        <v>7.0044886010303218</v>
      </c>
      <c r="C3994" s="164">
        <v>7.6883794115623516E-2</v>
      </c>
      <c r="D3994" s="164">
        <v>0.81714982625851706</v>
      </c>
    </row>
    <row r="3995" spans="1:4" x14ac:dyDescent="0.15">
      <c r="A3995" s="164">
        <v>3971</v>
      </c>
      <c r="B3995" s="164">
        <v>7.0044105922087398</v>
      </c>
      <c r="C3995" s="164">
        <v>7.1989812751108495E-2</v>
      </c>
      <c r="D3995" s="164">
        <v>0.76513475510175666</v>
      </c>
    </row>
    <row r="3996" spans="1:4" x14ac:dyDescent="0.15">
      <c r="A3996" s="164">
        <v>3972</v>
      </c>
      <c r="B3996" s="164">
        <v>6.9972790595208494</v>
      </c>
      <c r="C3996" s="164">
        <v>6.8931905153260864E-2</v>
      </c>
      <c r="D3996" s="164">
        <v>0.73263416520451574</v>
      </c>
    </row>
    <row r="3997" spans="1:4" x14ac:dyDescent="0.15">
      <c r="A3997" s="164">
        <v>3973</v>
      </c>
      <c r="B3997" s="164">
        <v>6.9976332483924999</v>
      </c>
      <c r="C3997" s="164">
        <v>6.9260251927934391E-2</v>
      </c>
      <c r="D3997" s="164">
        <v>0.73612395798807051</v>
      </c>
    </row>
    <row r="3998" spans="1:4" x14ac:dyDescent="0.15">
      <c r="A3998" s="164">
        <v>3974</v>
      </c>
      <c r="B3998" s="164">
        <v>6.9979479485074112</v>
      </c>
      <c r="C3998" s="164">
        <v>6.8006945148271214E-2</v>
      </c>
      <c r="D3998" s="164">
        <v>0.72280334303883675</v>
      </c>
    </row>
    <row r="3999" spans="1:4" x14ac:dyDescent="0.15">
      <c r="A3999" s="164">
        <v>3975</v>
      </c>
      <c r="B3999" s="164">
        <v>6.9979479485074112</v>
      </c>
      <c r="C3999" s="164">
        <v>6.8006945148271214E-2</v>
      </c>
      <c r="D3999" s="164">
        <v>0.72280334303883675</v>
      </c>
    </row>
    <row r="4000" spans="1:4" x14ac:dyDescent="0.15">
      <c r="A4000" s="164">
        <v>3976</v>
      </c>
      <c r="B4000" s="164">
        <v>6.9985376705513938</v>
      </c>
      <c r="C4000" s="164">
        <v>6.980467307869187E-2</v>
      </c>
      <c r="D4000" s="164">
        <v>0.74191027035558843</v>
      </c>
    </row>
    <row r="4001" spans="1:4" x14ac:dyDescent="0.15">
      <c r="A4001" s="164">
        <v>3977</v>
      </c>
      <c r="B4001" s="164">
        <v>6.9911538664053925</v>
      </c>
      <c r="C4001" s="164">
        <v>6.9579977173825469E-2</v>
      </c>
      <c r="D4001" s="164">
        <v>0.7395221179271787</v>
      </c>
    </row>
    <row r="4002" spans="1:4" x14ac:dyDescent="0.15">
      <c r="A4002" s="164">
        <v>3978</v>
      </c>
      <c r="B4002" s="164">
        <v>7.0036691205499695</v>
      </c>
      <c r="C4002" s="164">
        <v>7.0786334323165612E-2</v>
      </c>
      <c r="D4002" s="164">
        <v>0.7523437345803129</v>
      </c>
    </row>
    <row r="4003" spans="1:4" x14ac:dyDescent="0.15">
      <c r="A4003" s="164">
        <v>3979</v>
      </c>
      <c r="B4003" s="164">
        <v>7.0011663535759547</v>
      </c>
      <c r="C4003" s="164">
        <v>7.2527002949613006E-2</v>
      </c>
      <c r="D4003" s="164">
        <v>0.77084421419420979</v>
      </c>
    </row>
    <row r="4004" spans="1:4" x14ac:dyDescent="0.15">
      <c r="A4004" s="164">
        <v>3980</v>
      </c>
      <c r="B4004" s="164">
        <v>6.9955057080788769</v>
      </c>
      <c r="C4004" s="164">
        <v>7.1728885448582247E-2</v>
      </c>
      <c r="D4004" s="164">
        <v>0.76236152177764716</v>
      </c>
    </row>
    <row r="4005" spans="1:4" x14ac:dyDescent="0.15">
      <c r="A4005" s="164">
        <v>3981</v>
      </c>
      <c r="B4005" s="164">
        <v>6.9979479485074112</v>
      </c>
      <c r="C4005" s="164">
        <v>7.2011210349579358E-2</v>
      </c>
      <c r="D4005" s="164">
        <v>0.76536217681102514</v>
      </c>
    </row>
    <row r="4006" spans="1:4" x14ac:dyDescent="0.15">
      <c r="A4006" s="164">
        <v>3982</v>
      </c>
      <c r="B4006" s="164">
        <v>7.0012055208912258</v>
      </c>
      <c r="C4006" s="164">
        <v>7.3165285063248042E-2</v>
      </c>
      <c r="D4006" s="164">
        <v>0.77762811611086613</v>
      </c>
    </row>
    <row r="4007" spans="1:4" x14ac:dyDescent="0.15">
      <c r="A4007" s="164">
        <v>3983</v>
      </c>
      <c r="B4007" s="164">
        <v>7.0011271843014855</v>
      </c>
      <c r="C4007" s="164">
        <v>7.5526631142465384E-2</v>
      </c>
      <c r="D4007" s="164">
        <v>0.8027253886969048</v>
      </c>
    </row>
    <row r="4008" spans="1:4" x14ac:dyDescent="0.15">
      <c r="A4008" s="164">
        <v>3984</v>
      </c>
      <c r="B4008" s="164">
        <v>7.0087671622681391</v>
      </c>
      <c r="C4008" s="164">
        <v>7.3865366618716344E-2</v>
      </c>
      <c r="D4008" s="164">
        <v>0.78506884569501478</v>
      </c>
    </row>
    <row r="4009" spans="1:4" x14ac:dyDescent="0.15">
      <c r="A4009" s="164">
        <v>3985</v>
      </c>
      <c r="B4009" s="164">
        <v>7.0012055208912258</v>
      </c>
      <c r="C4009" s="164">
        <v>7.3080628978542173E-2</v>
      </c>
      <c r="D4009" s="164">
        <v>0.7767283594624742</v>
      </c>
    </row>
    <row r="4010" spans="1:4" x14ac:dyDescent="0.15">
      <c r="A4010" s="164">
        <v>3986</v>
      </c>
      <c r="B4010" s="164">
        <v>6.9983804547599924</v>
      </c>
      <c r="C4010" s="164">
        <v>7.5905695109775628E-2</v>
      </c>
      <c r="D4010" s="164">
        <v>0.80675422284318288</v>
      </c>
    </row>
    <row r="4011" spans="1:4" x14ac:dyDescent="0.15">
      <c r="A4011" s="164">
        <v>3987</v>
      </c>
      <c r="B4011" s="164">
        <v>7.0035910300437578</v>
      </c>
      <c r="C4011" s="164">
        <v>7.6182912736436847E-2</v>
      </c>
      <c r="D4011" s="164">
        <v>0.80970059584763343</v>
      </c>
    </row>
    <row r="4012" spans="1:4" x14ac:dyDescent="0.15">
      <c r="A4012" s="164">
        <v>3988</v>
      </c>
      <c r="B4012" s="164">
        <v>6.9913522029608437</v>
      </c>
      <c r="C4012" s="164">
        <v>7.6564228145234559E-2</v>
      </c>
      <c r="D4012" s="164">
        <v>0.81375335915923785</v>
      </c>
    </row>
    <row r="4013" spans="1:4" x14ac:dyDescent="0.15">
      <c r="A4013" s="164">
        <v>3989</v>
      </c>
      <c r="B4013" s="164">
        <v>6.9803281747293004</v>
      </c>
      <c r="C4013" s="164">
        <v>7.7569762682555776E-2</v>
      </c>
      <c r="D4013" s="164">
        <v>0.82444055770244817</v>
      </c>
    </row>
    <row r="4014" spans="1:4" x14ac:dyDescent="0.15">
      <c r="A4014" s="164">
        <v>3990</v>
      </c>
      <c r="B4014" s="164">
        <v>6.9646454732903047</v>
      </c>
      <c r="C4014" s="164">
        <v>7.6416173000056986E-2</v>
      </c>
      <c r="D4014" s="164">
        <v>0.81217977349596282</v>
      </c>
    </row>
    <row r="4015" spans="1:4" x14ac:dyDescent="0.15">
      <c r="A4015" s="164">
        <v>3991</v>
      </c>
      <c r="B4015" s="164">
        <v>6.9666128400628882</v>
      </c>
      <c r="C4015" s="164">
        <v>7.7332793369514263E-2</v>
      </c>
      <c r="D4015" s="164">
        <v>0.82192195888448061</v>
      </c>
    </row>
    <row r="4016" spans="1:4" x14ac:dyDescent="0.15">
      <c r="A4016" s="164">
        <v>3992</v>
      </c>
      <c r="B4016" s="164">
        <v>6.974514300780041</v>
      </c>
      <c r="C4016" s="164">
        <v>7.5347994826925557E-2</v>
      </c>
      <c r="D4016" s="164">
        <v>0.80082677487476039</v>
      </c>
    </row>
    <row r="4017" spans="1:4" x14ac:dyDescent="0.15">
      <c r="A4017" s="164">
        <v>3993</v>
      </c>
      <c r="B4017" s="164">
        <v>6.966940254503613</v>
      </c>
      <c r="C4017" s="164">
        <v>6.9647896321492375E-2</v>
      </c>
      <c r="D4017" s="164">
        <v>0.7402439881256262</v>
      </c>
    </row>
    <row r="4018" spans="1:4" x14ac:dyDescent="0.15">
      <c r="A4018" s="164">
        <v>3994</v>
      </c>
      <c r="B4018" s="164">
        <v>6.9866181090588535</v>
      </c>
      <c r="C4018" s="164">
        <v>6.9470964428977489E-2</v>
      </c>
      <c r="D4018" s="164">
        <v>0.7383634895512361</v>
      </c>
    </row>
    <row r="4019" spans="1:4" x14ac:dyDescent="0.15">
      <c r="A4019" s="164">
        <v>3995</v>
      </c>
      <c r="B4019" s="164">
        <v>6.974433247829924</v>
      </c>
      <c r="C4019" s="164">
        <v>7.4908395214083434E-2</v>
      </c>
      <c r="D4019" s="164">
        <v>0.79615454516251394</v>
      </c>
    </row>
    <row r="4020" spans="1:4" x14ac:dyDescent="0.15">
      <c r="A4020" s="164">
        <v>3996</v>
      </c>
      <c r="B4020" s="164">
        <v>6.9819355084909489</v>
      </c>
      <c r="C4020" s="164">
        <v>7.6048483737879202E-2</v>
      </c>
      <c r="D4020" s="164">
        <v>0.80827183398592972</v>
      </c>
    </row>
    <row r="4021" spans="1:4" x14ac:dyDescent="0.15">
      <c r="A4021" s="164">
        <v>3997</v>
      </c>
      <c r="B4021" s="164">
        <v>6.9725260843081616</v>
      </c>
      <c r="C4021" s="164">
        <v>7.6468306366700212E-2</v>
      </c>
      <c r="D4021" s="164">
        <v>0.81273386648766299</v>
      </c>
    </row>
    <row r="4022" spans="1:4" x14ac:dyDescent="0.15">
      <c r="A4022" s="164">
        <v>3998</v>
      </c>
      <c r="B4022" s="164">
        <v>6.9737439588090204</v>
      </c>
      <c r="C4022" s="164">
        <v>7.9236572325895871E-2</v>
      </c>
      <c r="D4022" s="164">
        <v>0.84215603631700575</v>
      </c>
    </row>
    <row r="4023" spans="1:4" x14ac:dyDescent="0.15">
      <c r="A4023" s="164">
        <v>3999</v>
      </c>
      <c r="B4023" s="164">
        <v>6.9630022167187544</v>
      </c>
      <c r="C4023" s="164">
        <v>7.8584409896903296E-2</v>
      </c>
      <c r="D4023" s="164">
        <v>0.83522460919801911</v>
      </c>
    </row>
    <row r="4024" spans="1:4" x14ac:dyDescent="0.15">
      <c r="A4024" s="164">
        <v>4000</v>
      </c>
      <c r="B4024" s="164">
        <v>6.9701661423856445</v>
      </c>
      <c r="C4024" s="164">
        <v>8.3246709018856002E-2</v>
      </c>
      <c r="D4024" s="164">
        <v>0.88477727450664634</v>
      </c>
    </row>
    <row r="4025" spans="1:4" x14ac:dyDescent="0.15">
      <c r="A4025" s="164">
        <v>4001</v>
      </c>
      <c r="B4025" s="164">
        <v>6.9730134614299466</v>
      </c>
      <c r="C4025" s="164">
        <v>8.4970530798881505E-2</v>
      </c>
      <c r="D4025" s="164">
        <v>0.90309869951241672</v>
      </c>
    </row>
    <row r="4026" spans="1:4" x14ac:dyDescent="0.15">
      <c r="A4026" s="164">
        <v>4002</v>
      </c>
      <c r="B4026" s="164">
        <v>6.9747979200547503</v>
      </c>
      <c r="C4026" s="164">
        <v>8.2325190578210083E-2</v>
      </c>
      <c r="D4026" s="164">
        <v>0.87498303057878568</v>
      </c>
    </row>
    <row r="4027" spans="1:4" x14ac:dyDescent="0.15">
      <c r="A4027" s="164">
        <v>4003</v>
      </c>
      <c r="B4027" s="164">
        <v>6.9865382993915173</v>
      </c>
      <c r="C4027" s="164">
        <v>8.299563515324504E-2</v>
      </c>
      <c r="D4027" s="164">
        <v>0.88210876720908105</v>
      </c>
    </row>
    <row r="4028" spans="1:4" x14ac:dyDescent="0.15">
      <c r="A4028" s="164">
        <v>4004</v>
      </c>
      <c r="B4028" s="164">
        <v>6.986378655649804</v>
      </c>
      <c r="C4028" s="164">
        <v>8.0600128880310429E-2</v>
      </c>
      <c r="D4028" s="164">
        <v>0.85664842726038004</v>
      </c>
    </row>
    <row r="4029" spans="1:4" x14ac:dyDescent="0.15">
      <c r="A4029" s="164">
        <v>4005</v>
      </c>
      <c r="B4029" s="164">
        <v>6.9885709092652162</v>
      </c>
      <c r="C4029" s="164">
        <v>7.7298612810612788E-2</v>
      </c>
      <c r="D4029" s="164">
        <v>0.82155867507299551</v>
      </c>
    </row>
    <row r="4030" spans="1:4" x14ac:dyDescent="0.15">
      <c r="A4030" s="164">
        <v>4006</v>
      </c>
      <c r="B4030" s="164">
        <v>6.9934514877190583</v>
      </c>
      <c r="C4030" s="164">
        <v>7.8800763144481145E-2</v>
      </c>
      <c r="D4030" s="164">
        <v>0.83752409273290862</v>
      </c>
    </row>
    <row r="4031" spans="1:4" x14ac:dyDescent="0.15">
      <c r="A4031" s="164">
        <v>4007</v>
      </c>
      <c r="B4031" s="164">
        <v>6.9867378083101199</v>
      </c>
      <c r="C4031" s="164">
        <v>7.4768070477936099E-2</v>
      </c>
      <c r="D4031" s="164">
        <v>0.79466312118843019</v>
      </c>
    </row>
    <row r="4032" spans="1:4" x14ac:dyDescent="0.15">
      <c r="A4032" s="164">
        <v>4008</v>
      </c>
      <c r="B4032" s="164">
        <v>6.9902408706535226</v>
      </c>
      <c r="C4032" s="164">
        <v>7.5457886394568519E-2</v>
      </c>
      <c r="D4032" s="164">
        <v>0.8019947437092807</v>
      </c>
    </row>
    <row r="4033" spans="1:4" x14ac:dyDescent="0.15">
      <c r="A4033" s="164">
        <v>4009</v>
      </c>
      <c r="B4033" s="164">
        <v>6.9871765490858557</v>
      </c>
      <c r="C4033" s="164">
        <v>6.8395104590499578E-2</v>
      </c>
      <c r="D4033" s="164">
        <v>0.72692884730701202</v>
      </c>
    </row>
    <row r="4034" spans="1:4" x14ac:dyDescent="0.15">
      <c r="A4034" s="164">
        <v>4010</v>
      </c>
      <c r="B4034" s="164">
        <v>6.9923035197677699</v>
      </c>
      <c r="C4034" s="164">
        <v>5.8685927300275331E-2</v>
      </c>
      <c r="D4034" s="164">
        <v>0.62373606621339983</v>
      </c>
    </row>
    <row r="4035" spans="1:4" x14ac:dyDescent="0.15">
      <c r="A4035" s="164">
        <v>4011</v>
      </c>
      <c r="B4035" s="164">
        <v>6.9992840148080191</v>
      </c>
      <c r="C4035" s="164">
        <v>6.17072400729759E-2</v>
      </c>
      <c r="D4035" s="164">
        <v>0.65584771257117513</v>
      </c>
    </row>
    <row r="4036" spans="1:4" x14ac:dyDescent="0.15">
      <c r="A4036" s="164">
        <v>4012</v>
      </c>
      <c r="B4036" s="164">
        <v>7.0030832518413986</v>
      </c>
      <c r="C4036" s="164">
        <v>6.4918376282835588E-2</v>
      </c>
      <c r="D4036" s="164">
        <v>0.68997687367934235</v>
      </c>
    </row>
    <row r="4037" spans="1:4" x14ac:dyDescent="0.15">
      <c r="A4037" s="164">
        <v>4013</v>
      </c>
      <c r="B4037" s="164">
        <v>7.0133696131487602</v>
      </c>
      <c r="C4037" s="164">
        <v>6.455029235670029E-2</v>
      </c>
      <c r="D4037" s="164">
        <v>0.68606473953261082</v>
      </c>
    </row>
    <row r="4038" spans="1:4" x14ac:dyDescent="0.15">
      <c r="A4038" s="164">
        <v>4014</v>
      </c>
      <c r="B4038" s="164">
        <v>7.0179451707647615</v>
      </c>
      <c r="C4038" s="164">
        <v>6.4603398590538319E-2</v>
      </c>
      <c r="D4038" s="164">
        <v>0.68662917252207445</v>
      </c>
    </row>
    <row r="4039" spans="1:4" x14ac:dyDescent="0.15">
      <c r="A4039" s="164">
        <v>4015</v>
      </c>
      <c r="B4039" s="164">
        <v>7.0194389250128992</v>
      </c>
      <c r="C4039" s="164">
        <v>6.1597166111043045E-2</v>
      </c>
      <c r="D4039" s="164">
        <v>0.65467780518167051</v>
      </c>
    </row>
    <row r="4040" spans="1:4" x14ac:dyDescent="0.15">
      <c r="A4040" s="164">
        <v>4016</v>
      </c>
      <c r="B4040" s="164">
        <v>7.0233322481754001</v>
      </c>
      <c r="C4040" s="164">
        <v>6.1564527559148985E-2</v>
      </c>
      <c r="D4040" s="164">
        <v>0.65433091039953406</v>
      </c>
    </row>
    <row r="4041" spans="1:4" x14ac:dyDescent="0.15">
      <c r="A4041" s="164">
        <v>4017</v>
      </c>
      <c r="B4041" s="164">
        <v>7.0252336928239227</v>
      </c>
      <c r="C4041" s="164">
        <v>5.9830601128624927E-2</v>
      </c>
      <c r="D4041" s="164">
        <v>0.63590208937495019</v>
      </c>
    </row>
    <row r="4042" spans="1:4" x14ac:dyDescent="0.15">
      <c r="A4042" s="164">
        <v>4018</v>
      </c>
      <c r="B4042" s="164">
        <v>7.0208534472754662</v>
      </c>
      <c r="C4042" s="164">
        <v>6.0855138830108402E-2</v>
      </c>
      <c r="D4042" s="164">
        <v>0.64679126068071946</v>
      </c>
    </row>
    <row r="4043" spans="1:4" x14ac:dyDescent="0.15">
      <c r="A4043" s="164">
        <v>4019</v>
      </c>
      <c r="B4043" s="164">
        <v>7.0288715741655521</v>
      </c>
      <c r="C4043" s="164">
        <v>5.920325893986611E-2</v>
      </c>
      <c r="D4043" s="164">
        <v>0.62923446108675762</v>
      </c>
    </row>
    <row r="4044" spans="1:4" x14ac:dyDescent="0.15">
      <c r="A4044" s="164">
        <v>4020</v>
      </c>
      <c r="B4044" s="164">
        <v>7.0305710305594245</v>
      </c>
      <c r="C4044" s="164">
        <v>5.8421884653629519E-2</v>
      </c>
      <c r="D4044" s="164">
        <v>0.62092972184247841</v>
      </c>
    </row>
    <row r="4045" spans="1:4" x14ac:dyDescent="0.15">
      <c r="A4045" s="164">
        <v>4021</v>
      </c>
      <c r="B4045" s="164">
        <v>7.0305710305594245</v>
      </c>
      <c r="C4045" s="164">
        <v>5.8421884653629519E-2</v>
      </c>
      <c r="D4045" s="164">
        <v>0.62092972184247841</v>
      </c>
    </row>
    <row r="4046" spans="1:4" x14ac:dyDescent="0.15">
      <c r="A4046" s="164">
        <v>4022</v>
      </c>
      <c r="B4046" s="164">
        <v>7.0277365507020209</v>
      </c>
      <c r="C4046" s="164">
        <v>5.5231745836776369E-2</v>
      </c>
      <c r="D4046" s="164">
        <v>0.58702372890966636</v>
      </c>
    </row>
    <row r="4047" spans="1:4" x14ac:dyDescent="0.15">
      <c r="A4047" s="164">
        <v>4023</v>
      </c>
      <c r="B4047" s="164">
        <v>7.0351224716715226</v>
      </c>
      <c r="C4047" s="164">
        <v>5.6786018933538962E-2</v>
      </c>
      <c r="D4047" s="164">
        <v>0.6035431268606547</v>
      </c>
    </row>
    <row r="4048" spans="1:4" x14ac:dyDescent="0.15">
      <c r="A4048" s="164">
        <v>4024</v>
      </c>
      <c r="B4048" s="164">
        <v>7.0388641289741072</v>
      </c>
      <c r="C4048" s="164">
        <v>5.4706596056240286E-2</v>
      </c>
      <c r="D4048" s="164">
        <v>0.58144223989938926</v>
      </c>
    </row>
    <row r="4049" spans="1:4" x14ac:dyDescent="0.15">
      <c r="A4049" s="164">
        <v>4025</v>
      </c>
      <c r="B4049" s="164">
        <v>7.0289471839324609</v>
      </c>
      <c r="C4049" s="164">
        <v>5.779075057811589E-2</v>
      </c>
      <c r="D4049" s="164">
        <v>0.61422179195837046</v>
      </c>
    </row>
    <row r="4050" spans="1:4" x14ac:dyDescent="0.15">
      <c r="A4050" s="164">
        <v>4026</v>
      </c>
      <c r="B4050" s="164">
        <v>7.0305710305594245</v>
      </c>
      <c r="C4050" s="164">
        <v>5.742029872564558E-2</v>
      </c>
      <c r="D4050" s="164">
        <v>0.61028449060162404</v>
      </c>
    </row>
    <row r="4051" spans="1:4" x14ac:dyDescent="0.15">
      <c r="A4051" s="164">
        <v>4027</v>
      </c>
      <c r="B4051" s="164">
        <v>7.0273199628724834</v>
      </c>
      <c r="C4051" s="164">
        <v>6.04208131060604E-2</v>
      </c>
      <c r="D4051" s="164">
        <v>0.64217508383841004</v>
      </c>
    </row>
    <row r="4052" spans="1:4" x14ac:dyDescent="0.15">
      <c r="A4052" s="164">
        <v>4028</v>
      </c>
      <c r="B4052" s="164">
        <v>7.0246637440758626</v>
      </c>
      <c r="C4052" s="164">
        <v>6.0902936222342774E-2</v>
      </c>
      <c r="D4052" s="164">
        <v>0.64729926930866499</v>
      </c>
    </row>
    <row r="4053" spans="1:4" x14ac:dyDescent="0.15">
      <c r="A4053" s="164">
        <v>4029</v>
      </c>
      <c r="B4053" s="164">
        <v>7.0310235967043093</v>
      </c>
      <c r="C4053" s="164">
        <v>5.9802957962328485E-2</v>
      </c>
      <c r="D4053" s="164">
        <v>0.63560828742622733</v>
      </c>
    </row>
    <row r="4054" spans="1:4" x14ac:dyDescent="0.15">
      <c r="A4054" s="164">
        <v>4030</v>
      </c>
      <c r="B4054" s="164">
        <v>7.0257652709709655</v>
      </c>
      <c r="C4054" s="164">
        <v>6.2726976674888135E-2</v>
      </c>
      <c r="D4054" s="164">
        <v>0.66668585598835473</v>
      </c>
    </row>
    <row r="4055" spans="1:4" x14ac:dyDescent="0.15">
      <c r="A4055" s="164">
        <v>4031</v>
      </c>
      <c r="B4055" s="164">
        <v>7.0280015367021198</v>
      </c>
      <c r="C4055" s="164">
        <v>6.2741743617132251E-2</v>
      </c>
      <c r="D4055" s="164">
        <v>0.66684280459407774</v>
      </c>
    </row>
    <row r="4056" spans="1:4" x14ac:dyDescent="0.15">
      <c r="A4056" s="164">
        <v>4032</v>
      </c>
      <c r="B4056" s="164">
        <v>7.028039384525921</v>
      </c>
      <c r="C4056" s="164">
        <v>6.5282181415059704E-2</v>
      </c>
      <c r="D4056" s="164">
        <v>0.69384353119811437</v>
      </c>
    </row>
    <row r="4057" spans="1:4" x14ac:dyDescent="0.15">
      <c r="A4057" s="164">
        <v>4033</v>
      </c>
      <c r="B4057" s="164">
        <v>7.0302691744190744</v>
      </c>
      <c r="C4057" s="164">
        <v>6.5209710646011665E-2</v>
      </c>
      <c r="D4057" s="164">
        <v>0.69307328465893647</v>
      </c>
    </row>
    <row r="4058" spans="1:4" x14ac:dyDescent="0.15">
      <c r="A4058" s="164">
        <v>4034</v>
      </c>
      <c r="B4058" s="164">
        <v>7.0356098993563494</v>
      </c>
      <c r="C4058" s="164">
        <v>6.3509264403971422E-2</v>
      </c>
      <c r="D4058" s="164">
        <v>0.67500030364611763</v>
      </c>
    </row>
    <row r="4059" spans="1:4" x14ac:dyDescent="0.15">
      <c r="A4059" s="164">
        <v>4035</v>
      </c>
      <c r="B4059" s="164">
        <v>7.0359846373757469</v>
      </c>
      <c r="C4059" s="164">
        <v>6.8077282967007768E-2</v>
      </c>
      <c r="D4059" s="164">
        <v>0.72355091978138852</v>
      </c>
    </row>
    <row r="4060" spans="1:4" x14ac:dyDescent="0.15">
      <c r="A4060" s="164">
        <v>4036</v>
      </c>
      <c r="B4060" s="164">
        <v>7.0352349819162701</v>
      </c>
      <c r="C4060" s="164">
        <v>6.8169314070683384E-2</v>
      </c>
      <c r="D4060" s="164">
        <v>0.72452906089999425</v>
      </c>
    </row>
    <row r="4061" spans="1:4" x14ac:dyDescent="0.15">
      <c r="A4061" s="164">
        <v>4037</v>
      </c>
      <c r="B4061" s="164">
        <v>7.0363217483303933</v>
      </c>
      <c r="C4061" s="164">
        <v>6.5024679703928889E-2</v>
      </c>
      <c r="D4061" s="164">
        <v>0.69110670634533233</v>
      </c>
    </row>
    <row r="4062" spans="1:4" x14ac:dyDescent="0.15">
      <c r="A4062" s="164">
        <v>4038</v>
      </c>
      <c r="B4062" s="164">
        <v>7.0366961459231767</v>
      </c>
      <c r="C4062" s="164">
        <v>6.4815067478577681E-2</v>
      </c>
      <c r="D4062" s="164">
        <v>0.68887886892526684</v>
      </c>
    </row>
    <row r="4063" spans="1:4" x14ac:dyDescent="0.15">
      <c r="A4063" s="164">
        <v>4039</v>
      </c>
      <c r="B4063" s="164">
        <v>7.0286447010507125</v>
      </c>
      <c r="C4063" s="164">
        <v>6.2015297985960061E-2</v>
      </c>
      <c r="D4063" s="164">
        <v>0.6591218677161983</v>
      </c>
    </row>
    <row r="4064" spans="1:4" x14ac:dyDescent="0.15">
      <c r="A4064" s="164">
        <v>4040</v>
      </c>
      <c r="B4064" s="164">
        <v>7.0220366234351648</v>
      </c>
      <c r="C4064" s="164">
        <v>6.0931673103632455E-2</v>
      </c>
      <c r="D4064" s="164">
        <v>0.64760469567091972</v>
      </c>
    </row>
    <row r="4065" spans="1:4" x14ac:dyDescent="0.15">
      <c r="A4065" s="164">
        <v>4041</v>
      </c>
      <c r="B4065" s="164">
        <v>7.0189796117430738</v>
      </c>
      <c r="C4065" s="164">
        <v>6.32330489762154E-2</v>
      </c>
      <c r="D4065" s="164">
        <v>0.67206458238785982</v>
      </c>
    </row>
    <row r="4066" spans="1:4" x14ac:dyDescent="0.15">
      <c r="A4066" s="164">
        <v>4042</v>
      </c>
      <c r="B4066" s="164">
        <v>7.0283421012786587</v>
      </c>
      <c r="C4066" s="164">
        <v>6.2983953897864708E-2</v>
      </c>
      <c r="D4066" s="164">
        <v>0.66941710638413909</v>
      </c>
    </row>
    <row r="4067" spans="1:4" x14ac:dyDescent="0.15">
      <c r="A4067" s="164">
        <v>4043</v>
      </c>
      <c r="B4067" s="164">
        <v>7.0279636870489046</v>
      </c>
      <c r="C4067" s="164">
        <v>6.1946468170088309E-2</v>
      </c>
      <c r="D4067" s="164">
        <v>0.65839031859420227</v>
      </c>
    </row>
    <row r="4068" spans="1:4" x14ac:dyDescent="0.15">
      <c r="A4068" s="164">
        <v>4044</v>
      </c>
      <c r="B4068" s="164">
        <v>7.023446465151471</v>
      </c>
      <c r="C4068" s="164">
        <v>5.9353961653844323E-2</v>
      </c>
      <c r="D4068" s="164">
        <v>0.6308361861051508</v>
      </c>
    </row>
    <row r="4069" spans="1:4" x14ac:dyDescent="0.15">
      <c r="A4069" s="164">
        <v>4045</v>
      </c>
      <c r="B4069" s="164">
        <v>7.0235987285422361</v>
      </c>
      <c r="C4069" s="164">
        <v>6.1800517682744527E-2</v>
      </c>
      <c r="D4069" s="164">
        <v>0.65683910202447937</v>
      </c>
    </row>
    <row r="4070" spans="1:4" x14ac:dyDescent="0.15">
      <c r="A4070" s="164">
        <v>4046</v>
      </c>
      <c r="B4070" s="164">
        <v>7.0235987285422361</v>
      </c>
      <c r="C4070" s="164">
        <v>6.1800517682744527E-2</v>
      </c>
      <c r="D4070" s="164">
        <v>0.65683910202447937</v>
      </c>
    </row>
    <row r="4071" spans="1:4" x14ac:dyDescent="0.15">
      <c r="A4071" s="164">
        <v>4047</v>
      </c>
      <c r="B4071" s="164">
        <v>7.0317019558721077</v>
      </c>
      <c r="C4071" s="164">
        <v>6.2449899057122948E-2</v>
      </c>
      <c r="D4071" s="164">
        <v>0.66374097105101082</v>
      </c>
    </row>
    <row r="4072" spans="1:4" x14ac:dyDescent="0.15">
      <c r="A4072" s="164">
        <v>4048</v>
      </c>
      <c r="B4072" s="164">
        <v>7.0278879822535263</v>
      </c>
      <c r="C4072" s="164">
        <v>5.7929796602182115E-2</v>
      </c>
      <c r="D4072" s="164">
        <v>0.6156996253004241</v>
      </c>
    </row>
    <row r="4073" spans="1:4" x14ac:dyDescent="0.15">
      <c r="A4073" s="164">
        <v>4049</v>
      </c>
      <c r="B4073" s="164">
        <v>7.0305333049047842</v>
      </c>
      <c r="C4073" s="164">
        <v>5.7708514925577603E-2</v>
      </c>
      <c r="D4073" s="164">
        <v>0.61334776057169282</v>
      </c>
    </row>
    <row r="4074" spans="1:4" x14ac:dyDescent="0.15">
      <c r="A4074" s="164">
        <v>4050</v>
      </c>
      <c r="B4074" s="164">
        <v>7.0444433043622592</v>
      </c>
      <c r="C4074" s="164">
        <v>5.5418832148629527E-2</v>
      </c>
      <c r="D4074" s="164">
        <v>0.58901215246478189</v>
      </c>
    </row>
    <row r="4075" spans="1:4" x14ac:dyDescent="0.15">
      <c r="A4075" s="164">
        <v>4051</v>
      </c>
      <c r="B4075" s="164">
        <v>7.0527749057892732</v>
      </c>
      <c r="C4075" s="164">
        <v>5.3339307684442616E-2</v>
      </c>
      <c r="D4075" s="164">
        <v>0.56691018579993224</v>
      </c>
    </row>
    <row r="4076" spans="1:4" x14ac:dyDescent="0.15">
      <c r="A4076" s="164">
        <v>4052</v>
      </c>
      <c r="B4076" s="164">
        <v>7.055593422160749</v>
      </c>
      <c r="C4076" s="164">
        <v>5.281437030006586E-2</v>
      </c>
      <c r="D4076" s="164">
        <v>0.56133095421577062</v>
      </c>
    </row>
    <row r="4077" spans="1:4" x14ac:dyDescent="0.15">
      <c r="A4077" s="164">
        <v>4053</v>
      </c>
      <c r="B4077" s="164">
        <v>7.0559587200542886</v>
      </c>
      <c r="C4077" s="164">
        <v>5.3266934560563861E-2</v>
      </c>
      <c r="D4077" s="164">
        <v>0.56614097707026978</v>
      </c>
    </row>
    <row r="4078" spans="1:4" x14ac:dyDescent="0.15">
      <c r="A4078" s="164">
        <v>4054</v>
      </c>
      <c r="B4078" s="164">
        <v>7.0591296416478615</v>
      </c>
      <c r="C4078" s="164">
        <v>5.2790222050682623E-2</v>
      </c>
      <c r="D4078" s="164">
        <v>0.56107429755600324</v>
      </c>
    </row>
    <row r="4079" spans="1:4" x14ac:dyDescent="0.15">
      <c r="A4079" s="164">
        <v>4055</v>
      </c>
      <c r="B4079" s="164">
        <v>7.0605469317187373</v>
      </c>
      <c r="C4079" s="164">
        <v>5.2513740447730051E-2</v>
      </c>
      <c r="D4079" s="164">
        <v>0.55813574728783355</v>
      </c>
    </row>
    <row r="4080" spans="1:4" x14ac:dyDescent="0.15">
      <c r="A4080" s="164">
        <v>4056</v>
      </c>
      <c r="B4080" s="164">
        <v>7.0562143272216922</v>
      </c>
      <c r="C4080" s="164">
        <v>5.1293043617284262E-2</v>
      </c>
      <c r="D4080" s="164">
        <v>0.54516172312075095</v>
      </c>
    </row>
    <row r="4081" spans="1:4" x14ac:dyDescent="0.15">
      <c r="A4081" s="164">
        <v>4057</v>
      </c>
      <c r="B4081" s="164">
        <v>7.0664789023597177</v>
      </c>
      <c r="C4081" s="164">
        <v>4.7721278313577642E-2</v>
      </c>
      <c r="D4081" s="164">
        <v>0.50719966062197841</v>
      </c>
    </row>
    <row r="4082" spans="1:4" x14ac:dyDescent="0.15">
      <c r="A4082" s="164">
        <v>4058</v>
      </c>
      <c r="B4082" s="164">
        <v>7.072008551749021</v>
      </c>
      <c r="C4082" s="164">
        <v>4.6979627521491096E-2</v>
      </c>
      <c r="D4082" s="164">
        <v>0.49931711758583991</v>
      </c>
    </row>
    <row r="4083" spans="1:4" x14ac:dyDescent="0.15">
      <c r="A4083" s="164">
        <v>4059</v>
      </c>
      <c r="B4083" s="164">
        <v>7.0684582627569572</v>
      </c>
      <c r="C4083" s="164">
        <v>4.3869181953954062E-2</v>
      </c>
      <c r="D4083" s="164">
        <v>0.46625813442383485</v>
      </c>
    </row>
    <row r="4084" spans="1:4" x14ac:dyDescent="0.15">
      <c r="A4084" s="164">
        <v>4060</v>
      </c>
      <c r="B4084" s="164">
        <v>7.0688535351446857</v>
      </c>
      <c r="C4084" s="164">
        <v>4.8838467664379159E-2</v>
      </c>
      <c r="D4084" s="164">
        <v>0.5190735684383958</v>
      </c>
    </row>
    <row r="4085" spans="1:4" x14ac:dyDescent="0.15">
      <c r="A4085" s="164">
        <v>4061</v>
      </c>
      <c r="B4085" s="164">
        <v>7.064169330510536</v>
      </c>
      <c r="C4085" s="164">
        <v>4.9786779055498442E-2</v>
      </c>
      <c r="D4085" s="164">
        <v>0.52915257790203807</v>
      </c>
    </row>
    <row r="4086" spans="1:4" x14ac:dyDescent="0.15">
      <c r="A4086" s="164">
        <v>4062</v>
      </c>
      <c r="B4086" s="164">
        <v>7.0674872019430879</v>
      </c>
      <c r="C4086" s="164">
        <v>4.8176155710481616E-2</v>
      </c>
      <c r="D4086" s="164">
        <v>0.51203426835855825</v>
      </c>
    </row>
    <row r="4087" spans="1:4" x14ac:dyDescent="0.15">
      <c r="A4087" s="164">
        <v>4063</v>
      </c>
      <c r="B4087" s="164">
        <v>7.0711851713883842</v>
      </c>
      <c r="C4087" s="164">
        <v>4.9016649359627351E-2</v>
      </c>
      <c r="D4087" s="164">
        <v>0.52096735038541497</v>
      </c>
    </row>
    <row r="4088" spans="1:4" x14ac:dyDescent="0.15">
      <c r="A4088" s="164">
        <v>4064</v>
      </c>
      <c r="B4088" s="164">
        <v>7.0755428166782499</v>
      </c>
      <c r="C4088" s="164">
        <v>5.0303269981445631E-2</v>
      </c>
      <c r="D4088" s="164">
        <v>0.53464203735518545</v>
      </c>
    </row>
    <row r="4089" spans="1:4" x14ac:dyDescent="0.15">
      <c r="A4089" s="164">
        <v>4065</v>
      </c>
      <c r="B4089" s="164">
        <v>7.0706835591220694</v>
      </c>
      <c r="C4089" s="164">
        <v>4.7413679337068082E-2</v>
      </c>
      <c r="D4089" s="164">
        <v>0.5039303832260934</v>
      </c>
    </row>
    <row r="4090" spans="1:4" x14ac:dyDescent="0.15">
      <c r="A4090" s="164">
        <v>4066</v>
      </c>
      <c r="B4090" s="164">
        <v>7.0744378421424319</v>
      </c>
      <c r="C4090" s="164">
        <v>4.4631292400335809E-2</v>
      </c>
      <c r="D4090" s="164">
        <v>0.47435813034643587</v>
      </c>
    </row>
    <row r="4091" spans="1:4" x14ac:dyDescent="0.15">
      <c r="A4091" s="164">
        <v>4067</v>
      </c>
      <c r="B4091" s="164">
        <v>7.0825285463521697</v>
      </c>
      <c r="C4091" s="164">
        <v>4.3639109568275991E-2</v>
      </c>
      <c r="D4091" s="164">
        <v>0.46381283873901236</v>
      </c>
    </row>
    <row r="4092" spans="1:4" x14ac:dyDescent="0.15">
      <c r="A4092" s="164">
        <v>4068</v>
      </c>
      <c r="B4092" s="164">
        <v>7.082069474740786</v>
      </c>
      <c r="C4092" s="164">
        <v>4.4821334158021919E-2</v>
      </c>
      <c r="D4092" s="164">
        <v>0.47637796548934686</v>
      </c>
    </row>
    <row r="4093" spans="1:4" x14ac:dyDescent="0.15">
      <c r="A4093" s="164">
        <v>4069</v>
      </c>
      <c r="B4093" s="164">
        <v>7.0730097606808409</v>
      </c>
      <c r="C4093" s="164">
        <v>4.6464051946037976E-2</v>
      </c>
      <c r="D4093" s="164">
        <v>0.49383738682136874</v>
      </c>
    </row>
    <row r="4094" spans="1:4" x14ac:dyDescent="0.15">
      <c r="A4094" s="164">
        <v>4070</v>
      </c>
      <c r="B4094" s="164">
        <v>7.0682066218571569</v>
      </c>
      <c r="C4094" s="164">
        <v>4.3631705700447831E-2</v>
      </c>
      <c r="D4094" s="164">
        <v>0.46373414765230137</v>
      </c>
    </row>
    <row r="4095" spans="1:4" x14ac:dyDescent="0.15">
      <c r="A4095" s="164">
        <v>4071</v>
      </c>
      <c r="B4095" s="164">
        <v>7.0633014818320321</v>
      </c>
      <c r="C4095" s="164">
        <v>4.5842416661285412E-2</v>
      </c>
      <c r="D4095" s="164">
        <v>0.48723041365134284</v>
      </c>
    </row>
    <row r="4096" spans="1:4" x14ac:dyDescent="0.15">
      <c r="A4096" s="164">
        <v>4072</v>
      </c>
      <c r="B4096" s="164">
        <v>7.0668391584161219</v>
      </c>
      <c r="C4096" s="164">
        <v>4.8986642382703671E-2</v>
      </c>
      <c r="D4096" s="164">
        <v>0.52064842496996455</v>
      </c>
    </row>
    <row r="4097" spans="1:4" x14ac:dyDescent="0.15">
      <c r="A4097" s="164">
        <v>4073</v>
      </c>
      <c r="B4097" s="164">
        <v>7.0609462168382606</v>
      </c>
      <c r="C4097" s="164">
        <v>5.3091256382674423E-2</v>
      </c>
      <c r="D4097" s="164">
        <v>0.5642738034455671</v>
      </c>
    </row>
    <row r="4098" spans="1:4" x14ac:dyDescent="0.15">
      <c r="A4098" s="164">
        <v>4074</v>
      </c>
      <c r="B4098" s="164">
        <v>7.0669832144438276</v>
      </c>
      <c r="C4098" s="164">
        <v>5.410767486143353E-2</v>
      </c>
      <c r="D4098" s="164">
        <v>0.57507668060424222</v>
      </c>
    </row>
    <row r="4099" spans="1:4" x14ac:dyDescent="0.15">
      <c r="A4099" s="164">
        <v>4075</v>
      </c>
      <c r="B4099" s="164">
        <v>7.0606195441585511</v>
      </c>
      <c r="C4099" s="164">
        <v>5.4393776907572189E-2</v>
      </c>
      <c r="D4099" s="164">
        <v>0.5781174805541357</v>
      </c>
    </row>
    <row r="4100" spans="1:4" x14ac:dyDescent="0.15">
      <c r="A4100" s="164">
        <v>4076</v>
      </c>
      <c r="B4100" s="164">
        <v>7.0642777439980833</v>
      </c>
      <c r="C4100" s="164">
        <v>5.357637277745475E-2</v>
      </c>
      <c r="D4100" s="164">
        <v>0.56942980260338372</v>
      </c>
    </row>
    <row r="4101" spans="1:4" x14ac:dyDescent="0.15">
      <c r="A4101" s="164">
        <v>4077</v>
      </c>
      <c r="B4101" s="164">
        <v>7.0533614071183592</v>
      </c>
      <c r="C4101" s="164">
        <v>5.2670795447859575E-2</v>
      </c>
      <c r="D4101" s="164">
        <v>0.55980498678810942</v>
      </c>
    </row>
    <row r="4102" spans="1:4" x14ac:dyDescent="0.15">
      <c r="A4102" s="164">
        <v>4078</v>
      </c>
      <c r="B4102" s="164">
        <v>7.0563238476140091</v>
      </c>
      <c r="C4102" s="164">
        <v>5.0446211103743366E-2</v>
      </c>
      <c r="D4102" s="164">
        <v>0.53616126926347463</v>
      </c>
    </row>
    <row r="4103" spans="1:4" x14ac:dyDescent="0.15">
      <c r="A4103" s="164">
        <v>4079</v>
      </c>
      <c r="B4103" s="164">
        <v>7.0529948952696886</v>
      </c>
      <c r="C4103" s="164">
        <v>5.2791234211582605E-2</v>
      </c>
      <c r="D4103" s="164">
        <v>0.56108505518201635</v>
      </c>
    </row>
    <row r="4104" spans="1:4" x14ac:dyDescent="0.15">
      <c r="A4104" s="164">
        <v>4080</v>
      </c>
      <c r="B4104" s="164">
        <v>7.0528115749948519</v>
      </c>
      <c r="C4104" s="164">
        <v>5.3548630854340473E-2</v>
      </c>
      <c r="D4104" s="164">
        <v>0.56913495103012735</v>
      </c>
    </row>
    <row r="4105" spans="1:4" x14ac:dyDescent="0.15">
      <c r="A4105" s="164">
        <v>4081</v>
      </c>
      <c r="B4105" s="164">
        <v>7.0549720243754672</v>
      </c>
      <c r="C4105" s="164">
        <v>5.302658603454713E-2</v>
      </c>
      <c r="D4105" s="164">
        <v>0.56358646270823531</v>
      </c>
    </row>
    <row r="4106" spans="1:4" x14ac:dyDescent="0.15">
      <c r="A4106" s="164">
        <v>4082</v>
      </c>
      <c r="B4106" s="164">
        <v>7.0534346889068544</v>
      </c>
      <c r="C4106" s="164">
        <v>5.1120166049890337E-2</v>
      </c>
      <c r="D4106" s="164">
        <v>0.54332431543575177</v>
      </c>
    </row>
    <row r="4107" spans="1:4" x14ac:dyDescent="0.15">
      <c r="A4107" s="164">
        <v>4083</v>
      </c>
      <c r="B4107" s="164">
        <v>7.0503877165579718</v>
      </c>
      <c r="C4107" s="164">
        <v>4.7574613492110451E-2</v>
      </c>
      <c r="D4107" s="164">
        <v>0.50564085184102892</v>
      </c>
    </row>
    <row r="4108" spans="1:4" x14ac:dyDescent="0.15">
      <c r="A4108" s="164">
        <v>4084</v>
      </c>
      <c r="B4108" s="164">
        <v>7.0523714311542935</v>
      </c>
      <c r="C4108" s="164">
        <v>4.7903229598244224E-2</v>
      </c>
      <c r="D4108" s="164">
        <v>0.50913350718045092</v>
      </c>
    </row>
    <row r="4109" spans="1:4" x14ac:dyDescent="0.15">
      <c r="A4109" s="164">
        <v>4085</v>
      </c>
      <c r="B4109" s="164">
        <v>7.0473657667827361</v>
      </c>
      <c r="C4109" s="164">
        <v>4.6952063250610188E-2</v>
      </c>
      <c r="D4109" s="164">
        <v>0.49902415416721096</v>
      </c>
    </row>
    <row r="4110" spans="1:4" x14ac:dyDescent="0.15">
      <c r="A4110" s="164">
        <v>4086</v>
      </c>
      <c r="B4110" s="164">
        <v>7.0535812319128759</v>
      </c>
      <c r="C4110" s="164">
        <v>4.6610937604309122E-2</v>
      </c>
      <c r="D4110" s="164">
        <v>0.49539854273877348</v>
      </c>
    </row>
    <row r="4111" spans="1:4" x14ac:dyDescent="0.15">
      <c r="A4111" s="164">
        <v>4087</v>
      </c>
      <c r="B4111" s="164">
        <v>7.0506819174914623</v>
      </c>
      <c r="C4111" s="164">
        <v>4.6370532021054345E-2</v>
      </c>
      <c r="D4111" s="164">
        <v>0.49284342195099362</v>
      </c>
    </row>
    <row r="4112" spans="1:4" x14ac:dyDescent="0.15">
      <c r="A4112" s="164">
        <v>4088</v>
      </c>
      <c r="B4112" s="164">
        <v>7.0588385981394408</v>
      </c>
      <c r="C4112" s="164">
        <v>4.8013410998352768E-2</v>
      </c>
      <c r="D4112" s="164">
        <v>0.51030455646321937</v>
      </c>
    </row>
    <row r="4113" spans="1:4" x14ac:dyDescent="0.15">
      <c r="A4113" s="164">
        <v>4089</v>
      </c>
      <c r="B4113" s="164">
        <v>7.0573452999559576</v>
      </c>
      <c r="C4113" s="164">
        <v>5.0489590741837453E-2</v>
      </c>
      <c r="D4113" s="164">
        <v>0.53662232434197965</v>
      </c>
    </row>
    <row r="4114" spans="1:4" x14ac:dyDescent="0.15">
      <c r="A4114" s="164">
        <v>4090</v>
      </c>
      <c r="B4114" s="164">
        <v>7.0548257414401654</v>
      </c>
      <c r="C4114" s="164">
        <v>5.0139706829677166E-2</v>
      </c>
      <c r="D4114" s="164">
        <v>0.53290362677611214</v>
      </c>
    </row>
    <row r="4115" spans="1:4" x14ac:dyDescent="0.15">
      <c r="A4115" s="164">
        <v>4091</v>
      </c>
      <c r="B4115" s="164">
        <v>7.0548257414401654</v>
      </c>
      <c r="C4115" s="164">
        <v>5.0139706829677166E-2</v>
      </c>
      <c r="D4115" s="164">
        <v>0.53290362677611214</v>
      </c>
    </row>
    <row r="4116" spans="1:4" x14ac:dyDescent="0.15">
      <c r="A4116" s="164">
        <v>4092</v>
      </c>
      <c r="B4116" s="164">
        <v>7.0642054700075034</v>
      </c>
      <c r="C4116" s="164">
        <v>5.3243312564439371E-2</v>
      </c>
      <c r="D4116" s="164">
        <v>0.56588991362769336</v>
      </c>
    </row>
    <row r="4117" spans="1:4" x14ac:dyDescent="0.15">
      <c r="A4117" s="164">
        <v>4093</v>
      </c>
      <c r="B4117" s="164">
        <v>7.0660824291720665</v>
      </c>
      <c r="C4117" s="164">
        <v>5.3795897840815066E-2</v>
      </c>
      <c r="D4117" s="164">
        <v>0.571762997387118</v>
      </c>
    </row>
    <row r="4118" spans="1:4" x14ac:dyDescent="0.15">
      <c r="A4118" s="164">
        <v>4094</v>
      </c>
      <c r="B4118" s="164">
        <v>7.0639163073194347</v>
      </c>
      <c r="C4118" s="164">
        <v>5.2153108730910169E-2</v>
      </c>
      <c r="D4118" s="164">
        <v>0.55430281801928705</v>
      </c>
    </row>
    <row r="4119" spans="1:4" x14ac:dyDescent="0.15">
      <c r="A4119" s="164">
        <v>4095</v>
      </c>
      <c r="B4119" s="164">
        <v>7.0673432386112687</v>
      </c>
      <c r="C4119" s="164">
        <v>5.6651815368283565E-2</v>
      </c>
      <c r="D4119" s="164">
        <v>0.60211676098871558</v>
      </c>
    </row>
    <row r="4120" spans="1:4" x14ac:dyDescent="0.15">
      <c r="A4120" s="164">
        <v>4096</v>
      </c>
      <c r="B4120" s="164">
        <v>7.0699664123090615</v>
      </c>
      <c r="C4120" s="164">
        <v>5.3303390822794228E-2</v>
      </c>
      <c r="D4120" s="164">
        <v>0.56652844791103996</v>
      </c>
    </row>
    <row r="4121" spans="1:4" x14ac:dyDescent="0.15">
      <c r="A4121" s="164">
        <v>4097</v>
      </c>
      <c r="B4121" s="164">
        <v>7.0659742652724011</v>
      </c>
      <c r="C4121" s="164">
        <v>4.9770317252268548E-2</v>
      </c>
      <c r="D4121" s="164">
        <v>0.52897761567750246</v>
      </c>
    </row>
    <row r="4122" spans="1:4" x14ac:dyDescent="0.15">
      <c r="A4122" s="164">
        <v>4098</v>
      </c>
      <c r="B4122" s="164">
        <v>7.0578555268987735</v>
      </c>
      <c r="C4122" s="164">
        <v>5.4553414083728491E-2</v>
      </c>
      <c r="D4122" s="164">
        <v>0.57981416439058042</v>
      </c>
    </row>
    <row r="4123" spans="1:4" x14ac:dyDescent="0.15">
      <c r="A4123" s="164">
        <v>4099</v>
      </c>
      <c r="B4123" s="164">
        <v>7.0566888049986867</v>
      </c>
      <c r="C4123" s="164">
        <v>5.6208974188107774E-2</v>
      </c>
      <c r="D4123" s="164">
        <v>0.59741007868195328</v>
      </c>
    </row>
    <row r="4124" spans="1:4" x14ac:dyDescent="0.15">
      <c r="A4124" s="164">
        <v>4100</v>
      </c>
      <c r="B4124" s="164">
        <v>7.0618529265460959</v>
      </c>
      <c r="C4124" s="164">
        <v>5.9318747991668808E-2</v>
      </c>
      <c r="D4124" s="164">
        <v>0.63046192208423923</v>
      </c>
    </row>
    <row r="4125" spans="1:4" x14ac:dyDescent="0.15">
      <c r="A4125" s="164">
        <v>4101</v>
      </c>
      <c r="B4125" s="164">
        <v>7.0563603510077364</v>
      </c>
      <c r="C4125" s="164">
        <v>5.9221775176717451E-2</v>
      </c>
      <c r="D4125" s="164">
        <v>0.62943125860306226</v>
      </c>
    </row>
    <row r="4126" spans="1:4" x14ac:dyDescent="0.15">
      <c r="A4126" s="164">
        <v>4102</v>
      </c>
      <c r="B4126" s="164">
        <v>7.0512699879629519</v>
      </c>
      <c r="C4126" s="164">
        <v>5.6401156214090697E-2</v>
      </c>
      <c r="D4126" s="164">
        <v>0.59945266139978559</v>
      </c>
    </row>
    <row r="4127" spans="1:4" x14ac:dyDescent="0.15">
      <c r="A4127" s="164">
        <v>4103</v>
      </c>
      <c r="B4127" s="164">
        <v>7.0421420628082059</v>
      </c>
      <c r="C4127" s="164">
        <v>5.6398851380015103E-2</v>
      </c>
      <c r="D4127" s="164">
        <v>0.59942816475798888</v>
      </c>
    </row>
    <row r="4128" spans="1:4" x14ac:dyDescent="0.15">
      <c r="A4128" s="164">
        <v>4104</v>
      </c>
      <c r="B4128" s="164">
        <v>7.0436646087347778</v>
      </c>
      <c r="C4128" s="164">
        <v>5.8505474728697493E-2</v>
      </c>
      <c r="D4128" s="164">
        <v>0.62181814854025563</v>
      </c>
    </row>
    <row r="4129" spans="1:4" x14ac:dyDescent="0.15">
      <c r="A4129" s="164">
        <v>4105</v>
      </c>
      <c r="B4129" s="164">
        <v>7.0459243953095605</v>
      </c>
      <c r="C4129" s="164">
        <v>5.6739555972002975E-2</v>
      </c>
      <c r="D4129" s="164">
        <v>0.60304930106312071</v>
      </c>
    </row>
    <row r="4130" spans="1:4" x14ac:dyDescent="0.15">
      <c r="A4130" s="164">
        <v>4106</v>
      </c>
      <c r="B4130" s="164">
        <v>7.0476241938779243</v>
      </c>
      <c r="C4130" s="164">
        <v>5.5368867164713897E-2</v>
      </c>
      <c r="D4130" s="164">
        <v>0.5884811058587277</v>
      </c>
    </row>
    <row r="4131" spans="1:4" x14ac:dyDescent="0.15">
      <c r="A4131" s="164">
        <v>4107</v>
      </c>
      <c r="B4131" s="164">
        <v>7.0457764122135158</v>
      </c>
      <c r="C4131" s="164">
        <v>5.7216648829122363E-2</v>
      </c>
      <c r="D4131" s="164">
        <v>0.60812002305061774</v>
      </c>
    </row>
    <row r="4132" spans="1:4" x14ac:dyDescent="0.15">
      <c r="A4132" s="164">
        <v>4108</v>
      </c>
      <c r="B4132" s="164">
        <v>7.0454063320750571</v>
      </c>
      <c r="C4132" s="164">
        <v>5.8573408870025823E-2</v>
      </c>
      <c r="D4132" s="164">
        <v>0.62254017809696538</v>
      </c>
    </row>
    <row r="4133" spans="1:4" x14ac:dyDescent="0.15">
      <c r="A4133" s="164">
        <v>4109</v>
      </c>
      <c r="B4133" s="164">
        <v>7.0548988863237261</v>
      </c>
      <c r="C4133" s="164">
        <v>5.7917436421854873E-2</v>
      </c>
      <c r="D4133" s="164">
        <v>0.61556825666385884</v>
      </c>
    </row>
    <row r="4134" spans="1:4" x14ac:dyDescent="0.15">
      <c r="A4134" s="164">
        <v>4110</v>
      </c>
      <c r="B4134" s="164">
        <v>7.0586930358097373</v>
      </c>
      <c r="C4134" s="164">
        <v>5.51003265836707E-2</v>
      </c>
      <c r="D4134" s="164">
        <v>0.58562695575249335</v>
      </c>
    </row>
    <row r="4135" spans="1:4" x14ac:dyDescent="0.15">
      <c r="A4135" s="164">
        <v>4111</v>
      </c>
      <c r="B4135" s="164">
        <v>7.060074786663499</v>
      </c>
      <c r="C4135" s="164">
        <v>5.2008129375207268E-2</v>
      </c>
      <c r="D4135" s="164">
        <v>0.55276192300120908</v>
      </c>
    </row>
    <row r="4136" spans="1:4" x14ac:dyDescent="0.15">
      <c r="A4136" s="164">
        <v>4112</v>
      </c>
      <c r="B4136" s="164">
        <v>7.0542037339146848</v>
      </c>
      <c r="C4136" s="164">
        <v>4.7801672726680344E-2</v>
      </c>
      <c r="D4136" s="164">
        <v>0.50805412262472804</v>
      </c>
    </row>
    <row r="4137" spans="1:4" x14ac:dyDescent="0.15">
      <c r="A4137" s="164">
        <v>4113</v>
      </c>
      <c r="B4137" s="164">
        <v>7.0408027479713464</v>
      </c>
      <c r="C4137" s="164">
        <v>4.6185991205511812E-2</v>
      </c>
      <c r="D4137" s="164">
        <v>0.49088205288625408</v>
      </c>
    </row>
    <row r="4138" spans="1:4" x14ac:dyDescent="0.15">
      <c r="A4138" s="164">
        <v>4114</v>
      </c>
      <c r="B4138" s="164">
        <v>7.0336959409104933</v>
      </c>
      <c r="C4138" s="164">
        <v>4.918842428409409E-2</v>
      </c>
      <c r="D4138" s="164">
        <v>0.52279303876744865</v>
      </c>
    </row>
    <row r="4139" spans="1:4" x14ac:dyDescent="0.15">
      <c r="A4139" s="164">
        <v>4115</v>
      </c>
      <c r="B4139" s="164">
        <v>7.0360595634642538</v>
      </c>
      <c r="C4139" s="164">
        <v>5.0594755510507738E-2</v>
      </c>
      <c r="D4139" s="164">
        <v>0.53774005498256439</v>
      </c>
    </row>
    <row r="4140" spans="1:4" x14ac:dyDescent="0.15">
      <c r="A4140" s="164">
        <v>4116</v>
      </c>
      <c r="B4140" s="164">
        <v>7.0317772928502675</v>
      </c>
      <c r="C4140" s="164">
        <v>4.7659807821479383E-2</v>
      </c>
      <c r="D4140" s="164">
        <v>0.50654632915575837</v>
      </c>
    </row>
    <row r="4141" spans="1:4" x14ac:dyDescent="0.15">
      <c r="A4141" s="164">
        <v>4117</v>
      </c>
      <c r="B4141" s="164">
        <v>7.0250057631030911</v>
      </c>
      <c r="C4141" s="164">
        <v>5.2323499850498223E-2</v>
      </c>
      <c r="D4141" s="164">
        <v>0.5561137988035858</v>
      </c>
    </row>
    <row r="4142" spans="1:4" x14ac:dyDescent="0.15">
      <c r="A4142" s="164">
        <v>4118</v>
      </c>
      <c r="B4142" s="164">
        <v>7.0159874903867747</v>
      </c>
      <c r="C4142" s="164">
        <v>5.5246257587836745E-2</v>
      </c>
      <c r="D4142" s="164">
        <v>0.58717796524768917</v>
      </c>
    </row>
    <row r="4143" spans="1:4" x14ac:dyDescent="0.15">
      <c r="A4143" s="164">
        <v>4119</v>
      </c>
      <c r="B4143" s="164">
        <v>7.0197449842508739</v>
      </c>
      <c r="C4143" s="164">
        <v>5.0809185036353455E-2</v>
      </c>
      <c r="D4143" s="164">
        <v>0.540019092480714</v>
      </c>
    </row>
    <row r="4144" spans="1:4" x14ac:dyDescent="0.15">
      <c r="A4144" s="164">
        <v>4120</v>
      </c>
      <c r="B4144" s="164">
        <v>7.0264481987678762</v>
      </c>
      <c r="C4144" s="164">
        <v>5.2314877107941804E-2</v>
      </c>
      <c r="D4144" s="164">
        <v>0.55602215305869374</v>
      </c>
    </row>
    <row r="4145" spans="1:4" x14ac:dyDescent="0.15">
      <c r="A4145" s="164">
        <v>4121</v>
      </c>
      <c r="B4145" s="164">
        <v>7.0285312398391264</v>
      </c>
      <c r="C4145" s="164">
        <v>5.3261376349267309E-2</v>
      </c>
      <c r="D4145" s="164">
        <v>0.56608190231404154</v>
      </c>
    </row>
    <row r="4146" spans="1:4" x14ac:dyDescent="0.15">
      <c r="A4146" s="164">
        <v>4122</v>
      </c>
      <c r="B4146" s="164">
        <v>7.0231037642316334</v>
      </c>
      <c r="C4146" s="164">
        <v>4.8554486020440102E-2</v>
      </c>
      <c r="D4146" s="164">
        <v>0.51605530491908469</v>
      </c>
    </row>
    <row r="4147" spans="1:4" x14ac:dyDescent="0.15">
      <c r="A4147" s="164">
        <v>4123</v>
      </c>
      <c r="B4147" s="164">
        <v>7.0363966421710504</v>
      </c>
      <c r="C4147" s="164">
        <v>5.0090424754483998E-2</v>
      </c>
      <c r="D4147" s="164">
        <v>0.53237983838032621</v>
      </c>
    </row>
    <row r="4148" spans="1:4" x14ac:dyDescent="0.15">
      <c r="A4148" s="164">
        <v>4124</v>
      </c>
      <c r="B4148" s="164">
        <v>7.0276986882379573</v>
      </c>
      <c r="C4148" s="164">
        <v>4.3704882272512791E-2</v>
      </c>
      <c r="D4148" s="164">
        <v>0.46451189573090357</v>
      </c>
    </row>
    <row r="4149" spans="1:4" x14ac:dyDescent="0.15">
      <c r="A4149" s="164">
        <v>4125</v>
      </c>
      <c r="B4149" s="164">
        <v>7.0330193076819381</v>
      </c>
      <c r="C4149" s="164">
        <v>3.9826591165791569E-2</v>
      </c>
      <c r="D4149" s="164">
        <v>0.42329196192702284</v>
      </c>
    </row>
    <row r="4150" spans="1:4" x14ac:dyDescent="0.15">
      <c r="A4150" s="164">
        <v>4126</v>
      </c>
      <c r="B4150" s="164">
        <v>7.0455543851196252</v>
      </c>
      <c r="C4150" s="164">
        <v>4.3938947118050464E-2</v>
      </c>
      <c r="D4150" s="164">
        <v>0.46699962477789492</v>
      </c>
    </row>
    <row r="4151" spans="1:4" x14ac:dyDescent="0.15">
      <c r="A4151" s="164">
        <v>4127</v>
      </c>
      <c r="B4151" s="164">
        <v>7.0431821707130693</v>
      </c>
      <c r="C4151" s="164">
        <v>4.3973736635358307E-2</v>
      </c>
      <c r="D4151" s="164">
        <v>0.46736938082792762</v>
      </c>
    </row>
    <row r="4152" spans="1:4" x14ac:dyDescent="0.15">
      <c r="A4152" s="164">
        <v>4128</v>
      </c>
      <c r="B4152" s="164">
        <v>7.0396848997438344</v>
      </c>
      <c r="C4152" s="164">
        <v>4.3115527061480918E-2</v>
      </c>
      <c r="D4152" s="164">
        <v>0.45824800730241377</v>
      </c>
    </row>
    <row r="4153" spans="1:4" x14ac:dyDescent="0.15">
      <c r="A4153" s="164">
        <v>4129</v>
      </c>
      <c r="B4153" s="164">
        <v>7.0260688679701708</v>
      </c>
      <c r="C4153" s="164">
        <v>4.6268211327911146E-2</v>
      </c>
      <c r="D4153" s="164">
        <v>0.49175591921278489</v>
      </c>
    </row>
    <row r="4154" spans="1:4" x14ac:dyDescent="0.15">
      <c r="A4154" s="164">
        <v>4130</v>
      </c>
      <c r="B4154" s="164">
        <v>7.035872234798882</v>
      </c>
      <c r="C4154" s="164">
        <v>5.2870377964072901E-2</v>
      </c>
      <c r="D4154" s="164">
        <v>0.56192622469427578</v>
      </c>
    </row>
    <row r="4155" spans="1:4" x14ac:dyDescent="0.15">
      <c r="A4155" s="164">
        <v>4131</v>
      </c>
      <c r="B4155" s="164">
        <v>7.0472180558555566</v>
      </c>
      <c r="C4155" s="164">
        <v>4.8675165241975016E-2</v>
      </c>
      <c r="D4155" s="164">
        <v>0.51733792898888498</v>
      </c>
    </row>
    <row r="4156" spans="1:4" x14ac:dyDescent="0.15">
      <c r="A4156" s="164">
        <v>4132</v>
      </c>
      <c r="B4156" s="164">
        <v>7.0448879258658614</v>
      </c>
      <c r="C4156" s="164">
        <v>4.743638245070958E-2</v>
      </c>
      <c r="D4156" s="164">
        <v>0.5041716804406895</v>
      </c>
    </row>
    <row r="4157" spans="1:4" x14ac:dyDescent="0.15">
      <c r="A4157" s="164">
        <v>4133</v>
      </c>
      <c r="B4157" s="164">
        <v>7.0560317591878539</v>
      </c>
      <c r="C4157" s="164">
        <v>4.6220652518371708E-2</v>
      </c>
      <c r="D4157" s="164">
        <v>0.49125044633128573</v>
      </c>
    </row>
    <row r="4158" spans="1:4" x14ac:dyDescent="0.15">
      <c r="A4158" s="164">
        <v>4134</v>
      </c>
      <c r="B4158" s="164">
        <v>7.0618166783085989</v>
      </c>
      <c r="C4158" s="164">
        <v>4.4707488846093213E-2</v>
      </c>
      <c r="D4158" s="164">
        <v>0.47516797477631068</v>
      </c>
    </row>
    <row r="4159" spans="1:4" x14ac:dyDescent="0.15">
      <c r="A4159" s="164">
        <v>4135</v>
      </c>
      <c r="B4159" s="164">
        <v>7.0651445119682075</v>
      </c>
      <c r="C4159" s="164">
        <v>4.1543589613080911E-2</v>
      </c>
      <c r="D4159" s="164">
        <v>0.44154086599097453</v>
      </c>
    </row>
    <row r="4160" spans="1:4" x14ac:dyDescent="0.15">
      <c r="A4160" s="164">
        <v>4136</v>
      </c>
      <c r="B4160" s="164">
        <v>7.0683144778593094</v>
      </c>
      <c r="C4160" s="164">
        <v>4.0584112157369567E-2</v>
      </c>
      <c r="D4160" s="164">
        <v>0.43134317940107503</v>
      </c>
    </row>
    <row r="4161" spans="1:4" x14ac:dyDescent="0.15">
      <c r="A4161" s="164">
        <v>4137</v>
      </c>
      <c r="B4161" s="164">
        <v>7.0660824291720665</v>
      </c>
      <c r="C4161" s="164">
        <v>3.9293443893194002E-2</v>
      </c>
      <c r="D4161" s="164">
        <v>0.41762547256883475</v>
      </c>
    </row>
    <row r="4162" spans="1:4" x14ac:dyDescent="0.15">
      <c r="A4162" s="164">
        <v>4138</v>
      </c>
      <c r="B4162" s="164">
        <v>7.0674512135913847</v>
      </c>
      <c r="C4162" s="164">
        <v>3.9646606519009531E-2</v>
      </c>
      <c r="D4162" s="164">
        <v>0.42137901753426871</v>
      </c>
    </row>
    <row r="4163" spans="1:4" x14ac:dyDescent="0.15">
      <c r="A4163" s="164">
        <v>4139</v>
      </c>
      <c r="B4163" s="164">
        <v>7.0749014084099864</v>
      </c>
      <c r="C4163" s="164">
        <v>4.0599479706263431E-2</v>
      </c>
      <c r="D4163" s="164">
        <v>0.43150651147974112</v>
      </c>
    </row>
    <row r="4164" spans="1:4" x14ac:dyDescent="0.15">
      <c r="A4164" s="164">
        <v>4140</v>
      </c>
      <c r="B4164" s="164">
        <v>7.0769662901667578</v>
      </c>
      <c r="C4164" s="164">
        <v>4.16170144069401E-2</v>
      </c>
      <c r="D4164" s="164">
        <v>0.44232125226398905</v>
      </c>
    </row>
    <row r="4165" spans="1:4" x14ac:dyDescent="0.15">
      <c r="A4165" s="164">
        <v>4141</v>
      </c>
      <c r="B4165" s="164">
        <v>7.0764327908044535</v>
      </c>
      <c r="C4165" s="164">
        <v>4.1340272272964995E-2</v>
      </c>
      <c r="D4165" s="164">
        <v>0.43937993297430772</v>
      </c>
    </row>
    <row r="4166" spans="1:4" x14ac:dyDescent="0.15">
      <c r="A4166" s="164">
        <v>4142</v>
      </c>
      <c r="B4166" s="164">
        <v>7.0713642407825628</v>
      </c>
      <c r="C4166" s="164">
        <v>4.2591868783471654E-2</v>
      </c>
      <c r="D4166" s="164">
        <v>0.45268237054090604</v>
      </c>
    </row>
    <row r="4167" spans="1:4" x14ac:dyDescent="0.15">
      <c r="A4167" s="164">
        <v>4143</v>
      </c>
      <c r="B4167" s="164">
        <v>7.0717938403272242</v>
      </c>
      <c r="C4167" s="164">
        <v>4.3950742197445436E-2</v>
      </c>
      <c r="D4167" s="164">
        <v>0.46712498730961144</v>
      </c>
    </row>
    <row r="4168" spans="1:4" x14ac:dyDescent="0.15">
      <c r="A4168" s="164">
        <v>4144</v>
      </c>
      <c r="B4168" s="164">
        <v>7.0833400912556748</v>
      </c>
      <c r="C4168" s="164">
        <v>4.1782086263217444E-2</v>
      </c>
      <c r="D4168" s="164">
        <v>0.44407569792095475</v>
      </c>
    </row>
    <row r="4169" spans="1:4" x14ac:dyDescent="0.15">
      <c r="A4169" s="164">
        <v>4145</v>
      </c>
      <c r="B4169" s="164">
        <v>7.0856642134963117</v>
      </c>
      <c r="C4169" s="164">
        <v>4.3793579003630789E-2</v>
      </c>
      <c r="D4169" s="164">
        <v>0.46545459788623389</v>
      </c>
    </row>
    <row r="4170" spans="1:4" x14ac:dyDescent="0.15">
      <c r="A4170" s="164">
        <v>4146</v>
      </c>
      <c r="B4170" s="164">
        <v>7.0907810769060395</v>
      </c>
      <c r="C4170" s="164">
        <v>4.3950399410483953E-2</v>
      </c>
      <c r="D4170" s="164">
        <v>0.46712134404110156</v>
      </c>
    </row>
    <row r="4171" spans="1:4" x14ac:dyDescent="0.15">
      <c r="A4171" s="164">
        <v>4147</v>
      </c>
      <c r="B4171" s="164">
        <v>7.0949270790498842</v>
      </c>
      <c r="C4171" s="164">
        <v>4.4891848621021246E-2</v>
      </c>
      <c r="D4171" s="164">
        <v>0.47712741967343614</v>
      </c>
    </row>
    <row r="4172" spans="1:4" x14ac:dyDescent="0.15">
      <c r="A4172" s="164">
        <v>4148</v>
      </c>
      <c r="B4172" s="164">
        <v>7.0971478171548315</v>
      </c>
      <c r="C4172" s="164">
        <v>4.615377985855762E-2</v>
      </c>
      <c r="D4172" s="164">
        <v>0.49053969859859253</v>
      </c>
    </row>
    <row r="4173" spans="1:4" x14ac:dyDescent="0.15">
      <c r="A4173" s="164">
        <v>4149</v>
      </c>
      <c r="B4173" s="164">
        <v>7.0971478171548315</v>
      </c>
      <c r="C4173" s="164">
        <v>4.615377985855762E-2</v>
      </c>
      <c r="D4173" s="164">
        <v>0.49053969859859253</v>
      </c>
    </row>
    <row r="4174" spans="1:4" x14ac:dyDescent="0.15">
      <c r="A4174" s="164">
        <v>4150</v>
      </c>
      <c r="B4174" s="164">
        <v>7.0982212272617664</v>
      </c>
      <c r="C4174" s="164">
        <v>4.713262400416518E-2</v>
      </c>
      <c r="D4174" s="164">
        <v>0.50094322163902016</v>
      </c>
    </row>
    <row r="4175" spans="1:4" x14ac:dyDescent="0.15">
      <c r="A4175" s="164">
        <v>4151</v>
      </c>
      <c r="B4175" s="164">
        <v>7.0899772111540411</v>
      </c>
      <c r="C4175" s="164">
        <v>4.6824164794919909E-2</v>
      </c>
      <c r="D4175" s="164">
        <v>0.49766480136668623</v>
      </c>
    </row>
    <row r="4176" spans="1:4" x14ac:dyDescent="0.15">
      <c r="A4176" s="164">
        <v>4152</v>
      </c>
      <c r="B4176" s="164">
        <v>7.0876658736831644</v>
      </c>
      <c r="C4176" s="164">
        <v>4.913550226579666E-2</v>
      </c>
      <c r="D4176" s="164">
        <v>0.5222305636899055</v>
      </c>
    </row>
    <row r="4177" spans="1:4" x14ac:dyDescent="0.15">
      <c r="A4177" s="164">
        <v>4153</v>
      </c>
      <c r="B4177" s="164">
        <v>7.0877009448980575</v>
      </c>
      <c r="C4177" s="164">
        <v>4.2717770161412538E-2</v>
      </c>
      <c r="D4177" s="164">
        <v>0.45402049764940156</v>
      </c>
    </row>
    <row r="4178" spans="1:4" x14ac:dyDescent="0.15">
      <c r="A4178" s="164">
        <v>4154</v>
      </c>
      <c r="B4178" s="164">
        <v>7.0996386424769753</v>
      </c>
      <c r="C4178" s="164">
        <v>4.2872503147537877E-2</v>
      </c>
      <c r="D4178" s="164">
        <v>0.45566505791315015</v>
      </c>
    </row>
    <row r="4179" spans="1:4" x14ac:dyDescent="0.15">
      <c r="A4179" s="164">
        <v>4155</v>
      </c>
      <c r="B4179" s="164">
        <v>7.1017771892261523</v>
      </c>
      <c r="C4179" s="164">
        <v>4.1050211935468539E-2</v>
      </c>
      <c r="D4179" s="164">
        <v>0.43629706281790959</v>
      </c>
    </row>
    <row r="4180" spans="1:4" x14ac:dyDescent="0.15">
      <c r="A4180" s="164">
        <v>4156</v>
      </c>
      <c r="B4180" s="164">
        <v>7.0963504641845985</v>
      </c>
      <c r="C4180" s="164">
        <v>4.4102578916559665E-2</v>
      </c>
      <c r="D4180" s="164">
        <v>0.46873876496029898</v>
      </c>
    </row>
    <row r="4181" spans="1:4" x14ac:dyDescent="0.15">
      <c r="A4181" s="164">
        <v>4157</v>
      </c>
      <c r="B4181" s="164">
        <v>7.0974249671114089</v>
      </c>
      <c r="C4181" s="164">
        <v>4.4374237653226345E-2</v>
      </c>
      <c r="D4181" s="164">
        <v>0.47162605599506435</v>
      </c>
    </row>
    <row r="4182" spans="1:4" x14ac:dyDescent="0.15">
      <c r="A4182" s="164">
        <v>4158</v>
      </c>
      <c r="B4182" s="164">
        <v>7.0944056812609677</v>
      </c>
      <c r="C4182" s="164">
        <v>4.2316162338167373E-2</v>
      </c>
      <c r="D4182" s="164">
        <v>0.44975205893921882</v>
      </c>
    </row>
    <row r="4183" spans="1:4" x14ac:dyDescent="0.15">
      <c r="A4183" s="164">
        <v>4159</v>
      </c>
      <c r="B4183" s="164">
        <v>7.0924560562621046</v>
      </c>
      <c r="C4183" s="164">
        <v>4.3072042417904299E-2</v>
      </c>
      <c r="D4183" s="164">
        <v>0.4577858361862211</v>
      </c>
    </row>
    <row r="4184" spans="1:4" x14ac:dyDescent="0.15">
      <c r="A4184" s="164">
        <v>4160</v>
      </c>
      <c r="B4184" s="164">
        <v>7.0960382353541318</v>
      </c>
      <c r="C4184" s="164">
        <v>4.2273054657669284E-2</v>
      </c>
      <c r="D4184" s="164">
        <v>0.44929389432813777</v>
      </c>
    </row>
    <row r="4185" spans="1:4" x14ac:dyDescent="0.15">
      <c r="A4185" s="164">
        <v>4161</v>
      </c>
      <c r="B4185" s="164">
        <v>7.0974942392762088</v>
      </c>
      <c r="C4185" s="164">
        <v>4.1690170606910826E-2</v>
      </c>
      <c r="D4185" s="164">
        <v>0.44309878382032597</v>
      </c>
    </row>
    <row r="4186" spans="1:4" x14ac:dyDescent="0.15">
      <c r="A4186" s="164">
        <v>4162</v>
      </c>
      <c r="B4186" s="164">
        <v>7.0989129698424325</v>
      </c>
      <c r="C4186" s="164">
        <v>4.5809867046983754E-2</v>
      </c>
      <c r="D4186" s="164">
        <v>0.48688446413132586</v>
      </c>
    </row>
    <row r="4187" spans="1:4" x14ac:dyDescent="0.15">
      <c r="A4187" s="164">
        <v>4163</v>
      </c>
      <c r="B4187" s="164">
        <v>7.0980481960931501</v>
      </c>
      <c r="C4187" s="164">
        <v>5.0847710904851517E-2</v>
      </c>
      <c r="D4187" s="164">
        <v>0.54042855987383331</v>
      </c>
    </row>
    <row r="4188" spans="1:4" x14ac:dyDescent="0.15">
      <c r="A4188" s="164">
        <v>4164</v>
      </c>
      <c r="B4188" s="164">
        <v>7.0973903287308318</v>
      </c>
      <c r="C4188" s="164">
        <v>5.0090261157192728E-2</v>
      </c>
      <c r="D4188" s="164">
        <v>0.53237809960689964</v>
      </c>
    </row>
    <row r="4189" spans="1:4" x14ac:dyDescent="0.15">
      <c r="A4189" s="164">
        <v>4165</v>
      </c>
      <c r="B4189" s="164">
        <v>7.0945447546207845</v>
      </c>
      <c r="C4189" s="164">
        <v>5.0099177467234135E-2</v>
      </c>
      <c r="D4189" s="164">
        <v>0.53247286549722816</v>
      </c>
    </row>
    <row r="4190" spans="1:4" x14ac:dyDescent="0.15">
      <c r="A4190" s="164">
        <v>4166</v>
      </c>
      <c r="B4190" s="164">
        <v>7.0841507959558916</v>
      </c>
      <c r="C4190" s="164">
        <v>5.4636835760692115E-2</v>
      </c>
      <c r="D4190" s="164">
        <v>0.5807008012900875</v>
      </c>
    </row>
    <row r="4191" spans="1:4" x14ac:dyDescent="0.15">
      <c r="A4191" s="164">
        <v>4167</v>
      </c>
      <c r="B4191" s="164">
        <v>7.0840450994516635</v>
      </c>
      <c r="C4191" s="164">
        <v>5.4504389775206441E-2</v>
      </c>
      <c r="D4191" s="164">
        <v>0.57929311563574148</v>
      </c>
    </row>
    <row r="4192" spans="1:4" x14ac:dyDescent="0.15">
      <c r="A4192" s="164">
        <v>4168</v>
      </c>
      <c r="B4192" s="164">
        <v>7.0872799866133622</v>
      </c>
      <c r="C4192" s="164">
        <v>5.3727577831272022E-2</v>
      </c>
      <c r="D4192" s="164">
        <v>0.57103686667816622</v>
      </c>
    </row>
    <row r="4193" spans="1:4" x14ac:dyDescent="0.15">
      <c r="A4193" s="164">
        <v>4169</v>
      </c>
      <c r="B4193" s="164">
        <v>7.0924560562621046</v>
      </c>
      <c r="C4193" s="164">
        <v>5.2818939978749313E-2</v>
      </c>
      <c r="D4193" s="164">
        <v>0.56137952247628897</v>
      </c>
    </row>
    <row r="4194" spans="1:4" x14ac:dyDescent="0.15">
      <c r="A4194" s="164">
        <v>4170</v>
      </c>
      <c r="B4194" s="164">
        <v>7.0935011018601486</v>
      </c>
      <c r="C4194" s="164">
        <v>5.2168107339648273E-2</v>
      </c>
      <c r="D4194" s="164">
        <v>0.55446222886347651</v>
      </c>
    </row>
    <row r="4195" spans="1:4" x14ac:dyDescent="0.15">
      <c r="A4195" s="164">
        <v>4171</v>
      </c>
      <c r="B4195" s="164">
        <v>7.0935011018601486</v>
      </c>
      <c r="C4195" s="164">
        <v>5.2168107339648273E-2</v>
      </c>
      <c r="D4195" s="164">
        <v>0.55446222886347651</v>
      </c>
    </row>
    <row r="4196" spans="1:4" x14ac:dyDescent="0.15">
      <c r="A4196" s="164">
        <v>4172</v>
      </c>
      <c r="B4196" s="164">
        <v>7.0855938868044159</v>
      </c>
      <c r="C4196" s="164">
        <v>5.0491470179230724E-2</v>
      </c>
      <c r="D4196" s="164">
        <v>0.53664229970814148</v>
      </c>
    </row>
    <row r="4197" spans="1:4" x14ac:dyDescent="0.15">
      <c r="A4197" s="164">
        <v>4173</v>
      </c>
      <c r="B4197" s="164">
        <v>7.0863320022419796</v>
      </c>
      <c r="C4197" s="164">
        <v>5.1025923115105343E-2</v>
      </c>
      <c r="D4197" s="164">
        <v>0.54232266614578784</v>
      </c>
    </row>
    <row r="4198" spans="1:4" x14ac:dyDescent="0.15">
      <c r="A4198" s="164">
        <v>4174</v>
      </c>
      <c r="B4198" s="164">
        <v>7.0825285463521697</v>
      </c>
      <c r="C4198" s="164">
        <v>5.1884103243973634E-2</v>
      </c>
      <c r="D4198" s="164">
        <v>0.55144372671869124</v>
      </c>
    </row>
    <row r="4199" spans="1:4" x14ac:dyDescent="0.15">
      <c r="A4199" s="164">
        <v>4175</v>
      </c>
      <c r="B4199" s="164">
        <v>7.077996692745792</v>
      </c>
      <c r="C4199" s="164">
        <v>5.1461099754150474E-2</v>
      </c>
      <c r="D4199" s="164">
        <v>0.5469478868321227</v>
      </c>
    </row>
    <row r="4200" spans="1:4" x14ac:dyDescent="0.15">
      <c r="A4200" s="164">
        <v>4176</v>
      </c>
      <c r="B4200" s="164">
        <v>7.077996692745792</v>
      </c>
      <c r="C4200" s="164">
        <v>5.1461099754150474E-2</v>
      </c>
      <c r="D4200" s="164">
        <v>0.5469478868321227</v>
      </c>
    </row>
    <row r="4201" spans="1:4" x14ac:dyDescent="0.15">
      <c r="A4201" s="164">
        <v>4177</v>
      </c>
      <c r="B4201" s="164">
        <v>7.0915143212713998</v>
      </c>
      <c r="C4201" s="164">
        <v>5.4312529609183535E-2</v>
      </c>
      <c r="D4201" s="164">
        <v>0.57725395376639133</v>
      </c>
    </row>
    <row r="4202" spans="1:4" x14ac:dyDescent="0.15">
      <c r="A4202" s="164">
        <v>4178</v>
      </c>
      <c r="B4202" s="164">
        <v>7.0983596246729421</v>
      </c>
      <c r="C4202" s="164">
        <v>5.1086142909983145E-2</v>
      </c>
      <c r="D4202" s="164">
        <v>0.54296270473243347</v>
      </c>
    </row>
    <row r="4203" spans="1:4" x14ac:dyDescent="0.15">
      <c r="A4203" s="164">
        <v>4179</v>
      </c>
      <c r="B4203" s="164">
        <v>7.1029818592188603</v>
      </c>
      <c r="C4203" s="164">
        <v>4.6463908364064999E-2</v>
      </c>
      <c r="D4203" s="164">
        <v>0.49383586077825886</v>
      </c>
    </row>
    <row r="4204" spans="1:4" x14ac:dyDescent="0.15">
      <c r="A4204" s="164">
        <v>4180</v>
      </c>
      <c r="B4204" s="164">
        <v>7.1128248281404218</v>
      </c>
      <c r="C4204" s="164">
        <v>4.6000404796764371E-2</v>
      </c>
      <c r="D4204" s="164">
        <v>0.48890957086441411</v>
      </c>
    </row>
    <row r="4205" spans="1:4" x14ac:dyDescent="0.15">
      <c r="A4205" s="164">
        <v>4181</v>
      </c>
      <c r="B4205" s="164">
        <v>7.1172276264507026</v>
      </c>
      <c r="C4205" s="164">
        <v>4.5247387280388018E-2</v>
      </c>
      <c r="D4205" s="164">
        <v>0.48090621801542255</v>
      </c>
    </row>
    <row r="4206" spans="1:4" x14ac:dyDescent="0.15">
      <c r="A4206" s="164">
        <v>4182</v>
      </c>
      <c r="B4206" s="164">
        <v>7.1178015510428487</v>
      </c>
      <c r="C4206" s="164">
        <v>4.4285820709514923E-2</v>
      </c>
      <c r="D4206" s="164">
        <v>0.47068632752532408</v>
      </c>
    </row>
    <row r="4207" spans="1:4" x14ac:dyDescent="0.15">
      <c r="A4207" s="164">
        <v>4183</v>
      </c>
      <c r="B4207" s="164">
        <v>7.1215050483816356</v>
      </c>
      <c r="C4207" s="164">
        <v>4.4065703445988369E-2</v>
      </c>
      <c r="D4207" s="164">
        <v>0.46834683861590942</v>
      </c>
    </row>
    <row r="4208" spans="1:4" x14ac:dyDescent="0.15">
      <c r="A4208" s="164">
        <v>4184</v>
      </c>
      <c r="B4208" s="164">
        <v>7.1165518820608291</v>
      </c>
      <c r="C4208" s="164">
        <v>4.2740022736735384E-2</v>
      </c>
      <c r="D4208" s="164">
        <v>0.4542570063736136</v>
      </c>
    </row>
    <row r="4209" spans="1:4" x14ac:dyDescent="0.15">
      <c r="A4209" s="164">
        <v>4185</v>
      </c>
      <c r="B4209" s="164">
        <v>7.1166870775981801</v>
      </c>
      <c r="C4209" s="164">
        <v>4.3848221826473299E-2</v>
      </c>
      <c r="D4209" s="164">
        <v>0.4660353623204771</v>
      </c>
    </row>
    <row r="4210" spans="1:4" x14ac:dyDescent="0.15">
      <c r="A4210" s="164">
        <v>4186</v>
      </c>
      <c r="B4210" s="164">
        <v>7.1166870775981801</v>
      </c>
      <c r="C4210" s="164">
        <v>4.3848221826473299E-2</v>
      </c>
      <c r="D4210" s="164">
        <v>0.4660353623204771</v>
      </c>
    </row>
    <row r="4211" spans="1:4" x14ac:dyDescent="0.15">
      <c r="A4211" s="164">
        <v>4187</v>
      </c>
      <c r="B4211" s="164">
        <v>7.111805272572937</v>
      </c>
      <c r="C4211" s="164">
        <v>4.507314668235729E-2</v>
      </c>
      <c r="D4211" s="164">
        <v>0.4790543235291298</v>
      </c>
    </row>
    <row r="4212" spans="1:4" x14ac:dyDescent="0.15">
      <c r="A4212" s="164">
        <v>4188</v>
      </c>
      <c r="B4212" s="164">
        <v>7.1039442626150002</v>
      </c>
      <c r="C4212" s="164">
        <v>4.9029121999657477E-2</v>
      </c>
      <c r="D4212" s="164">
        <v>0.52109991428592006</v>
      </c>
    </row>
    <row r="4213" spans="1:4" x14ac:dyDescent="0.15">
      <c r="A4213" s="164">
        <v>4189</v>
      </c>
      <c r="B4213" s="164">
        <v>7.1115331667408563</v>
      </c>
      <c r="C4213" s="164">
        <v>4.6980830588464251E-2</v>
      </c>
      <c r="D4213" s="164">
        <v>0.49932990423326545</v>
      </c>
    </row>
    <row r="4214" spans="1:4" x14ac:dyDescent="0.15">
      <c r="A4214" s="164">
        <v>4190</v>
      </c>
      <c r="B4214" s="164">
        <v>7.0929090806024169</v>
      </c>
      <c r="C4214" s="164">
        <v>4.7068413627133765E-2</v>
      </c>
      <c r="D4214" s="164">
        <v>0.50026076964716992</v>
      </c>
    </row>
    <row r="4215" spans="1:4" x14ac:dyDescent="0.15">
      <c r="A4215" s="164">
        <v>4191</v>
      </c>
      <c r="B4215" s="164">
        <v>7.0931529082707083</v>
      </c>
      <c r="C4215" s="164">
        <v>4.8725426068646271E-2</v>
      </c>
      <c r="D4215" s="164">
        <v>0.51787211992280613</v>
      </c>
    </row>
    <row r="4216" spans="1:4" x14ac:dyDescent="0.15">
      <c r="A4216" s="164">
        <v>4192</v>
      </c>
      <c r="B4216" s="164">
        <v>7.098982110502968</v>
      </c>
      <c r="C4216" s="164">
        <v>4.5267204161516972E-2</v>
      </c>
      <c r="D4216" s="164">
        <v>0.48111683926737531</v>
      </c>
    </row>
    <row r="4217" spans="1:4" x14ac:dyDescent="0.15">
      <c r="A4217" s="164">
        <v>4193</v>
      </c>
      <c r="B4217" s="164">
        <v>7.0973903287308318</v>
      </c>
      <c r="C4217" s="164">
        <v>4.5120816893681415E-2</v>
      </c>
      <c r="D4217" s="164">
        <v>0.47956098043061718</v>
      </c>
    </row>
    <row r="4218" spans="1:4" x14ac:dyDescent="0.15">
      <c r="A4218" s="164">
        <v>4194</v>
      </c>
      <c r="B4218" s="164">
        <v>7.1051113073544636</v>
      </c>
      <c r="C4218" s="164">
        <v>4.4648530582802159E-2</v>
      </c>
      <c r="D4218" s="164">
        <v>0.47454134422095157</v>
      </c>
    </row>
    <row r="4219" spans="1:4" x14ac:dyDescent="0.15">
      <c r="A4219" s="164">
        <v>4195</v>
      </c>
      <c r="B4219" s="164">
        <v>7.1123492007360865</v>
      </c>
      <c r="C4219" s="164">
        <v>4.5152611354794203E-2</v>
      </c>
      <c r="D4219" s="164">
        <v>0.47989890389905615</v>
      </c>
    </row>
    <row r="4220" spans="1:4" x14ac:dyDescent="0.15">
      <c r="A4220" s="164">
        <v>4196</v>
      </c>
      <c r="B4220" s="164">
        <v>7.1131983328221464</v>
      </c>
      <c r="C4220" s="164">
        <v>4.5471294419557218E-2</v>
      </c>
      <c r="D4220" s="164">
        <v>0.48328598714589749</v>
      </c>
    </row>
    <row r="4221" spans="1:4" x14ac:dyDescent="0.15">
      <c r="A4221" s="164">
        <v>4197</v>
      </c>
      <c r="B4221" s="164">
        <v>7.1128927513351892</v>
      </c>
      <c r="C4221" s="164">
        <v>4.1722605578473626E-2</v>
      </c>
      <c r="D4221" s="164">
        <v>0.44344351487427713</v>
      </c>
    </row>
    <row r="4222" spans="1:4" x14ac:dyDescent="0.15">
      <c r="A4222" s="164">
        <v>4198</v>
      </c>
      <c r="B4222" s="164">
        <v>7.1144872526711094</v>
      </c>
      <c r="C4222" s="164">
        <v>4.2001348624234325E-2</v>
      </c>
      <c r="D4222" s="164">
        <v>0.44640610060556379</v>
      </c>
    </row>
    <row r="4223" spans="1:4" x14ac:dyDescent="0.15">
      <c r="A4223" s="164">
        <v>4199</v>
      </c>
      <c r="B4223" s="164">
        <v>7.1045966490708112</v>
      </c>
      <c r="C4223" s="164">
        <v>4.2805253324550208E-2</v>
      </c>
      <c r="D4223" s="164">
        <v>0.45495030154866001</v>
      </c>
    </row>
    <row r="4224" spans="1:4" x14ac:dyDescent="0.15">
      <c r="A4224" s="164">
        <v>4200</v>
      </c>
      <c r="B4224" s="164">
        <v>7.0980481960931501</v>
      </c>
      <c r="C4224" s="164">
        <v>4.3988378613653012E-2</v>
      </c>
      <c r="D4224" s="164">
        <v>0.46752500126988455</v>
      </c>
    </row>
    <row r="4225" spans="1:4" x14ac:dyDescent="0.15">
      <c r="A4225" s="164">
        <v>4201</v>
      </c>
      <c r="B4225" s="164">
        <v>7.0967665757259066</v>
      </c>
      <c r="C4225" s="164">
        <v>4.6060825435714214E-2</v>
      </c>
      <c r="D4225" s="164">
        <v>0.48955174409725488</v>
      </c>
    </row>
    <row r="4226" spans="1:4" x14ac:dyDescent="0.15">
      <c r="A4226" s="164">
        <v>4202</v>
      </c>
      <c r="B4226" s="164">
        <v>7.0919330099863016</v>
      </c>
      <c r="C4226" s="164">
        <v>4.2718769179352911E-2</v>
      </c>
      <c r="D4226" s="164">
        <v>0.45403111558710607</v>
      </c>
    </row>
    <row r="4227" spans="1:4" x14ac:dyDescent="0.15">
      <c r="A4227" s="164">
        <v>4203</v>
      </c>
      <c r="B4227" s="164">
        <v>7.0995695597640589</v>
      </c>
      <c r="C4227" s="164">
        <v>4.3732037249330169E-2</v>
      </c>
      <c r="D4227" s="164">
        <v>0.46480050901857517</v>
      </c>
    </row>
    <row r="4228" spans="1:4" x14ac:dyDescent="0.15">
      <c r="A4228" s="164">
        <v>4204</v>
      </c>
      <c r="B4228" s="164">
        <v>7.0957258819780904</v>
      </c>
      <c r="C4228" s="164">
        <v>4.6073322786544857E-2</v>
      </c>
      <c r="D4228" s="164">
        <v>0.48968457063342441</v>
      </c>
    </row>
    <row r="4229" spans="1:4" x14ac:dyDescent="0.15">
      <c r="A4229" s="164">
        <v>4205</v>
      </c>
      <c r="B4229" s="164">
        <v>7.0978058882047934</v>
      </c>
      <c r="C4229" s="164">
        <v>4.6522362403214501E-2</v>
      </c>
      <c r="D4229" s="164">
        <v>0.49445713225015436</v>
      </c>
    </row>
    <row r="4230" spans="1:4" x14ac:dyDescent="0.15">
      <c r="A4230" s="164">
        <v>4206</v>
      </c>
      <c r="B4230" s="164">
        <v>7.0901520347912994</v>
      </c>
      <c r="C4230" s="164">
        <v>5.093472189253756E-2</v>
      </c>
      <c r="D4230" s="164">
        <v>0.5413533453151359</v>
      </c>
    </row>
    <row r="4231" spans="1:4" x14ac:dyDescent="0.15">
      <c r="A4231" s="164">
        <v>4207</v>
      </c>
      <c r="B4231" s="164">
        <v>7.097909743623994</v>
      </c>
      <c r="C4231" s="164">
        <v>5.3183793957872538E-2</v>
      </c>
      <c r="D4231" s="164">
        <v>0.56525732753364477</v>
      </c>
    </row>
    <row r="4232" spans="1:4" x14ac:dyDescent="0.15">
      <c r="A4232" s="164">
        <v>4208</v>
      </c>
      <c r="B4232" s="164">
        <v>7.1028442764107425</v>
      </c>
      <c r="C4232" s="164">
        <v>5.1771080502920341E-2</v>
      </c>
      <c r="D4232" s="164">
        <v>0.55024247859771447</v>
      </c>
    </row>
    <row r="4233" spans="1:4" x14ac:dyDescent="0.15">
      <c r="A4233" s="164">
        <v>4209</v>
      </c>
      <c r="B4233" s="164">
        <v>7.1090799498867101</v>
      </c>
      <c r="C4233" s="164">
        <v>5.2774764530081342E-2</v>
      </c>
      <c r="D4233" s="164">
        <v>0.56091000922425516</v>
      </c>
    </row>
    <row r="4234" spans="1:4" x14ac:dyDescent="0.15">
      <c r="A4234" s="164">
        <v>4210</v>
      </c>
      <c r="B4234" s="164">
        <v>7.104871175582371</v>
      </c>
      <c r="C4234" s="164">
        <v>5.5353420095802797E-2</v>
      </c>
      <c r="D4234" s="164">
        <v>0.58831692861146645</v>
      </c>
    </row>
    <row r="4235" spans="1:4" x14ac:dyDescent="0.15">
      <c r="A4235" s="164">
        <v>4211</v>
      </c>
      <c r="B4235" s="164">
        <v>7.104871175582371</v>
      </c>
      <c r="C4235" s="164">
        <v>5.5353420095802797E-2</v>
      </c>
      <c r="D4235" s="164">
        <v>0.58831692861146645</v>
      </c>
    </row>
    <row r="4236" spans="1:4" x14ac:dyDescent="0.15">
      <c r="A4236" s="164">
        <v>4212</v>
      </c>
      <c r="B4236" s="164">
        <v>7.0981866240866855</v>
      </c>
      <c r="C4236" s="164">
        <v>5.8769740528950898E-2</v>
      </c>
      <c r="D4236" s="164">
        <v>0.62462686467149109</v>
      </c>
    </row>
    <row r="4237" spans="1:4" x14ac:dyDescent="0.15">
      <c r="A4237" s="164">
        <v>4213</v>
      </c>
      <c r="B4237" s="164">
        <v>7.1051456058827709</v>
      </c>
      <c r="C4237" s="164">
        <v>5.926536694602369E-2</v>
      </c>
      <c r="D4237" s="164">
        <v>0.62989456829172474</v>
      </c>
    </row>
    <row r="4238" spans="1:4" x14ac:dyDescent="0.15">
      <c r="A4238" s="164">
        <v>4214</v>
      </c>
      <c r="B4238" s="164">
        <v>7.1038412045240324</v>
      </c>
      <c r="C4238" s="164">
        <v>5.6771755755705477E-2</v>
      </c>
      <c r="D4238" s="164">
        <v>0.60339153245220245</v>
      </c>
    </row>
    <row r="4239" spans="1:4" x14ac:dyDescent="0.15">
      <c r="A4239" s="164">
        <v>4215</v>
      </c>
      <c r="B4239" s="164">
        <v>7.1064820780334239</v>
      </c>
      <c r="C4239" s="164">
        <v>5.5450194843095879E-2</v>
      </c>
      <c r="D4239" s="164">
        <v>0.58934548695521605</v>
      </c>
    </row>
    <row r="4240" spans="1:4" x14ac:dyDescent="0.15">
      <c r="A4240" s="164">
        <v>4216</v>
      </c>
      <c r="B4240" s="164">
        <v>7.1133341085475532</v>
      </c>
      <c r="C4240" s="164">
        <v>5.2236643280070716E-2</v>
      </c>
      <c r="D4240" s="164">
        <v>0.55519065456687555</v>
      </c>
    </row>
    <row r="4241" spans="1:4" x14ac:dyDescent="0.15">
      <c r="A4241" s="164">
        <v>4217</v>
      </c>
      <c r="B4241" s="164">
        <v>7.1045280024020201</v>
      </c>
      <c r="C4241" s="164">
        <v>5.0555994682681238E-2</v>
      </c>
      <c r="D4241" s="164">
        <v>0.53732809035349793</v>
      </c>
    </row>
    <row r="4242" spans="1:4" x14ac:dyDescent="0.15">
      <c r="A4242" s="164">
        <v>4218</v>
      </c>
      <c r="B4242" s="164">
        <v>7.1158755540257035</v>
      </c>
      <c r="C4242" s="164">
        <v>4.7451743489981268E-2</v>
      </c>
      <c r="D4242" s="164">
        <v>0.50433494333264739</v>
      </c>
    </row>
    <row r="4243" spans="1:4" x14ac:dyDescent="0.15">
      <c r="A4243" s="164">
        <v>4219</v>
      </c>
      <c r="B4243" s="164">
        <v>7.114690572531277</v>
      </c>
      <c r="C4243" s="164">
        <v>4.7009006917781981E-2</v>
      </c>
      <c r="D4243" s="164">
        <v>0.49962937283872944</v>
      </c>
    </row>
    <row r="4244" spans="1:4" x14ac:dyDescent="0.15">
      <c r="A4244" s="164">
        <v>4220</v>
      </c>
      <c r="B4244" s="164">
        <v>7.111805272572937</v>
      </c>
      <c r="C4244" s="164">
        <v>4.8419323105236778E-2</v>
      </c>
      <c r="D4244" s="164">
        <v>0.51461874271575625</v>
      </c>
    </row>
    <row r="4245" spans="1:4" x14ac:dyDescent="0.15">
      <c r="A4245" s="164">
        <v>4221</v>
      </c>
      <c r="B4245" s="164">
        <v>7.106139610260465</v>
      </c>
      <c r="C4245" s="164">
        <v>4.7068506955715961E-2</v>
      </c>
      <c r="D4245" s="164">
        <v>0.50026176157837732</v>
      </c>
    </row>
    <row r="4246" spans="1:4" x14ac:dyDescent="0.15">
      <c r="A4246" s="164">
        <v>4222</v>
      </c>
      <c r="B4246" s="164">
        <v>7.1000530108159952</v>
      </c>
      <c r="C4246" s="164">
        <v>5.127570099185963E-2</v>
      </c>
      <c r="D4246" s="164">
        <v>0.54497739918726651</v>
      </c>
    </row>
    <row r="4247" spans="1:4" x14ac:dyDescent="0.15">
      <c r="A4247" s="164">
        <v>4223</v>
      </c>
      <c r="B4247" s="164">
        <v>7.0997422551202476</v>
      </c>
      <c r="C4247" s="164">
        <v>5.3622319891762693E-2</v>
      </c>
      <c r="D4247" s="164">
        <v>0.56991814578292754</v>
      </c>
    </row>
    <row r="4248" spans="1:4" x14ac:dyDescent="0.15">
      <c r="A4248" s="164">
        <v>4224</v>
      </c>
      <c r="B4248" s="164">
        <v>7.0936055297526002</v>
      </c>
      <c r="C4248" s="164">
        <v>5.4897434492104047E-2</v>
      </c>
      <c r="D4248" s="164">
        <v>0.58347054243704766</v>
      </c>
    </row>
    <row r="4249" spans="1:4" x14ac:dyDescent="0.15">
      <c r="A4249" s="164">
        <v>4225</v>
      </c>
      <c r="B4249" s="164">
        <v>7.097875126681374</v>
      </c>
      <c r="C4249" s="164">
        <v>5.791141912275144E-2</v>
      </c>
      <c r="D4249" s="164">
        <v>0.61550430255007615</v>
      </c>
    </row>
    <row r="4250" spans="1:4" x14ac:dyDescent="0.15">
      <c r="A4250" s="164">
        <v>4226</v>
      </c>
      <c r="B4250" s="164">
        <v>7.0996041018823473</v>
      </c>
      <c r="C4250" s="164">
        <v>5.8209260954880548E-2</v>
      </c>
      <c r="D4250" s="164">
        <v>0.61866987735262569</v>
      </c>
    </row>
    <row r="4251" spans="1:4" x14ac:dyDescent="0.15">
      <c r="A4251" s="164">
        <v>4227</v>
      </c>
      <c r="B4251" s="164">
        <v>7.1095234607647058</v>
      </c>
      <c r="C4251" s="164">
        <v>5.8594080014249705E-2</v>
      </c>
      <c r="D4251" s="164">
        <v>0.62275987877778383</v>
      </c>
    </row>
    <row r="4252" spans="1:4" x14ac:dyDescent="0.15">
      <c r="A4252" s="164">
        <v>4228</v>
      </c>
      <c r="B4252" s="164">
        <v>7.1149277123307373</v>
      </c>
      <c r="C4252" s="164">
        <v>5.7496864794107871E-2</v>
      </c>
      <c r="D4252" s="164">
        <v>0.61109826352036378</v>
      </c>
    </row>
    <row r="4253" spans="1:4" x14ac:dyDescent="0.15">
      <c r="A4253" s="164">
        <v>4229</v>
      </c>
      <c r="B4253" s="164">
        <v>7.110750335360204</v>
      </c>
      <c r="C4253" s="164">
        <v>6.3437843034540364E-2</v>
      </c>
      <c r="D4253" s="164">
        <v>0.67424121052001673</v>
      </c>
    </row>
    <row r="4254" spans="1:4" x14ac:dyDescent="0.15">
      <c r="A4254" s="164">
        <v>4230</v>
      </c>
      <c r="B4254" s="164">
        <v>7.1130964855760661</v>
      </c>
      <c r="C4254" s="164">
        <v>6.2546238529672671E-2</v>
      </c>
      <c r="D4254" s="164">
        <v>0.6647649031313847</v>
      </c>
    </row>
    <row r="4255" spans="1:4" x14ac:dyDescent="0.15">
      <c r="A4255" s="164">
        <v>4231</v>
      </c>
      <c r="B4255" s="164">
        <v>7.1157063807041583</v>
      </c>
      <c r="C4255" s="164">
        <v>5.8251939052635926E-2</v>
      </c>
      <c r="D4255" s="164">
        <v>0.61912347619705055</v>
      </c>
    </row>
    <row r="4256" spans="1:4" x14ac:dyDescent="0.15">
      <c r="A4256" s="164">
        <v>4232</v>
      </c>
      <c r="B4256" s="164">
        <v>7.108943434448709</v>
      </c>
      <c r="C4256" s="164">
        <v>5.9019939984453984E-2</v>
      </c>
      <c r="D4256" s="164">
        <v>0.62728607841017392</v>
      </c>
    </row>
    <row r="4257" spans="1:4" x14ac:dyDescent="0.15">
      <c r="A4257" s="164">
        <v>4233</v>
      </c>
      <c r="B4257" s="164">
        <v>7.1120432876360047</v>
      </c>
      <c r="C4257" s="164">
        <v>6.1915032120789526E-2</v>
      </c>
      <c r="D4257" s="164">
        <v>0.65805620446107138</v>
      </c>
    </row>
    <row r="4258" spans="1:4" x14ac:dyDescent="0.15">
      <c r="A4258" s="164">
        <v>4234</v>
      </c>
      <c r="B4258" s="164">
        <v>7.1109546277042774</v>
      </c>
      <c r="C4258" s="164">
        <v>6.0394928200550702E-2</v>
      </c>
      <c r="D4258" s="164">
        <v>0.64189996934538485</v>
      </c>
    </row>
    <row r="4259" spans="1:4" x14ac:dyDescent="0.15">
      <c r="A4259" s="164">
        <v>4235</v>
      </c>
      <c r="B4259" s="164">
        <v>7.1152663589434573</v>
      </c>
      <c r="C4259" s="164">
        <v>5.7081469265428453E-2</v>
      </c>
      <c r="D4259" s="164">
        <v>0.60668328390088144</v>
      </c>
    </row>
    <row r="4260" spans="1:4" x14ac:dyDescent="0.15">
      <c r="A4260" s="164">
        <v>4236</v>
      </c>
      <c r="B4260" s="164">
        <v>7.1161799739320664</v>
      </c>
      <c r="C4260" s="164">
        <v>5.5169581972761783E-2</v>
      </c>
      <c r="D4260" s="164">
        <v>0.58636302802642581</v>
      </c>
    </row>
    <row r="4261" spans="1:4" x14ac:dyDescent="0.15">
      <c r="A4261" s="164">
        <v>4237</v>
      </c>
      <c r="B4261" s="164">
        <v>7.1124171651982566</v>
      </c>
      <c r="C4261" s="164">
        <v>5.2457880653021149E-2</v>
      </c>
      <c r="D4261" s="164">
        <v>0.55754204841973953</v>
      </c>
    </row>
    <row r="4262" spans="1:4" x14ac:dyDescent="0.15">
      <c r="A4262" s="164">
        <v>4238</v>
      </c>
      <c r="B4262" s="164">
        <v>7.1236517776432695</v>
      </c>
      <c r="C4262" s="164">
        <v>4.8619295758808967E-2</v>
      </c>
      <c r="D4262" s="164">
        <v>0.51674412714823137</v>
      </c>
    </row>
    <row r="4263" spans="1:4" x14ac:dyDescent="0.15">
      <c r="A4263" s="164">
        <v>4239</v>
      </c>
      <c r="B4263" s="164">
        <v>7.1246894877048126</v>
      </c>
      <c r="C4263" s="164">
        <v>4.5583890065556076E-2</v>
      </c>
      <c r="D4263" s="164">
        <v>0.48448269594030308</v>
      </c>
    </row>
    <row r="4264" spans="1:4" x14ac:dyDescent="0.15">
      <c r="A4264" s="164">
        <v>4240</v>
      </c>
      <c r="B4264" s="164">
        <v>7.1243214253946805</v>
      </c>
      <c r="C4264" s="164">
        <v>4.1790096657408959E-2</v>
      </c>
      <c r="D4264" s="164">
        <v>0.44416083539754719</v>
      </c>
    </row>
    <row r="4265" spans="1:4" x14ac:dyDescent="0.15">
      <c r="A4265" s="164">
        <v>4241</v>
      </c>
      <c r="B4265" s="164">
        <v>7.1233167388950518</v>
      </c>
      <c r="C4265" s="164">
        <v>4.5109063292016138E-2</v>
      </c>
      <c r="D4265" s="164">
        <v>0.47943605873978273</v>
      </c>
    </row>
    <row r="4266" spans="1:4" x14ac:dyDescent="0.15">
      <c r="A4266" s="164">
        <v>4242</v>
      </c>
      <c r="B4266" s="164">
        <v>7.1261933982316439</v>
      </c>
      <c r="C4266" s="164">
        <v>4.8454338994718071E-2</v>
      </c>
      <c r="D4266" s="164">
        <v>0.51499090473422915</v>
      </c>
    </row>
    <row r="4267" spans="1:4" x14ac:dyDescent="0.15">
      <c r="A4267" s="164">
        <v>4243</v>
      </c>
      <c r="B4267" s="164">
        <v>7.1309865935275116</v>
      </c>
      <c r="C4267" s="164">
        <v>4.7940205779417155E-2</v>
      </c>
      <c r="D4267" s="164">
        <v>0.50952650391492171</v>
      </c>
    </row>
    <row r="4268" spans="1:4" x14ac:dyDescent="0.15">
      <c r="A4268" s="164">
        <v>4244</v>
      </c>
      <c r="B4268" s="164">
        <v>7.1314510375211926</v>
      </c>
      <c r="C4268" s="164">
        <v>4.5567728388707707E-2</v>
      </c>
      <c r="D4268" s="164">
        <v>0.48431092357161859</v>
      </c>
    </row>
    <row r="4269" spans="1:4" x14ac:dyDescent="0.15">
      <c r="A4269" s="164">
        <v>4245</v>
      </c>
      <c r="B4269" s="164">
        <v>7.1240871138169499</v>
      </c>
      <c r="C4269" s="164">
        <v>4.256488618521459E-2</v>
      </c>
      <c r="D4269" s="164">
        <v>0.45239558935728491</v>
      </c>
    </row>
    <row r="4270" spans="1:4" x14ac:dyDescent="0.15">
      <c r="A4270" s="164">
        <v>4246</v>
      </c>
      <c r="B4270" s="164">
        <v>7.1221429731015524</v>
      </c>
      <c r="C4270" s="164">
        <v>4.5357759639342632E-2</v>
      </c>
      <c r="D4270" s="164">
        <v>0.4820792968804935</v>
      </c>
    </row>
    <row r="4271" spans="1:4" x14ac:dyDescent="0.15">
      <c r="A4271" s="164">
        <v>4247</v>
      </c>
      <c r="B4271" s="164">
        <v>7.1144194676511239</v>
      </c>
      <c r="C4271" s="164">
        <v>4.5261164070675264E-2</v>
      </c>
      <c r="D4271" s="164">
        <v>0.48105264291444211</v>
      </c>
    </row>
    <row r="4272" spans="1:4" x14ac:dyDescent="0.15">
      <c r="A4272" s="164">
        <v>4248</v>
      </c>
      <c r="B4272" s="164">
        <v>7.1158755540257035</v>
      </c>
      <c r="C4272" s="164">
        <v>4.5047989376338471E-2</v>
      </c>
      <c r="D4272" s="164">
        <v>0.4787869422366367</v>
      </c>
    </row>
    <row r="4273" spans="1:4" x14ac:dyDescent="0.15">
      <c r="A4273" s="164">
        <v>4249</v>
      </c>
      <c r="B4273" s="164">
        <v>7.1197564869722658</v>
      </c>
      <c r="C4273" s="164">
        <v>4.1943092476793176E-2</v>
      </c>
      <c r="D4273" s="164">
        <v>0.44578693240103379</v>
      </c>
    </row>
    <row r="4274" spans="1:4" x14ac:dyDescent="0.15">
      <c r="A4274" s="164">
        <v>4250</v>
      </c>
      <c r="B4274" s="164">
        <v>7.1197564869722658</v>
      </c>
      <c r="C4274" s="164">
        <v>4.1943092476793176E-2</v>
      </c>
      <c r="D4274" s="164">
        <v>0.44578693240103379</v>
      </c>
    </row>
    <row r="4275" spans="1:4" x14ac:dyDescent="0.15">
      <c r="A4275" s="164">
        <v>4251</v>
      </c>
      <c r="B4275" s="164">
        <v>7.114690572531277</v>
      </c>
      <c r="C4275" s="164">
        <v>4.4056860584809066E-2</v>
      </c>
      <c r="D4275" s="164">
        <v>0.4682528533676602</v>
      </c>
    </row>
    <row r="4276" spans="1:4" x14ac:dyDescent="0.15">
      <c r="A4276" s="164">
        <v>4252</v>
      </c>
      <c r="B4276" s="164">
        <v>7.1297910425164401</v>
      </c>
      <c r="C4276" s="164">
        <v>4.6157632333615695E-2</v>
      </c>
      <c r="D4276" s="164">
        <v>0.49058064414974001</v>
      </c>
    </row>
    <row r="4277" spans="1:4" x14ac:dyDescent="0.15">
      <c r="A4277" s="164">
        <v>4253</v>
      </c>
      <c r="B4277" s="164">
        <v>7.1346614267424888</v>
      </c>
      <c r="C4277" s="164">
        <v>4.3044650661114403E-2</v>
      </c>
      <c r="D4277" s="164">
        <v>0.4574947063121137</v>
      </c>
    </row>
    <row r="4278" spans="1:4" x14ac:dyDescent="0.15">
      <c r="A4278" s="164">
        <v>4254</v>
      </c>
      <c r="B4278" s="164">
        <v>7.1319152062072142</v>
      </c>
      <c r="C4278" s="164">
        <v>4.693534162230506E-2</v>
      </c>
      <c r="D4278" s="164">
        <v>0.49884643042423671</v>
      </c>
    </row>
    <row r="4279" spans="1:4" x14ac:dyDescent="0.15">
      <c r="A4279" s="164">
        <v>4255</v>
      </c>
      <c r="B4279" s="164">
        <v>7.1253582489978227</v>
      </c>
      <c r="C4279" s="164">
        <v>5.3339778431797491E-2</v>
      </c>
      <c r="D4279" s="164">
        <v>0.56691518907953975</v>
      </c>
    </row>
    <row r="4280" spans="1:4" x14ac:dyDescent="0.15">
      <c r="A4280" s="164">
        <v>4256</v>
      </c>
      <c r="B4280" s="164">
        <v>7.1221765336951668</v>
      </c>
      <c r="C4280" s="164">
        <v>5.4154447999014366E-2</v>
      </c>
      <c r="D4280" s="164">
        <v>0.57557380306922179</v>
      </c>
    </row>
    <row r="4281" spans="1:4" x14ac:dyDescent="0.15">
      <c r="A4281" s="164">
        <v>4257</v>
      </c>
      <c r="B4281" s="164">
        <v>7.1211690896711488</v>
      </c>
      <c r="C4281" s="164">
        <v>5.0257291801266035E-2</v>
      </c>
      <c r="D4281" s="164">
        <v>0.53415336399589552</v>
      </c>
    </row>
    <row r="4282" spans="1:4" x14ac:dyDescent="0.15">
      <c r="A4282" s="164">
        <v>4258</v>
      </c>
      <c r="B4282" s="164">
        <v>7.1222772068466984</v>
      </c>
      <c r="C4282" s="164">
        <v>5.1987579354419111E-2</v>
      </c>
      <c r="D4282" s="164">
        <v>0.55254350966573551</v>
      </c>
    </row>
    <row r="4283" spans="1:4" x14ac:dyDescent="0.15">
      <c r="A4283" s="164">
        <v>4259</v>
      </c>
      <c r="B4283" s="164">
        <v>7.1260598341956056</v>
      </c>
      <c r="C4283" s="164">
        <v>5.1493548139752043E-2</v>
      </c>
      <c r="D4283" s="164">
        <v>0.54729276045551356</v>
      </c>
    </row>
    <row r="4284" spans="1:4" x14ac:dyDescent="0.15">
      <c r="A4284" s="164">
        <v>4260</v>
      </c>
      <c r="B4284" s="164">
        <v>7.1185436531104784</v>
      </c>
      <c r="C4284" s="164">
        <v>5.9696673494918251E-2</v>
      </c>
      <c r="D4284" s="164">
        <v>0.63447865620709631</v>
      </c>
    </row>
    <row r="4285" spans="1:4" x14ac:dyDescent="0.15">
      <c r="A4285" s="164">
        <v>4261</v>
      </c>
      <c r="B4285" s="164">
        <v>7.1125191008323059</v>
      </c>
      <c r="C4285" s="164">
        <v>6.1515844341175629E-2</v>
      </c>
      <c r="D4285" s="164">
        <v>0.65381348688309304</v>
      </c>
    </row>
    <row r="4286" spans="1:4" x14ac:dyDescent="0.15">
      <c r="A4286" s="164">
        <v>4262</v>
      </c>
      <c r="B4286" s="164">
        <v>7.1142499794250149</v>
      </c>
      <c r="C4286" s="164">
        <v>6.5972206202422612E-2</v>
      </c>
      <c r="D4286" s="164">
        <v>0.70117737367549926</v>
      </c>
    </row>
    <row r="4287" spans="1:4" x14ac:dyDescent="0.15">
      <c r="A4287" s="164">
        <v>4263</v>
      </c>
      <c r="B4287" s="164">
        <v>7.112247242981069</v>
      </c>
      <c r="C4287" s="164">
        <v>6.3854372146106897E-2</v>
      </c>
      <c r="D4287" s="164">
        <v>0.67866823828397349</v>
      </c>
    </row>
    <row r="4288" spans="1:4" x14ac:dyDescent="0.15">
      <c r="A4288" s="164">
        <v>4264</v>
      </c>
      <c r="B4288" s="164">
        <v>7.119015533966075</v>
      </c>
      <c r="C4288" s="164">
        <v>6.044486294470186E-2</v>
      </c>
      <c r="D4288" s="164">
        <v>0.64243069455187007</v>
      </c>
    </row>
    <row r="4289" spans="1:4" x14ac:dyDescent="0.15">
      <c r="A4289" s="164">
        <v>4265</v>
      </c>
      <c r="B4289" s="164">
        <v>7.1252579712075264</v>
      </c>
      <c r="C4289" s="164">
        <v>6.4437929597277233E-2</v>
      </c>
      <c r="D4289" s="164">
        <v>0.68487050594415921</v>
      </c>
    </row>
    <row r="4290" spans="1:4" x14ac:dyDescent="0.15">
      <c r="A4290" s="164">
        <v>4266</v>
      </c>
      <c r="B4290" s="164">
        <v>7.1260598341956056</v>
      </c>
      <c r="C4290" s="164">
        <v>6.280597185527359E-2</v>
      </c>
      <c r="D4290" s="164">
        <v>0.66752544642050948</v>
      </c>
    </row>
    <row r="4291" spans="1:4" x14ac:dyDescent="0.15">
      <c r="A4291" s="164">
        <v>4267</v>
      </c>
      <c r="B4291" s="164">
        <v>7.1238192432762757</v>
      </c>
      <c r="C4291" s="164">
        <v>6.5423963994314605E-2</v>
      </c>
      <c r="D4291" s="164">
        <v>0.69535044967602389</v>
      </c>
    </row>
    <row r="4292" spans="1:4" x14ac:dyDescent="0.15">
      <c r="A4292" s="164">
        <v>4268</v>
      </c>
      <c r="B4292" s="164">
        <v>7.1179365310130844</v>
      </c>
      <c r="C4292" s="164">
        <v>6.9569450094553176E-2</v>
      </c>
      <c r="D4292" s="164">
        <v>0.73941023217677693</v>
      </c>
    </row>
    <row r="4293" spans="1:4" x14ac:dyDescent="0.15">
      <c r="A4293" s="164">
        <v>4269</v>
      </c>
      <c r="B4293" s="164">
        <v>7.1015704881557777</v>
      </c>
      <c r="C4293" s="164">
        <v>7.3077249070584216E-2</v>
      </c>
      <c r="D4293" s="164">
        <v>0.77669243653186992</v>
      </c>
    </row>
    <row r="4294" spans="1:4" x14ac:dyDescent="0.15">
      <c r="A4294" s="164">
        <v>4270</v>
      </c>
      <c r="B4294" s="164">
        <v>7.0915143212713998</v>
      </c>
      <c r="C4294" s="164">
        <v>7.1812976244284954E-2</v>
      </c>
      <c r="D4294" s="164">
        <v>0.76325527032230234</v>
      </c>
    </row>
    <row r="4295" spans="1:4" x14ac:dyDescent="0.15">
      <c r="A4295" s="164">
        <v>4271</v>
      </c>
      <c r="B4295" s="164">
        <v>7.0896974121246172</v>
      </c>
      <c r="C4295" s="164">
        <v>7.618238706697511E-2</v>
      </c>
      <c r="D4295" s="164">
        <v>0.80969500883525625</v>
      </c>
    </row>
    <row r="4296" spans="1:4" x14ac:dyDescent="0.15">
      <c r="A4296" s="164">
        <v>4272</v>
      </c>
      <c r="B4296" s="164">
        <v>7.0864022626772343</v>
      </c>
      <c r="C4296" s="164">
        <v>7.7544421665312946E-2</v>
      </c>
      <c r="D4296" s="164">
        <v>0.82417122385810049</v>
      </c>
    </row>
    <row r="4297" spans="1:4" x14ac:dyDescent="0.15">
      <c r="A4297" s="164">
        <v>4273</v>
      </c>
      <c r="B4297" s="164">
        <v>7.07461616933921</v>
      </c>
      <c r="C4297" s="164">
        <v>7.2392202690204854E-2</v>
      </c>
      <c r="D4297" s="164">
        <v>0.76941150643281453</v>
      </c>
    </row>
    <row r="4298" spans="1:4" x14ac:dyDescent="0.15">
      <c r="A4298" s="164">
        <v>4274</v>
      </c>
      <c r="B4298" s="164">
        <v>7.0690690541966124</v>
      </c>
      <c r="C4298" s="164">
        <v>7.1225497740096344E-2</v>
      </c>
      <c r="D4298" s="164">
        <v>0.75701132823866391</v>
      </c>
    </row>
    <row r="4299" spans="1:4" x14ac:dyDescent="0.15">
      <c r="A4299" s="164">
        <v>4275</v>
      </c>
      <c r="B4299" s="164">
        <v>7.0739026167562189</v>
      </c>
      <c r="C4299" s="164">
        <v>7.0504563564919742E-2</v>
      </c>
      <c r="D4299" s="164">
        <v>0.74934896918412186</v>
      </c>
    </row>
    <row r="4300" spans="1:4" x14ac:dyDescent="0.15">
      <c r="A4300" s="164">
        <v>4276</v>
      </c>
      <c r="B4300" s="164">
        <v>7.0663707932152411</v>
      </c>
      <c r="C4300" s="164">
        <v>7.4082249885917051E-2</v>
      </c>
      <c r="D4300" s="164">
        <v>0.78737396247742686</v>
      </c>
    </row>
    <row r="4301" spans="1:4" x14ac:dyDescent="0.15">
      <c r="A4301" s="164">
        <v>4277</v>
      </c>
      <c r="B4301" s="164">
        <v>7.0612727532939834</v>
      </c>
      <c r="C4301" s="164">
        <v>7.4812603689663248E-2</v>
      </c>
      <c r="D4301" s="164">
        <v>0.79513643688056213</v>
      </c>
    </row>
    <row r="4302" spans="1:4" x14ac:dyDescent="0.15">
      <c r="A4302" s="164">
        <v>4278</v>
      </c>
      <c r="B4302" s="164">
        <v>7.0650362184264344</v>
      </c>
      <c r="C4302" s="164">
        <v>7.2639596148936114E-2</v>
      </c>
      <c r="D4302" s="164">
        <v>0.77204089698442702</v>
      </c>
    </row>
    <row r="4303" spans="1:4" x14ac:dyDescent="0.15">
      <c r="A4303" s="164">
        <v>4279</v>
      </c>
      <c r="B4303" s="164">
        <v>7.0754715750323474</v>
      </c>
      <c r="C4303" s="164">
        <v>7.3502901991229663E-2</v>
      </c>
      <c r="D4303" s="164">
        <v>0.78121643556382159</v>
      </c>
    </row>
    <row r="4304" spans="1:4" x14ac:dyDescent="0.15">
      <c r="A4304" s="164">
        <v>4280</v>
      </c>
      <c r="B4304" s="164">
        <v>7.0797700709618221</v>
      </c>
      <c r="C4304" s="164">
        <v>7.4923407900241656E-2</v>
      </c>
      <c r="D4304" s="164">
        <v>0.79631410562680915</v>
      </c>
    </row>
    <row r="4305" spans="1:4" x14ac:dyDescent="0.15">
      <c r="A4305" s="164">
        <v>4281</v>
      </c>
      <c r="B4305" s="164">
        <v>7.0797700709618221</v>
      </c>
      <c r="C4305" s="164">
        <v>7.4923407900241656E-2</v>
      </c>
      <c r="D4305" s="164">
        <v>0.79631410562680915</v>
      </c>
    </row>
    <row r="4306" spans="1:4" x14ac:dyDescent="0.15">
      <c r="A4306" s="164">
        <v>4282</v>
      </c>
      <c r="B4306" s="164">
        <v>7.063446190088464</v>
      </c>
      <c r="C4306" s="164">
        <v>7.5262067099364671E-2</v>
      </c>
      <c r="D4306" s="164">
        <v>0.79991350272872697</v>
      </c>
    </row>
    <row r="4307" spans="1:4" x14ac:dyDescent="0.15">
      <c r="A4307" s="164">
        <v>4283</v>
      </c>
      <c r="B4307" s="164">
        <v>7.0685301453062701</v>
      </c>
      <c r="C4307" s="164">
        <v>7.824203414636699E-2</v>
      </c>
      <c r="D4307" s="164">
        <v>0.83158571119247682</v>
      </c>
    </row>
    <row r="4308" spans="1:4" x14ac:dyDescent="0.15">
      <c r="A4308" s="164">
        <v>4284</v>
      </c>
      <c r="B4308" s="164">
        <v>7.0831284649626731</v>
      </c>
      <c r="C4308" s="164">
        <v>7.5930131127529776E-2</v>
      </c>
      <c r="D4308" s="164">
        <v>0.8070139380132253</v>
      </c>
    </row>
    <row r="4309" spans="1:4" x14ac:dyDescent="0.15">
      <c r="A4309" s="164">
        <v>4285</v>
      </c>
      <c r="B4309" s="164">
        <v>7.0829873489863697</v>
      </c>
      <c r="C4309" s="164">
        <v>7.8013825126420855E-2</v>
      </c>
      <c r="D4309" s="164">
        <v>0.82916022005816614</v>
      </c>
    </row>
    <row r="4310" spans="1:4" x14ac:dyDescent="0.15">
      <c r="A4310" s="164">
        <v>4286</v>
      </c>
      <c r="B4310" s="164">
        <v>7.0652166993432655</v>
      </c>
      <c r="C4310" s="164">
        <v>7.7768792088228622E-2</v>
      </c>
      <c r="D4310" s="164">
        <v>0.82655591694215103</v>
      </c>
    </row>
    <row r="4311" spans="1:4" x14ac:dyDescent="0.15">
      <c r="A4311" s="164">
        <v>4287</v>
      </c>
      <c r="B4311" s="164">
        <v>7.0627223812368269</v>
      </c>
      <c r="C4311" s="164">
        <v>7.9155953102527654E-2</v>
      </c>
      <c r="D4311" s="164">
        <v>0.8412991849463598</v>
      </c>
    </row>
    <row r="4312" spans="1:4" x14ac:dyDescent="0.15">
      <c r="A4312" s="164">
        <v>4288</v>
      </c>
      <c r="B4312" s="164">
        <v>7.0587658203569275</v>
      </c>
      <c r="C4312" s="164">
        <v>7.7001141336279666E-2</v>
      </c>
      <c r="D4312" s="164">
        <v>0.81839703657213514</v>
      </c>
    </row>
    <row r="4313" spans="1:4" x14ac:dyDescent="0.15">
      <c r="A4313" s="164">
        <v>4289</v>
      </c>
      <c r="B4313" s="164">
        <v>7.0563968526998719</v>
      </c>
      <c r="C4313" s="164">
        <v>8.0802090144954875E-2</v>
      </c>
      <c r="D4313" s="164">
        <v>0.85879494739786144</v>
      </c>
    </row>
    <row r="4314" spans="1:4" x14ac:dyDescent="0.15">
      <c r="A4314" s="164">
        <v>4290</v>
      </c>
      <c r="B4314" s="164">
        <v>7.052628211792892</v>
      </c>
      <c r="C4314" s="164">
        <v>8.010892777709433E-2</v>
      </c>
      <c r="D4314" s="164">
        <v>0.85142775753709099</v>
      </c>
    </row>
    <row r="4315" spans="1:4" x14ac:dyDescent="0.15">
      <c r="A4315" s="164">
        <v>4291</v>
      </c>
      <c r="B4315" s="164">
        <v>7.0364340864053849</v>
      </c>
      <c r="C4315" s="164">
        <v>8.3525123852576044E-2</v>
      </c>
      <c r="D4315" s="164">
        <v>0.88773637187715315</v>
      </c>
    </row>
    <row r="4316" spans="1:4" x14ac:dyDescent="0.15">
      <c r="A4316" s="164">
        <v>4292</v>
      </c>
      <c r="B4316" s="164">
        <v>7.0293251232951679</v>
      </c>
      <c r="C4316" s="164">
        <v>8.0227488981580386E-2</v>
      </c>
      <c r="D4316" s="164">
        <v>0.85268787052658634</v>
      </c>
    </row>
    <row r="4317" spans="1:4" x14ac:dyDescent="0.15">
      <c r="A4317" s="164">
        <v>4293</v>
      </c>
      <c r="B4317" s="164">
        <v>7.0344470705128259</v>
      </c>
      <c r="C4317" s="164">
        <v>8.032237785363705E-2</v>
      </c>
      <c r="D4317" s="164">
        <v>0.85369638508036028</v>
      </c>
    </row>
    <row r="4318" spans="1:4" x14ac:dyDescent="0.15">
      <c r="A4318" s="164">
        <v>4294</v>
      </c>
      <c r="B4318" s="164">
        <v>7.0559587200542886</v>
      </c>
      <c r="C4318" s="164">
        <v>7.9808241638918531E-2</v>
      </c>
      <c r="D4318" s="164">
        <v>0.84823195238211657</v>
      </c>
    </row>
    <row r="4319" spans="1:4" x14ac:dyDescent="0.15">
      <c r="A4319" s="164">
        <v>4295</v>
      </c>
      <c r="B4319" s="164">
        <v>7.05075545045709</v>
      </c>
      <c r="C4319" s="164">
        <v>8.1342660414739143E-2</v>
      </c>
      <c r="D4319" s="164">
        <v>0.86454033115676432</v>
      </c>
    </row>
    <row r="4320" spans="1:4" x14ac:dyDescent="0.15">
      <c r="A4320" s="164">
        <v>4296</v>
      </c>
      <c r="B4320" s="164">
        <v>7.0435533032620281</v>
      </c>
      <c r="C4320" s="164">
        <v>7.9393997246698156E-2</v>
      </c>
      <c r="D4320" s="164">
        <v>0.843829207473061</v>
      </c>
    </row>
    <row r="4321" spans="1:4" x14ac:dyDescent="0.15">
      <c r="A4321" s="164">
        <v>4297</v>
      </c>
      <c r="B4321" s="164">
        <v>7.042290734263065</v>
      </c>
      <c r="C4321" s="164">
        <v>8.065656624566131E-2</v>
      </c>
      <c r="D4321" s="164">
        <v>0.85724826476607874</v>
      </c>
    </row>
    <row r="4322" spans="1:4" x14ac:dyDescent="0.15">
      <c r="A4322" s="164">
        <v>4298</v>
      </c>
      <c r="B4322" s="164">
        <v>7.0548988863237261</v>
      </c>
      <c r="C4322" s="164">
        <v>7.7758396987483991E-2</v>
      </c>
      <c r="D4322" s="164">
        <v>0.82644543390908642</v>
      </c>
    </row>
    <row r="4323" spans="1:4" x14ac:dyDescent="0.15">
      <c r="A4323" s="164">
        <v>4299</v>
      </c>
      <c r="B4323" s="164">
        <v>7.0481776791991733</v>
      </c>
      <c r="C4323" s="164">
        <v>7.9194941320615442E-2</v>
      </c>
      <c r="D4323" s="164">
        <v>0.84171356636448613</v>
      </c>
    </row>
    <row r="4324" spans="1:4" x14ac:dyDescent="0.15">
      <c r="A4324" s="164">
        <v>4300</v>
      </c>
      <c r="B4324" s="164">
        <v>7.0476241938779243</v>
      </c>
      <c r="C4324" s="164">
        <v>7.8864927929722661E-2</v>
      </c>
      <c r="D4324" s="164">
        <v>0.83820606015810051</v>
      </c>
    </row>
    <row r="4325" spans="1:4" x14ac:dyDescent="0.15">
      <c r="A4325" s="164">
        <v>4301</v>
      </c>
      <c r="B4325" s="164">
        <v>7.052114566283894</v>
      </c>
      <c r="C4325" s="164">
        <v>7.9184184033779914E-2</v>
      </c>
      <c r="D4325" s="164">
        <v>0.84159923388168167</v>
      </c>
    </row>
    <row r="4326" spans="1:4" x14ac:dyDescent="0.15">
      <c r="A4326" s="164">
        <v>4302</v>
      </c>
      <c r="B4326" s="164">
        <v>7.0397594726261712</v>
      </c>
      <c r="C4326" s="164">
        <v>8.2461816476487648E-2</v>
      </c>
      <c r="D4326" s="164">
        <v>0.87643514191543526</v>
      </c>
    </row>
    <row r="4327" spans="1:4" x14ac:dyDescent="0.15">
      <c r="A4327" s="164">
        <v>4303</v>
      </c>
      <c r="B4327" s="164">
        <v>7.0440725934949509</v>
      </c>
      <c r="C4327" s="164">
        <v>8.3621105852447641E-2</v>
      </c>
      <c r="D4327" s="164">
        <v>0.88875650460370759</v>
      </c>
    </row>
    <row r="4328" spans="1:4" x14ac:dyDescent="0.15">
      <c r="A4328" s="164">
        <v>4304</v>
      </c>
      <c r="B4328" s="164">
        <v>7.0669111897426742</v>
      </c>
      <c r="C4328" s="164">
        <v>8.2063287280902841E-2</v>
      </c>
      <c r="D4328" s="164">
        <v>0.87219942401575246</v>
      </c>
    </row>
    <row r="4329" spans="1:4" x14ac:dyDescent="0.15">
      <c r="A4329" s="164">
        <v>4305</v>
      </c>
      <c r="B4329" s="164">
        <v>7.0660824291720665</v>
      </c>
      <c r="C4329" s="164">
        <v>8.0847218196807624E-2</v>
      </c>
      <c r="D4329" s="164">
        <v>0.85927458527415312</v>
      </c>
    </row>
    <row r="4330" spans="1:4" x14ac:dyDescent="0.15">
      <c r="A4330" s="164">
        <v>4306</v>
      </c>
      <c r="B4330" s="164">
        <v>7.0726880831103722</v>
      </c>
      <c r="C4330" s="164">
        <v>8.2005395751691523E-2</v>
      </c>
      <c r="D4330" s="164">
        <v>0.87158413111064781</v>
      </c>
    </row>
    <row r="4331" spans="1:4" x14ac:dyDescent="0.15">
      <c r="A4331" s="164">
        <v>4307</v>
      </c>
      <c r="B4331" s="164">
        <v>7.0726880831103722</v>
      </c>
      <c r="C4331" s="164">
        <v>8.2005395751691523E-2</v>
      </c>
      <c r="D4331" s="164">
        <v>0.87158413111064781</v>
      </c>
    </row>
    <row r="4332" spans="1:4" x14ac:dyDescent="0.15">
      <c r="A4332" s="164">
        <v>4308</v>
      </c>
      <c r="B4332" s="164">
        <v>7.0593114889235649</v>
      </c>
      <c r="C4332" s="164">
        <v>8.8169100964459624E-2</v>
      </c>
      <c r="D4332" s="164">
        <v>0.93709430398463023</v>
      </c>
    </row>
    <row r="4333" spans="1:4" x14ac:dyDescent="0.15">
      <c r="A4333" s="164">
        <v>4309</v>
      </c>
      <c r="B4333" s="164">
        <v>7.0599294539699873</v>
      </c>
      <c r="C4333" s="164">
        <v>8.9987382162121321E-2</v>
      </c>
      <c r="D4333" s="164">
        <v>0.95641967914137549</v>
      </c>
    </row>
    <row r="4334" spans="1:4" x14ac:dyDescent="0.15">
      <c r="A4334" s="164">
        <v>4310</v>
      </c>
      <c r="B4334" s="164">
        <v>7.0507922143506336</v>
      </c>
      <c r="C4334" s="164">
        <v>9.2351342362150035E-2</v>
      </c>
      <c r="D4334" s="164">
        <v>0.98154473558474586</v>
      </c>
    </row>
    <row r="4335" spans="1:4" x14ac:dyDescent="0.15">
      <c r="A4335" s="164">
        <v>4311</v>
      </c>
      <c r="B4335" s="164">
        <v>7.045961386714267</v>
      </c>
      <c r="C4335" s="164">
        <v>9.8682545373751651E-2</v>
      </c>
      <c r="D4335" s="164">
        <v>1.0488351379438869</v>
      </c>
    </row>
    <row r="4336" spans="1:4" x14ac:dyDescent="0.15">
      <c r="A4336" s="164">
        <v>4312</v>
      </c>
      <c r="B4336" s="164">
        <v>7.050350933668124</v>
      </c>
      <c r="C4336" s="164">
        <v>9.838781475655356E-2</v>
      </c>
      <c r="D4336" s="164">
        <v>1.0457026303015833</v>
      </c>
    </row>
    <row r="4337" spans="1:4" x14ac:dyDescent="0.15">
      <c r="A4337" s="164">
        <v>4313</v>
      </c>
      <c r="B4337" s="164">
        <v>7.0360221013161599</v>
      </c>
      <c r="C4337" s="164">
        <v>0.10173316977667302</v>
      </c>
      <c r="D4337" s="164">
        <v>1.0812583193113192</v>
      </c>
    </row>
    <row r="4338" spans="1:4" x14ac:dyDescent="0.15">
      <c r="A4338" s="164">
        <v>4314</v>
      </c>
      <c r="B4338" s="164">
        <v>7.0223797916023933</v>
      </c>
      <c r="C4338" s="164">
        <v>0.10225948852280897</v>
      </c>
      <c r="D4338" s="164">
        <v>1.0868522325268248</v>
      </c>
    </row>
    <row r="4339" spans="1:4" x14ac:dyDescent="0.15">
      <c r="A4339" s="164">
        <v>4315</v>
      </c>
      <c r="B4339" s="164">
        <v>7.0159490555301938</v>
      </c>
      <c r="C4339" s="164">
        <v>0.1038483816949789</v>
      </c>
      <c r="D4339" s="164">
        <v>1.1037395856357182</v>
      </c>
    </row>
    <row r="4340" spans="1:4" x14ac:dyDescent="0.15">
      <c r="A4340" s="164">
        <v>4316</v>
      </c>
      <c r="B4340" s="164">
        <v>7.0161027836387397</v>
      </c>
      <c r="C4340" s="164">
        <v>0.10223751741021125</v>
      </c>
      <c r="D4340" s="164">
        <v>1.0866187152941174</v>
      </c>
    </row>
    <row r="4341" spans="1:4" x14ac:dyDescent="0.15">
      <c r="A4341" s="164">
        <v>4317</v>
      </c>
      <c r="B4341" s="164">
        <v>7.0182134904116458</v>
      </c>
      <c r="C4341" s="164">
        <v>0.10206918742151139</v>
      </c>
      <c r="D4341" s="164">
        <v>1.0848296409826528</v>
      </c>
    </row>
    <row r="4342" spans="1:4" x14ac:dyDescent="0.15">
      <c r="A4342" s="164">
        <v>4318</v>
      </c>
      <c r="B4342" s="164">
        <v>7.0324549996868297</v>
      </c>
      <c r="C4342" s="164">
        <v>0.1062532575009989</v>
      </c>
      <c r="D4342" s="164">
        <v>1.1292995084994004</v>
      </c>
    </row>
    <row r="4343" spans="1:4" x14ac:dyDescent="0.15">
      <c r="A4343" s="164">
        <v>4319</v>
      </c>
      <c r="B4343" s="164">
        <v>7.016755791616375</v>
      </c>
      <c r="C4343" s="164">
        <v>0.1134227793554885</v>
      </c>
      <c r="D4343" s="164">
        <v>1.2054998782280621</v>
      </c>
    </row>
    <row r="4344" spans="1:4" x14ac:dyDescent="0.15">
      <c r="A4344" s="164">
        <v>4320</v>
      </c>
      <c r="B4344" s="164">
        <v>7.0093875555071383</v>
      </c>
      <c r="C4344" s="164">
        <v>0.113640380408639</v>
      </c>
      <c r="D4344" s="164">
        <v>1.2078126239090075</v>
      </c>
    </row>
    <row r="4345" spans="1:4" x14ac:dyDescent="0.15">
      <c r="A4345" s="164">
        <v>4321</v>
      </c>
      <c r="B4345" s="164">
        <v>7.025309654656489</v>
      </c>
      <c r="C4345" s="164">
        <v>0.11427137602269166</v>
      </c>
      <c r="D4345" s="164">
        <v>1.2145190821727294</v>
      </c>
    </row>
    <row r="4346" spans="1:4" x14ac:dyDescent="0.15">
      <c r="A4346" s="164">
        <v>4322</v>
      </c>
      <c r="B4346" s="164">
        <v>7.0298916905367212</v>
      </c>
      <c r="C4346" s="164">
        <v>0.11593516034386209</v>
      </c>
      <c r="D4346" s="164">
        <v>1.232202406527553</v>
      </c>
    </row>
    <row r="4347" spans="1:4" x14ac:dyDescent="0.15">
      <c r="A4347" s="164">
        <v>4323</v>
      </c>
      <c r="B4347" s="164">
        <v>7.0285690620696935</v>
      </c>
      <c r="C4347" s="164">
        <v>0.11694248059449919</v>
      </c>
      <c r="D4347" s="164">
        <v>1.2429085843022465</v>
      </c>
    </row>
    <row r="4348" spans="1:4" x14ac:dyDescent="0.15">
      <c r="A4348" s="164">
        <v>4324</v>
      </c>
      <c r="B4348" s="164">
        <v>7.0224941475792875</v>
      </c>
      <c r="C4348" s="164">
        <v>0.11890931536214477</v>
      </c>
      <c r="D4348" s="164">
        <v>1.2638128425682185</v>
      </c>
    </row>
    <row r="4349" spans="1:4" x14ac:dyDescent="0.15">
      <c r="A4349" s="164">
        <v>4325</v>
      </c>
      <c r="B4349" s="164">
        <v>7.0374817986757456</v>
      </c>
      <c r="C4349" s="164">
        <v>0.11596099605549526</v>
      </c>
      <c r="D4349" s="164">
        <v>1.2324769981695909</v>
      </c>
    </row>
    <row r="4350" spans="1:4" x14ac:dyDescent="0.15">
      <c r="A4350" s="164">
        <v>4326</v>
      </c>
      <c r="B4350" s="164">
        <v>7.0364715288492867</v>
      </c>
      <c r="C4350" s="164">
        <v>0.11548404397267031</v>
      </c>
      <c r="D4350" s="164">
        <v>1.2274077723841423</v>
      </c>
    </row>
    <row r="4351" spans="1:4" x14ac:dyDescent="0.15">
      <c r="A4351" s="164">
        <v>4327</v>
      </c>
      <c r="B4351" s="164">
        <v>7.0253476328096296</v>
      </c>
      <c r="C4351" s="164">
        <v>0.12213295707839489</v>
      </c>
      <c r="D4351" s="164">
        <v>1.2980749168929062</v>
      </c>
    </row>
    <row r="4352" spans="1:4" x14ac:dyDescent="0.15">
      <c r="A4352" s="164">
        <v>4328</v>
      </c>
      <c r="B4352" s="164">
        <v>7.0317396252672033</v>
      </c>
      <c r="C4352" s="164">
        <v>0.12170316946403759</v>
      </c>
      <c r="D4352" s="164">
        <v>1.2935069727840089</v>
      </c>
    </row>
    <row r="4353" spans="1:4" x14ac:dyDescent="0.15">
      <c r="A4353" s="164">
        <v>4329</v>
      </c>
      <c r="B4353" s="164">
        <v>7.0368084303031306</v>
      </c>
      <c r="C4353" s="164">
        <v>0.11796316440477206</v>
      </c>
      <c r="D4353" s="164">
        <v>1.2537567950054676</v>
      </c>
    </row>
    <row r="4354" spans="1:4" x14ac:dyDescent="0.15">
      <c r="A4354" s="164">
        <v>4330</v>
      </c>
      <c r="B4354" s="164">
        <v>7.0340715957751643</v>
      </c>
      <c r="C4354" s="164">
        <v>0.11999673654782494</v>
      </c>
      <c r="D4354" s="164">
        <v>1.2753703631506712</v>
      </c>
    </row>
    <row r="4355" spans="1:4" x14ac:dyDescent="0.15">
      <c r="A4355" s="164">
        <v>4331</v>
      </c>
      <c r="B4355" s="164">
        <v>7.0293629072007162</v>
      </c>
      <c r="C4355" s="164">
        <v>0.12188741934352798</v>
      </c>
      <c r="D4355" s="164">
        <v>1.2954652496711681</v>
      </c>
    </row>
    <row r="4356" spans="1:4" x14ac:dyDescent="0.15">
      <c r="A4356" s="164">
        <v>4332</v>
      </c>
      <c r="B4356" s="164">
        <v>7.0249297717836674</v>
      </c>
      <c r="C4356" s="164">
        <v>0.12294416271864073</v>
      </c>
      <c r="D4356" s="164">
        <v>1.306696714966372</v>
      </c>
    </row>
    <row r="4357" spans="1:4" x14ac:dyDescent="0.15">
      <c r="A4357" s="164">
        <v>4333</v>
      </c>
      <c r="B4357" s="164">
        <v>7.0247017535679168</v>
      </c>
      <c r="C4357" s="164">
        <v>0.11883685707486613</v>
      </c>
      <c r="D4357" s="164">
        <v>1.2630427286899713</v>
      </c>
    </row>
    <row r="4358" spans="1:4" x14ac:dyDescent="0.15">
      <c r="A4358" s="164">
        <v>4334</v>
      </c>
      <c r="B4358" s="164">
        <v>7.0290605848957624</v>
      </c>
      <c r="C4358" s="164">
        <v>0.11912791393754496</v>
      </c>
      <c r="D4358" s="164">
        <v>1.266136190290106</v>
      </c>
    </row>
    <row r="4359" spans="1:4" x14ac:dyDescent="0.15">
      <c r="A4359" s="164">
        <v>4335</v>
      </c>
      <c r="B4359" s="164">
        <v>7.0237509623313699</v>
      </c>
      <c r="C4359" s="164">
        <v>0.12041941015821678</v>
      </c>
      <c r="D4359" s="164">
        <v>1.2798626969548059</v>
      </c>
    </row>
    <row r="4360" spans="1:4" x14ac:dyDescent="0.15">
      <c r="A4360" s="164">
        <v>4336</v>
      </c>
      <c r="B4360" s="164">
        <v>7.028039384525921</v>
      </c>
      <c r="C4360" s="164">
        <v>0.11731446674001056</v>
      </c>
      <c r="D4360" s="164">
        <v>1.2468621927014114</v>
      </c>
    </row>
    <row r="4361" spans="1:4" x14ac:dyDescent="0.15">
      <c r="A4361" s="164">
        <v>4337</v>
      </c>
      <c r="B4361" s="164">
        <v>7.0452582510325596</v>
      </c>
      <c r="C4361" s="164">
        <v>0.11364477567338493</v>
      </c>
      <c r="D4361" s="164">
        <v>1.2078593384327223</v>
      </c>
    </row>
    <row r="4362" spans="1:4" x14ac:dyDescent="0.15">
      <c r="A4362" s="164">
        <v>4338</v>
      </c>
      <c r="B4362" s="164">
        <v>7.0579283893302378</v>
      </c>
      <c r="C4362" s="164">
        <v>0.10864641741857906</v>
      </c>
      <c r="D4362" s="164">
        <v>1.1547349105025655</v>
      </c>
    </row>
    <row r="4363" spans="1:4" x14ac:dyDescent="0.15">
      <c r="A4363" s="164">
        <v>4339</v>
      </c>
      <c r="B4363" s="164">
        <v>7.0608736346858807</v>
      </c>
      <c r="C4363" s="164">
        <v>0.10724390609307477</v>
      </c>
      <c r="D4363" s="164">
        <v>1.1398284936283163</v>
      </c>
    </row>
    <row r="4364" spans="1:4" x14ac:dyDescent="0.15">
      <c r="A4364" s="164">
        <v>4340</v>
      </c>
      <c r="B4364" s="164">
        <v>7.0631567468285441</v>
      </c>
      <c r="C4364" s="164">
        <v>0.108730464145113</v>
      </c>
      <c r="D4364" s="164">
        <v>1.1556281906635515</v>
      </c>
    </row>
    <row r="4365" spans="1:4" x14ac:dyDescent="0.15">
      <c r="A4365" s="164">
        <v>4341</v>
      </c>
      <c r="B4365" s="164">
        <v>7.0572723832457465</v>
      </c>
      <c r="C4365" s="164">
        <v>0.11092223179429705</v>
      </c>
      <c r="D4365" s="164">
        <v>1.1789231200349655</v>
      </c>
    </row>
    <row r="4366" spans="1:4" x14ac:dyDescent="0.15">
      <c r="A4366" s="164">
        <v>4342</v>
      </c>
      <c r="B4366" s="164">
        <v>7.0581105157528263</v>
      </c>
      <c r="C4366" s="164">
        <v>0.11108552447586462</v>
      </c>
      <c r="D4366" s="164">
        <v>1.1806586559552084</v>
      </c>
    </row>
    <row r="4367" spans="1:4" x14ac:dyDescent="0.15">
      <c r="A4367" s="164">
        <v>4343</v>
      </c>
      <c r="B4367" s="164">
        <v>7.0524814903102833</v>
      </c>
      <c r="C4367" s="164">
        <v>0.1121615459502241</v>
      </c>
      <c r="D4367" s="164">
        <v>1.1920950161262605</v>
      </c>
    </row>
    <row r="4368" spans="1:4" x14ac:dyDescent="0.15">
      <c r="A4368" s="164">
        <v>4344</v>
      </c>
      <c r="B4368" s="164">
        <v>7.0533980488698642</v>
      </c>
      <c r="C4368" s="164">
        <v>0.11363982804235562</v>
      </c>
      <c r="D4368" s="164">
        <v>1.2078067531527878</v>
      </c>
    </row>
    <row r="4369" spans="1:4" x14ac:dyDescent="0.15">
      <c r="A4369" s="164">
        <v>4345</v>
      </c>
      <c r="B4369" s="164">
        <v>7.0545330935621866</v>
      </c>
      <c r="C4369" s="164">
        <v>0.11173288057145125</v>
      </c>
      <c r="D4369" s="164">
        <v>1.1875389995584453</v>
      </c>
    </row>
    <row r="4370" spans="1:4" x14ac:dyDescent="0.15">
      <c r="A4370" s="164">
        <v>4346</v>
      </c>
      <c r="B4370" s="164">
        <v>7.0619979027187654</v>
      </c>
      <c r="C4370" s="164">
        <v>0.10942847875364947</v>
      </c>
      <c r="D4370" s="164">
        <v>1.1630469519597708</v>
      </c>
    </row>
    <row r="4371" spans="1:4" x14ac:dyDescent="0.15">
      <c r="A4371" s="164">
        <v>4347</v>
      </c>
      <c r="B4371" s="164">
        <v>7.0661905781329999</v>
      </c>
      <c r="C4371" s="164">
        <v>0.10715452682610227</v>
      </c>
      <c r="D4371" s="164">
        <v>1.1388785372256984</v>
      </c>
    </row>
    <row r="4372" spans="1:4" x14ac:dyDescent="0.15">
      <c r="A4372" s="164">
        <v>4348</v>
      </c>
      <c r="B4372" s="164">
        <v>7.0710060610350363</v>
      </c>
      <c r="C4372" s="164">
        <v>0.1023390439240659</v>
      </c>
      <c r="D4372" s="164">
        <v>1.08769777719671</v>
      </c>
    </row>
    <row r="4373" spans="1:4" x14ac:dyDescent="0.15">
      <c r="A4373" s="164">
        <v>4349</v>
      </c>
      <c r="B4373" s="164">
        <v>7.0702892096549137</v>
      </c>
      <c r="C4373" s="164">
        <v>0.10274914683552527</v>
      </c>
      <c r="D4373" s="164">
        <v>1.092056504893514</v>
      </c>
    </row>
    <row r="4374" spans="1:4" x14ac:dyDescent="0.15">
      <c r="A4374" s="164">
        <v>4350</v>
      </c>
      <c r="B4374" s="164">
        <v>7.0736527196580745</v>
      </c>
      <c r="C4374" s="164">
        <v>0.10489276410562542</v>
      </c>
      <c r="D4374" s="164">
        <v>1.1148396739602333</v>
      </c>
    </row>
    <row r="4375" spans="1:4" x14ac:dyDescent="0.15">
      <c r="A4375" s="164">
        <v>4351</v>
      </c>
      <c r="B4375" s="164">
        <v>7.0736527196580745</v>
      </c>
      <c r="C4375" s="164">
        <v>0.10489276410562542</v>
      </c>
      <c r="D4375" s="164">
        <v>1.1148396739602333</v>
      </c>
    </row>
    <row r="4376" spans="1:4" x14ac:dyDescent="0.15">
      <c r="A4376" s="164">
        <v>4352</v>
      </c>
      <c r="B4376" s="164">
        <v>7.078138710891797</v>
      </c>
      <c r="C4376" s="164">
        <v>0.1020834747356405</v>
      </c>
      <c r="D4376" s="164">
        <v>1.0849814919207157</v>
      </c>
    </row>
    <row r="4377" spans="1:4" x14ac:dyDescent="0.15">
      <c r="A4377" s="164">
        <v>4353</v>
      </c>
      <c r="B4377" s="164">
        <v>7.0645667732716024</v>
      </c>
      <c r="C4377" s="164">
        <v>0.10570660449876623</v>
      </c>
      <c r="D4377" s="164">
        <v>1.1234894751765607</v>
      </c>
    </row>
    <row r="4378" spans="1:4" x14ac:dyDescent="0.15">
      <c r="A4378" s="164">
        <v>4354</v>
      </c>
      <c r="B4378" s="164">
        <v>7.0600021236884185</v>
      </c>
      <c r="C4378" s="164">
        <v>0.10549135137242693</v>
      </c>
      <c r="D4378" s="164">
        <v>1.1212016841431831</v>
      </c>
    </row>
    <row r="4379" spans="1:4" x14ac:dyDescent="0.15">
      <c r="A4379" s="164">
        <v>4355</v>
      </c>
      <c r="B4379" s="164">
        <v>7.0638078437760257</v>
      </c>
      <c r="C4379" s="164">
        <v>0.10546518763721302</v>
      </c>
      <c r="D4379" s="164">
        <v>1.1209236061433883</v>
      </c>
    </row>
    <row r="4380" spans="1:4" x14ac:dyDescent="0.15">
      <c r="A4380" s="164">
        <v>4356</v>
      </c>
      <c r="B4380" s="164">
        <v>7.0665149354246477</v>
      </c>
      <c r="C4380" s="164">
        <v>0.10321991865689739</v>
      </c>
      <c r="D4380" s="164">
        <v>1.0970600445401539</v>
      </c>
    </row>
    <row r="4381" spans="1:4" x14ac:dyDescent="0.15">
      <c r="A4381" s="164">
        <v>4357</v>
      </c>
      <c r="B4381" s="164">
        <v>7.0817161595020215</v>
      </c>
      <c r="C4381" s="164">
        <v>9.8429873362937848E-2</v>
      </c>
      <c r="D4381" s="164">
        <v>1.0461496449591574</v>
      </c>
    </row>
    <row r="4382" spans="1:4" x14ac:dyDescent="0.15">
      <c r="A4382" s="164">
        <v>4358</v>
      </c>
      <c r="B4382" s="164">
        <v>7.0858751556832988</v>
      </c>
      <c r="C4382" s="164">
        <v>9.7995559379153718E-2</v>
      </c>
      <c r="D4382" s="164">
        <v>1.0415335928967797</v>
      </c>
    </row>
    <row r="4383" spans="1:4" x14ac:dyDescent="0.15">
      <c r="A4383" s="164">
        <v>4359</v>
      </c>
      <c r="B4383" s="164">
        <v>7.0862617355019477</v>
      </c>
      <c r="C4383" s="164">
        <v>9.6242340520070968E-2</v>
      </c>
      <c r="D4383" s="164">
        <v>1.0228997246990408</v>
      </c>
    </row>
    <row r="4384" spans="1:4" x14ac:dyDescent="0.15">
      <c r="A4384" s="164">
        <v>4360</v>
      </c>
      <c r="B4384" s="164">
        <v>7.0886472744387659</v>
      </c>
      <c r="C4384" s="164">
        <v>9.6588214510555659E-2</v>
      </c>
      <c r="D4384" s="164">
        <v>1.026575803312004</v>
      </c>
    </row>
    <row r="4385" spans="1:4" x14ac:dyDescent="0.15">
      <c r="A4385" s="164">
        <v>4361</v>
      </c>
      <c r="B4385" s="164">
        <v>7.088717327449225</v>
      </c>
      <c r="C4385" s="164">
        <v>9.7502674435083314E-2</v>
      </c>
      <c r="D4385" s="164">
        <v>1.0362950266807724</v>
      </c>
    </row>
    <row r="4386" spans="1:4" x14ac:dyDescent="0.15">
      <c r="A4386" s="164">
        <v>4362</v>
      </c>
      <c r="B4386" s="164">
        <v>7.0840098641129225</v>
      </c>
      <c r="C4386" s="164">
        <v>0.10008844265100159</v>
      </c>
      <c r="D4386" s="164">
        <v>1.0637775419843849</v>
      </c>
    </row>
    <row r="4387" spans="1:4" x14ac:dyDescent="0.15">
      <c r="A4387" s="164">
        <v>4363</v>
      </c>
      <c r="B4387" s="164">
        <v>7.094683803284985</v>
      </c>
      <c r="C4387" s="164">
        <v>9.455940398560525E-2</v>
      </c>
      <c r="D4387" s="164">
        <v>1.0050128434315186</v>
      </c>
    </row>
    <row r="4388" spans="1:4" x14ac:dyDescent="0.15">
      <c r="A4388" s="164">
        <v>4364</v>
      </c>
      <c r="B4388" s="164">
        <v>7.0894175130821333</v>
      </c>
      <c r="C4388" s="164">
        <v>9.4453201980319257E-2</v>
      </c>
      <c r="D4388" s="164">
        <v>1.0038840886508007</v>
      </c>
    </row>
    <row r="4389" spans="1:4" x14ac:dyDescent="0.15">
      <c r="A4389" s="164">
        <v>4365</v>
      </c>
      <c r="B4389" s="164">
        <v>7.0828109182462873</v>
      </c>
      <c r="C4389" s="164">
        <v>9.8552863456271567E-2</v>
      </c>
      <c r="D4389" s="164">
        <v>1.0474568298419433</v>
      </c>
    </row>
    <row r="4390" spans="1:4" x14ac:dyDescent="0.15">
      <c r="A4390" s="164">
        <v>4366</v>
      </c>
      <c r="B4390" s="164">
        <v>7.0933618430032297</v>
      </c>
      <c r="C4390" s="164">
        <v>9.678654649707763E-2</v>
      </c>
      <c r="D4390" s="164">
        <v>1.0286837501191581</v>
      </c>
    </row>
    <row r="4391" spans="1:4" x14ac:dyDescent="0.15">
      <c r="A4391" s="164">
        <v>4367</v>
      </c>
      <c r="B4391" s="164">
        <v>7.0976327652241871</v>
      </c>
      <c r="C4391" s="164">
        <v>0.10002711456282842</v>
      </c>
      <c r="D4391" s="164">
        <v>1.0631257240405396</v>
      </c>
    </row>
    <row r="4392" spans="1:4" x14ac:dyDescent="0.15">
      <c r="A4392" s="164">
        <v>4368</v>
      </c>
      <c r="B4392" s="164">
        <v>7.0983250276132512</v>
      </c>
      <c r="C4392" s="164">
        <v>9.948450796572228E-2</v>
      </c>
      <c r="D4392" s="164">
        <v>1.0573586974304168</v>
      </c>
    </row>
    <row r="4393" spans="1:4" x14ac:dyDescent="0.15">
      <c r="A4393" s="164">
        <v>4369</v>
      </c>
      <c r="B4393" s="164">
        <v>7.100639657533014</v>
      </c>
      <c r="C4393" s="164">
        <v>9.9113367968506338E-2</v>
      </c>
      <c r="D4393" s="164">
        <v>1.0534140822129821</v>
      </c>
    </row>
    <row r="4394" spans="1:4" x14ac:dyDescent="0.15">
      <c r="A4394" s="164">
        <v>4370</v>
      </c>
      <c r="B4394" s="164">
        <v>7.0966278964462752</v>
      </c>
      <c r="C4394" s="164">
        <v>0.10065774584526022</v>
      </c>
      <c r="D4394" s="164">
        <v>1.0698283100510237</v>
      </c>
    </row>
    <row r="4395" spans="1:4" x14ac:dyDescent="0.15">
      <c r="A4395" s="164">
        <v>4371</v>
      </c>
      <c r="B4395" s="164">
        <v>7.0893825186660937</v>
      </c>
      <c r="C4395" s="164">
        <v>0.10452866877177769</v>
      </c>
      <c r="D4395" s="164">
        <v>1.1109699320696631</v>
      </c>
    </row>
    <row r="4396" spans="1:4" x14ac:dyDescent="0.15">
      <c r="A4396" s="164">
        <v>4372</v>
      </c>
      <c r="B4396" s="164">
        <v>7.0914794204379135</v>
      </c>
      <c r="C4396" s="164">
        <v>0.10453276574684711</v>
      </c>
      <c r="D4396" s="164">
        <v>1.1110134762587172</v>
      </c>
    </row>
    <row r="4397" spans="1:4" x14ac:dyDescent="0.15">
      <c r="A4397" s="164">
        <v>4373</v>
      </c>
      <c r="B4397" s="164">
        <v>7.1078162730509336</v>
      </c>
      <c r="C4397" s="164">
        <v>0.10019173555683647</v>
      </c>
      <c r="D4397" s="164">
        <v>1.0648753777640523</v>
      </c>
    </row>
    <row r="4398" spans="1:4" x14ac:dyDescent="0.15">
      <c r="A4398" s="164">
        <v>4374</v>
      </c>
      <c r="B4398" s="164">
        <v>7.1130625335501145</v>
      </c>
      <c r="C4398" s="164">
        <v>9.7164903356438792E-2</v>
      </c>
      <c r="D4398" s="164">
        <v>1.032705068856703</v>
      </c>
    </row>
    <row r="4399" spans="1:4" x14ac:dyDescent="0.15">
      <c r="A4399" s="164">
        <v>4375</v>
      </c>
      <c r="B4399" s="164">
        <v>7.1108865361781133</v>
      </c>
      <c r="C4399" s="164">
        <v>9.6602896279946115E-2</v>
      </c>
      <c r="D4399" s="164">
        <v>1.0267318466686641</v>
      </c>
    </row>
    <row r="4400" spans="1:4" x14ac:dyDescent="0.15">
      <c r="A4400" s="164">
        <v>4376</v>
      </c>
      <c r="B4400" s="164">
        <v>7.1148938396130763</v>
      </c>
      <c r="C4400" s="164">
        <v>9.3410377527665567E-2</v>
      </c>
      <c r="D4400" s="164">
        <v>0.99280055888869523</v>
      </c>
    </row>
    <row r="4401" spans="1:4" x14ac:dyDescent="0.15">
      <c r="A4401" s="164">
        <v>4377</v>
      </c>
      <c r="B4401" s="164">
        <v>7.1161461553417054</v>
      </c>
      <c r="C4401" s="164">
        <v>9.422906845641954E-2</v>
      </c>
      <c r="D4401" s="164">
        <v>1.0015019134184242</v>
      </c>
    </row>
    <row r="4402" spans="1:4" x14ac:dyDescent="0.15">
      <c r="A4402" s="164">
        <v>4378</v>
      </c>
      <c r="B4402" s="164">
        <v>7.1137073704467744</v>
      </c>
      <c r="C4402" s="164">
        <v>9.4078424168007047E-2</v>
      </c>
      <c r="D4402" s="164">
        <v>0.99990080936887671</v>
      </c>
    </row>
    <row r="4403" spans="1:4" x14ac:dyDescent="0.15">
      <c r="A4403" s="164">
        <v>4379</v>
      </c>
      <c r="B4403" s="164">
        <v>7.1264604579777258</v>
      </c>
      <c r="C4403" s="164">
        <v>9.0836227809085734E-2</v>
      </c>
      <c r="D4403" s="164">
        <v>0.96544152933641303</v>
      </c>
    </row>
    <row r="4404" spans="1:4" x14ac:dyDescent="0.15">
      <c r="A4404" s="164">
        <v>4380</v>
      </c>
      <c r="B4404" s="164">
        <v>7.130156543469516</v>
      </c>
      <c r="C4404" s="164">
        <v>8.9192628010715147E-2</v>
      </c>
      <c r="D4404" s="164">
        <v>0.947972733667234</v>
      </c>
    </row>
    <row r="4405" spans="1:4" x14ac:dyDescent="0.15">
      <c r="A4405" s="164">
        <v>4381</v>
      </c>
      <c r="B4405" s="164">
        <v>7.132345973759497</v>
      </c>
      <c r="C4405" s="164">
        <v>8.9489851528951725E-2</v>
      </c>
      <c r="D4405" s="164">
        <v>0.95113173679761687</v>
      </c>
    </row>
    <row r="4406" spans="1:4" x14ac:dyDescent="0.15">
      <c r="A4406" s="164">
        <v>4382</v>
      </c>
      <c r="B4406" s="164">
        <v>7.1260598341956056</v>
      </c>
      <c r="C4406" s="164">
        <v>9.2117004207802111E-2</v>
      </c>
      <c r="D4406" s="164">
        <v>0.97905410170911833</v>
      </c>
    </row>
    <row r="4407" spans="1:4" x14ac:dyDescent="0.15">
      <c r="A4407" s="164">
        <v>4383</v>
      </c>
      <c r="B4407" s="164">
        <v>7.1234507715968878</v>
      </c>
      <c r="C4407" s="164">
        <v>9.6118059411958612E-2</v>
      </c>
      <c r="D4407" s="164">
        <v>1.0215788184265369</v>
      </c>
    </row>
    <row r="4408" spans="1:4" x14ac:dyDescent="0.15">
      <c r="A4408" s="164">
        <v>4384</v>
      </c>
      <c r="B4408" s="164">
        <v>7.1247229393377882</v>
      </c>
      <c r="C4408" s="164">
        <v>9.5577741820819462E-2</v>
      </c>
      <c r="D4408" s="164">
        <v>1.0158361202311306</v>
      </c>
    </row>
    <row r="4409" spans="1:4" x14ac:dyDescent="0.15">
      <c r="A4409" s="164">
        <v>4385</v>
      </c>
      <c r="B4409" s="164">
        <v>7.1251911122124048</v>
      </c>
      <c r="C4409" s="164">
        <v>9.6352486305992358E-2</v>
      </c>
      <c r="D4409" s="164">
        <v>1.0240703954608585</v>
      </c>
    </row>
    <row r="4410" spans="1:4" x14ac:dyDescent="0.15">
      <c r="A4410" s="164">
        <v>4386</v>
      </c>
      <c r="B4410" s="164">
        <v>7.1295916064298561</v>
      </c>
      <c r="C4410" s="164">
        <v>9.8070892298798285E-2</v>
      </c>
      <c r="D4410" s="164">
        <v>1.0423342594469571</v>
      </c>
    </row>
    <row r="4411" spans="1:4" x14ac:dyDescent="0.15">
      <c r="A4411" s="164">
        <v>4387</v>
      </c>
      <c r="B4411" s="164">
        <v>7.1260264396266342</v>
      </c>
      <c r="C4411" s="164">
        <v>0.10185390029665164</v>
      </c>
      <c r="D4411" s="164">
        <v>1.0825414886002369</v>
      </c>
    </row>
    <row r="4412" spans="1:4" x14ac:dyDescent="0.15">
      <c r="A4412" s="164">
        <v>4388</v>
      </c>
      <c r="B4412" s="164">
        <v>7.1299239716939251</v>
      </c>
      <c r="C4412" s="164">
        <v>0.10150773996336859</v>
      </c>
      <c r="D4412" s="164">
        <v>1.0788623666285189</v>
      </c>
    </row>
    <row r="4413" spans="1:4" x14ac:dyDescent="0.15">
      <c r="A4413" s="164">
        <v>4389</v>
      </c>
      <c r="B4413" s="164">
        <v>7.1373980497380565</v>
      </c>
      <c r="C4413" s="164">
        <v>9.8941293016287624E-2</v>
      </c>
      <c r="D4413" s="164">
        <v>1.0515852050233692</v>
      </c>
    </row>
    <row r="4414" spans="1:4" x14ac:dyDescent="0.15">
      <c r="A4414" s="164">
        <v>4390</v>
      </c>
      <c r="B4414" s="164">
        <v>7.1279609743211205</v>
      </c>
      <c r="C4414" s="164">
        <v>9.99193656021653E-2</v>
      </c>
      <c r="D4414" s="164">
        <v>1.061980527637342</v>
      </c>
    </row>
    <row r="4415" spans="1:4" x14ac:dyDescent="0.15">
      <c r="A4415" s="164">
        <v>4391</v>
      </c>
      <c r="B4415" s="164">
        <v>7.1323128462058003</v>
      </c>
      <c r="C4415" s="164">
        <v>9.6003033794056947E-2</v>
      </c>
      <c r="D4415" s="164">
        <v>1.0203562829785298</v>
      </c>
    </row>
    <row r="4416" spans="1:4" x14ac:dyDescent="0.15">
      <c r="A4416" s="164">
        <v>4392</v>
      </c>
      <c r="B4416" s="164">
        <v>7.1333060636783685</v>
      </c>
      <c r="C4416" s="164">
        <v>9.5009816321488749E-2</v>
      </c>
      <c r="D4416" s="164">
        <v>1.0097999948233762</v>
      </c>
    </row>
    <row r="4417" spans="1:4" x14ac:dyDescent="0.15">
      <c r="A4417" s="164">
        <v>4393</v>
      </c>
      <c r="B4417" s="164">
        <v>7.1225120605450982</v>
      </c>
      <c r="C4417" s="164">
        <v>9.8446828118897045E-2</v>
      </c>
      <c r="D4417" s="164">
        <v>1.0463298464703559</v>
      </c>
    </row>
    <row r="4418" spans="1:4" x14ac:dyDescent="0.15">
      <c r="A4418" s="164">
        <v>4394</v>
      </c>
      <c r="B4418" s="164">
        <v>7.1224114175849458</v>
      </c>
      <c r="C4418" s="164">
        <v>9.8181853730090474E-2</v>
      </c>
      <c r="D4418" s="164">
        <v>1.0435135991939712</v>
      </c>
    </row>
    <row r="4419" spans="1:4" x14ac:dyDescent="0.15">
      <c r="A4419" s="164">
        <v>4395</v>
      </c>
      <c r="B4419" s="164">
        <v>7.1213034904524939</v>
      </c>
      <c r="C4419" s="164">
        <v>9.7093265116334315E-2</v>
      </c>
      <c r="D4419" s="164">
        <v>1.031943670747671</v>
      </c>
    </row>
    <row r="4420" spans="1:4" x14ac:dyDescent="0.15">
      <c r="A4420" s="164">
        <v>4396</v>
      </c>
      <c r="B4420" s="164">
        <v>7.1330413288407408</v>
      </c>
      <c r="C4420" s="164">
        <v>9.6580034373246804E-2</v>
      </c>
      <c r="D4420" s="164">
        <v>1.0264888617418384</v>
      </c>
    </row>
    <row r="4421" spans="1:4" x14ac:dyDescent="0.15">
      <c r="A4421" s="164">
        <v>4397</v>
      </c>
      <c r="B4421" s="164">
        <v>7.1363111398845707</v>
      </c>
      <c r="C4421" s="164">
        <v>9.5554568162898867E-2</v>
      </c>
      <c r="D4421" s="164">
        <v>1.0155898218952926</v>
      </c>
    </row>
    <row r="4422" spans="1:4" x14ac:dyDescent="0.15">
      <c r="A4422" s="164">
        <v>4398</v>
      </c>
      <c r="B4422" s="164">
        <v>7.139304727754932</v>
      </c>
      <c r="C4422" s="164">
        <v>9.4655978349737602E-2</v>
      </c>
      <c r="D4422" s="164">
        <v>1.0060392720278117</v>
      </c>
    </row>
    <row r="4423" spans="1:4" x14ac:dyDescent="0.15">
      <c r="A4423" s="164">
        <v>4399</v>
      </c>
      <c r="B4423" s="164">
        <v>7.1363770561732061</v>
      </c>
      <c r="C4423" s="164">
        <v>9.2229078527187092E-2</v>
      </c>
      <c r="D4423" s="164">
        <v>0.98024526964856407</v>
      </c>
    </row>
    <row r="4424" spans="1:4" x14ac:dyDescent="0.15">
      <c r="A4424" s="164">
        <v>4400</v>
      </c>
      <c r="B4424" s="164">
        <v>7.1408791647792365</v>
      </c>
      <c r="C4424" s="164">
        <v>8.9611574712068709E-2</v>
      </c>
      <c r="D4424" s="164">
        <v>0.95242545648301757</v>
      </c>
    </row>
    <row r="4425" spans="1:4" x14ac:dyDescent="0.15">
      <c r="A4425" s="164">
        <v>4401</v>
      </c>
      <c r="B4425" s="164">
        <v>7.1462998170915784</v>
      </c>
      <c r="C4425" s="164">
        <v>8.6722294669610456E-2</v>
      </c>
      <c r="D4425" s="164">
        <v>0.92171710354772463</v>
      </c>
    </row>
    <row r="4426" spans="1:4" x14ac:dyDescent="0.15">
      <c r="A4426" s="164">
        <v>4402</v>
      </c>
      <c r="B4426" s="164">
        <v>7.1541678057054545</v>
      </c>
      <c r="C4426" s="164">
        <v>8.5190732786391443E-2</v>
      </c>
      <c r="D4426" s="164">
        <v>0.90543908890013247</v>
      </c>
    </row>
    <row r="4427" spans="1:4" x14ac:dyDescent="0.15">
      <c r="A4427" s="164">
        <v>4403</v>
      </c>
      <c r="B4427" s="164">
        <v>7.1580563228623681</v>
      </c>
      <c r="C4427" s="164">
        <v>8.3668062522863629E-2</v>
      </c>
      <c r="D4427" s="164">
        <v>0.88925557772455788</v>
      </c>
    </row>
    <row r="4428" spans="1:4" x14ac:dyDescent="0.15">
      <c r="A4428" s="164">
        <v>4404</v>
      </c>
      <c r="B4428" s="164">
        <v>7.1600733041960565</v>
      </c>
      <c r="C4428" s="164">
        <v>8.3939902730543636E-2</v>
      </c>
      <c r="D4428" s="164">
        <v>0.89214479750137765</v>
      </c>
    </row>
    <row r="4429" spans="1:4" x14ac:dyDescent="0.15">
      <c r="A4429" s="164">
        <v>4405</v>
      </c>
      <c r="B4429" s="164">
        <v>7.159049455001715</v>
      </c>
      <c r="C4429" s="164">
        <v>8.6034836321617014E-2</v>
      </c>
      <c r="D4429" s="164">
        <v>0.91441053815140727</v>
      </c>
    </row>
    <row r="4430" spans="1:4" x14ac:dyDescent="0.15">
      <c r="A4430" s="164">
        <v>4406</v>
      </c>
      <c r="B4430" s="164">
        <v>7.1612554634415098</v>
      </c>
      <c r="C4430" s="164">
        <v>8.332913125865371E-2</v>
      </c>
      <c r="D4430" s="164">
        <v>0.88565328901276252</v>
      </c>
    </row>
    <row r="4431" spans="1:4" x14ac:dyDescent="0.15">
      <c r="A4431" s="164">
        <v>4407</v>
      </c>
      <c r="B4431" s="164">
        <v>7.1619256256243684</v>
      </c>
      <c r="C4431" s="164">
        <v>8.4299892641654495E-2</v>
      </c>
      <c r="D4431" s="164">
        <v>0.89597090541791302</v>
      </c>
    </row>
    <row r="4432" spans="1:4" x14ac:dyDescent="0.15">
      <c r="A4432" s="164">
        <v>4408</v>
      </c>
      <c r="B4432" s="164">
        <v>7.1654584148829441</v>
      </c>
      <c r="C4432" s="164">
        <v>8.3045657487666347E-2</v>
      </c>
      <c r="D4432" s="164">
        <v>0.88264042335783899</v>
      </c>
    </row>
    <row r="4433" spans="1:4" x14ac:dyDescent="0.15">
      <c r="A4433" s="164">
        <v>4409</v>
      </c>
      <c r="B4433" s="164">
        <v>7.1654584148829441</v>
      </c>
      <c r="C4433" s="164">
        <v>8.3045657487666347E-2</v>
      </c>
      <c r="D4433" s="164">
        <v>0.88264042335783899</v>
      </c>
    </row>
    <row r="4434" spans="1:4" x14ac:dyDescent="0.15">
      <c r="A4434" s="164">
        <v>4410</v>
      </c>
      <c r="B4434" s="164">
        <v>7.1636462707814372</v>
      </c>
      <c r="C4434" s="164">
        <v>8.1223895420631465E-2</v>
      </c>
      <c r="D4434" s="164">
        <v>0.86327805221466725</v>
      </c>
    </row>
    <row r="4435" spans="1:4" x14ac:dyDescent="0.15">
      <c r="A4435" s="164">
        <v>4411</v>
      </c>
      <c r="B4435" s="164">
        <v>7.1461696392016822</v>
      </c>
      <c r="C4435" s="164">
        <v>8.5045003607756797E-2</v>
      </c>
      <c r="D4435" s="164">
        <v>0.90389022448245016</v>
      </c>
    </row>
    <row r="4436" spans="1:4" x14ac:dyDescent="0.15">
      <c r="A4436" s="164">
        <v>4412</v>
      </c>
      <c r="B4436" s="164">
        <v>7.1483472693641028</v>
      </c>
      <c r="C4436" s="164">
        <v>8.6334833395715904E-2</v>
      </c>
      <c r="D4436" s="164">
        <v>0.91759901967469559</v>
      </c>
    </row>
    <row r="4437" spans="1:4" x14ac:dyDescent="0.15">
      <c r="A4437" s="164">
        <v>4413</v>
      </c>
      <c r="B4437" s="164">
        <v>7.1546830990038979</v>
      </c>
      <c r="C4437" s="164">
        <v>8.9115753307898338E-2</v>
      </c>
      <c r="D4437" s="164">
        <v>0.94715568046671217</v>
      </c>
    </row>
    <row r="4438" spans="1:4" x14ac:dyDescent="0.15">
      <c r="A4438" s="164">
        <v>4414</v>
      </c>
      <c r="B4438" s="164">
        <v>7.1545221062710809</v>
      </c>
      <c r="C4438" s="164">
        <v>9.0133888950336249E-2</v>
      </c>
      <c r="D4438" s="164">
        <v>0.95797680828559384</v>
      </c>
    </row>
    <row r="4439" spans="1:4" x14ac:dyDescent="0.15">
      <c r="A4439" s="164">
        <v>4415</v>
      </c>
      <c r="B4439" s="164">
        <v>7.1485419859013213</v>
      </c>
      <c r="C4439" s="164">
        <v>9.3325604410404495E-2</v>
      </c>
      <c r="D4439" s="164">
        <v>0.99189955837437227</v>
      </c>
    </row>
    <row r="4440" spans="1:4" x14ac:dyDescent="0.15">
      <c r="A4440" s="164">
        <v>4416</v>
      </c>
      <c r="B4440" s="164">
        <v>7.1598494515470437</v>
      </c>
      <c r="C4440" s="164">
        <v>9.0857030154015028E-2</v>
      </c>
      <c r="D4440" s="164">
        <v>0.96566262446758178</v>
      </c>
    </row>
    <row r="4441" spans="1:4" x14ac:dyDescent="0.15">
      <c r="A4441" s="164">
        <v>4417</v>
      </c>
      <c r="B4441" s="164">
        <v>7.1611277484482985</v>
      </c>
      <c r="C4441" s="164">
        <v>9.3545025016590344E-2</v>
      </c>
      <c r="D4441" s="164">
        <v>0.99423164294804278</v>
      </c>
    </row>
    <row r="4442" spans="1:4" x14ac:dyDescent="0.15">
      <c r="A4442" s="164">
        <v>4418</v>
      </c>
      <c r="B4442" s="164">
        <v>7.159049455001715</v>
      </c>
      <c r="C4442" s="164">
        <v>9.4350153770046852E-2</v>
      </c>
      <c r="D4442" s="164">
        <v>1.0027888535874308</v>
      </c>
    </row>
    <row r="4443" spans="1:4" x14ac:dyDescent="0.15">
      <c r="A4443" s="164">
        <v>4419</v>
      </c>
      <c r="B4443" s="164">
        <v>7.1532007158574586</v>
      </c>
      <c r="C4443" s="164">
        <v>9.6156477565889631E-2</v>
      </c>
      <c r="D4443" s="164">
        <v>1.0219871409888013</v>
      </c>
    </row>
    <row r="4444" spans="1:4" x14ac:dyDescent="0.15">
      <c r="A4444" s="164">
        <v>4420</v>
      </c>
      <c r="B4444" s="164">
        <v>7.1563233370025365</v>
      </c>
      <c r="C4444" s="164">
        <v>9.4879792337239088E-2</v>
      </c>
      <c r="D4444" s="164">
        <v>1.0084180511073928</v>
      </c>
    </row>
    <row r="4445" spans="1:4" x14ac:dyDescent="0.15">
      <c r="A4445" s="164">
        <v>4421</v>
      </c>
      <c r="B4445" s="164">
        <v>7.1580883790511107</v>
      </c>
      <c r="C4445" s="164">
        <v>9.5382003633416979E-2</v>
      </c>
      <c r="D4445" s="164">
        <v>1.013755741294738</v>
      </c>
    </row>
    <row r="4446" spans="1:4" x14ac:dyDescent="0.15">
      <c r="A4446" s="164">
        <v>4422</v>
      </c>
      <c r="B4446" s="164">
        <v>7.1544899037521947</v>
      </c>
      <c r="C4446" s="164">
        <v>9.7918343941349129E-2</v>
      </c>
      <c r="D4446" s="164">
        <v>1.0407129182368948</v>
      </c>
    </row>
    <row r="4447" spans="1:4" x14ac:dyDescent="0.15">
      <c r="A4447" s="164">
        <v>4423</v>
      </c>
      <c r="B4447" s="164">
        <v>7.1547474868303036</v>
      </c>
      <c r="C4447" s="164">
        <v>9.8864428654686698E-2</v>
      </c>
      <c r="D4447" s="164">
        <v>1.0507682617331719</v>
      </c>
    </row>
    <row r="4448" spans="1:4" x14ac:dyDescent="0.15">
      <c r="A4448" s="164">
        <v>4424</v>
      </c>
      <c r="B4448" s="164">
        <v>7.1616065723052049</v>
      </c>
      <c r="C4448" s="164">
        <v>0.10060118276256524</v>
      </c>
      <c r="D4448" s="164">
        <v>1.0692271363741974</v>
      </c>
    </row>
    <row r="4449" spans="1:4" x14ac:dyDescent="0.15">
      <c r="A4449" s="164">
        <v>4425</v>
      </c>
      <c r="B4449" s="164">
        <v>7.1626908236172371</v>
      </c>
      <c r="C4449" s="164">
        <v>0.1006387938595994</v>
      </c>
      <c r="D4449" s="164">
        <v>1.0696268812327907</v>
      </c>
    </row>
    <row r="4450" spans="1:4" x14ac:dyDescent="0.15">
      <c r="A4450" s="164">
        <v>4426</v>
      </c>
      <c r="B4450" s="164">
        <v>7.1557448217116111</v>
      </c>
      <c r="C4450" s="164">
        <v>0.10435604304802926</v>
      </c>
      <c r="D4450" s="164">
        <v>1.109135201073471</v>
      </c>
    </row>
    <row r="4451" spans="1:4" x14ac:dyDescent="0.15">
      <c r="A4451" s="164">
        <v>4427</v>
      </c>
      <c r="B4451" s="164">
        <v>7.1538133447601497</v>
      </c>
      <c r="C4451" s="164">
        <v>0.10846456359257672</v>
      </c>
      <c r="D4451" s="164">
        <v>1.1528020997713628</v>
      </c>
    </row>
    <row r="4452" spans="1:4" x14ac:dyDescent="0.15">
      <c r="A4452" s="164">
        <v>4428</v>
      </c>
      <c r="B4452" s="164">
        <v>7.1532007158574586</v>
      </c>
      <c r="C4452" s="164">
        <v>0.10767319086063321</v>
      </c>
      <c r="D4452" s="164">
        <v>1.1443910932926651</v>
      </c>
    </row>
    <row r="4453" spans="1:4" x14ac:dyDescent="0.15">
      <c r="A4453" s="164">
        <v>4429</v>
      </c>
      <c r="B4453" s="164">
        <v>7.1493851985034116</v>
      </c>
      <c r="C4453" s="164">
        <v>0.1078290517971503</v>
      </c>
      <c r="D4453" s="164">
        <v>1.1460476418366132</v>
      </c>
    </row>
    <row r="4454" spans="1:4" x14ac:dyDescent="0.15">
      <c r="A4454" s="164">
        <v>4430</v>
      </c>
      <c r="B4454" s="164">
        <v>7.1446058141585747</v>
      </c>
      <c r="C4454" s="164">
        <v>0.10723549992188186</v>
      </c>
      <c r="D4454" s="164">
        <v>1.1397391496851772</v>
      </c>
    </row>
    <row r="4455" spans="1:4" x14ac:dyDescent="0.15">
      <c r="A4455" s="164">
        <v>4431</v>
      </c>
      <c r="B4455" s="164">
        <v>7.1446058141585747</v>
      </c>
      <c r="C4455" s="164">
        <v>0.10723549992188186</v>
      </c>
      <c r="D4455" s="164">
        <v>1.1397391496851772</v>
      </c>
    </row>
    <row r="4456" spans="1:4" x14ac:dyDescent="0.15">
      <c r="A4456" s="164">
        <v>4432</v>
      </c>
      <c r="B4456" s="164">
        <v>7.1486393260158589</v>
      </c>
      <c r="C4456" s="164">
        <v>0.10758733955432209</v>
      </c>
      <c r="D4456" s="164">
        <v>1.143478633380363</v>
      </c>
    </row>
    <row r="4457" spans="1:4" x14ac:dyDescent="0.15">
      <c r="A4457" s="164">
        <v>4433</v>
      </c>
      <c r="B4457" s="164">
        <v>7.1543610804319417</v>
      </c>
      <c r="C4457" s="164">
        <v>0.1088283730527948</v>
      </c>
      <c r="D4457" s="164">
        <v>1.1566688032896795</v>
      </c>
    </row>
    <row r="4458" spans="1:4" x14ac:dyDescent="0.15">
      <c r="A4458" s="164">
        <v>4434</v>
      </c>
      <c r="B4458" s="164">
        <v>7.1525230416045273</v>
      </c>
      <c r="C4458" s="164">
        <v>0.10919350261865812</v>
      </c>
      <c r="D4458" s="164">
        <v>1.160549537386365</v>
      </c>
    </row>
    <row r="4459" spans="1:4" x14ac:dyDescent="0.15">
      <c r="A4459" s="164">
        <v>4435</v>
      </c>
      <c r="B4459" s="164">
        <v>7.1491906915555132</v>
      </c>
      <c r="C4459" s="164">
        <v>0.10802355874504865</v>
      </c>
      <c r="D4459" s="164">
        <v>1.1481149346973452</v>
      </c>
    </row>
    <row r="4460" spans="1:4" x14ac:dyDescent="0.15">
      <c r="A4460" s="164">
        <v>4436</v>
      </c>
      <c r="B4460" s="164">
        <v>7.1491906915555132</v>
      </c>
      <c r="C4460" s="164">
        <v>0.10802355874504865</v>
      </c>
      <c r="D4460" s="164">
        <v>1.1481149346973452</v>
      </c>
    </row>
    <row r="4461" spans="1:4" x14ac:dyDescent="0.15">
      <c r="A4461" s="164">
        <v>4437</v>
      </c>
      <c r="B4461" s="164">
        <v>7.1491906915555132</v>
      </c>
      <c r="C4461" s="164">
        <v>0.10802355874504865</v>
      </c>
      <c r="D4461" s="164">
        <v>1.1481149346973452</v>
      </c>
    </row>
    <row r="4462" spans="1:4" x14ac:dyDescent="0.15">
      <c r="A4462" s="164">
        <v>4438</v>
      </c>
      <c r="B4462" s="164">
        <v>7.1517478379274158</v>
      </c>
      <c r="C4462" s="164">
        <v>0.104267075392106</v>
      </c>
      <c r="D4462" s="164">
        <v>1.1081896194276044</v>
      </c>
    </row>
    <row r="4463" spans="1:4" x14ac:dyDescent="0.15">
      <c r="A4463" s="164">
        <v>4439</v>
      </c>
      <c r="B4463" s="164">
        <v>7.1614789145692868</v>
      </c>
      <c r="C4463" s="164">
        <v>9.5735335731275129E-2</v>
      </c>
      <c r="D4463" s="164">
        <v>1.0175110874726612</v>
      </c>
    </row>
    <row r="4464" spans="1:4" x14ac:dyDescent="0.15">
      <c r="A4464" s="164">
        <v>4440</v>
      </c>
      <c r="B4464" s="164">
        <v>7.1553267391440238</v>
      </c>
      <c r="C4464" s="164">
        <v>9.5805455632856251E-2</v>
      </c>
      <c r="D4464" s="164">
        <v>1.0182563481098783</v>
      </c>
    </row>
    <row r="4465" spans="1:4" x14ac:dyDescent="0.15">
      <c r="A4465" s="164">
        <v>4441</v>
      </c>
      <c r="B4465" s="164">
        <v>7.156612434450329</v>
      </c>
      <c r="C4465" s="164">
        <v>9.6716395399366384E-2</v>
      </c>
      <c r="D4465" s="164">
        <v>1.0279381579177591</v>
      </c>
    </row>
    <row r="4466" spans="1:4" x14ac:dyDescent="0.15">
      <c r="A4466" s="164">
        <v>4442</v>
      </c>
      <c r="B4466" s="164">
        <v>7.1584088687827521</v>
      </c>
      <c r="C4466" s="164">
        <v>9.4424368292454375E-2</v>
      </c>
      <c r="D4466" s="164">
        <v>1.0035776333919233</v>
      </c>
    </row>
    <row r="4467" spans="1:4" x14ac:dyDescent="0.15">
      <c r="A4467" s="164">
        <v>4443</v>
      </c>
      <c r="B4467" s="164">
        <v>7.1633597590208051</v>
      </c>
      <c r="C4467" s="164">
        <v>9.1383698310520067E-2</v>
      </c>
      <c r="D4467" s="164">
        <v>0.9712602513476597</v>
      </c>
    </row>
    <row r="4468" spans="1:4" x14ac:dyDescent="0.15">
      <c r="A4468" s="164">
        <v>4444</v>
      </c>
      <c r="B4468" s="164">
        <v>7.1714372724593787</v>
      </c>
      <c r="C4468" s="164">
        <v>8.9647360210394211E-2</v>
      </c>
      <c r="D4468" s="164">
        <v>0.9528057981932001</v>
      </c>
    </row>
    <row r="4469" spans="1:4" x14ac:dyDescent="0.15">
      <c r="A4469" s="164">
        <v>4445</v>
      </c>
      <c r="B4469" s="164">
        <v>7.1770892923089269</v>
      </c>
      <c r="C4469" s="164">
        <v>8.8829821663361841E-2</v>
      </c>
      <c r="D4469" s="164">
        <v>0.94411669160901568</v>
      </c>
    </row>
    <row r="4470" spans="1:4" x14ac:dyDescent="0.15">
      <c r="A4470" s="164">
        <v>4446</v>
      </c>
      <c r="B4470" s="164">
        <v>7.1770892923089269</v>
      </c>
      <c r="C4470" s="164">
        <v>8.8829821663361841E-2</v>
      </c>
      <c r="D4470" s="164">
        <v>0.94411669160901568</v>
      </c>
    </row>
    <row r="4471" spans="1:4" x14ac:dyDescent="0.15">
      <c r="A4471" s="164">
        <v>4447</v>
      </c>
      <c r="B4471" s="164">
        <v>7.1754920242790572</v>
      </c>
      <c r="C4471" s="164">
        <v>9.1265488400903649E-2</v>
      </c>
      <c r="D4471" s="164">
        <v>0.97000387205191596</v>
      </c>
    </row>
    <row r="4472" spans="1:4" x14ac:dyDescent="0.15">
      <c r="A4472" s="164">
        <v>4448</v>
      </c>
      <c r="B4472" s="164">
        <v>7.169733680565443</v>
      </c>
      <c r="C4472" s="164">
        <v>9.6115535108840078E-2</v>
      </c>
      <c r="D4472" s="164">
        <v>1.0215519891853624</v>
      </c>
    </row>
    <row r="4473" spans="1:4" x14ac:dyDescent="0.15">
      <c r="A4473" s="164">
        <v>4449</v>
      </c>
      <c r="B4473" s="164">
        <v>7.1582165906846988</v>
      </c>
      <c r="C4473" s="164">
        <v>0.10462236684467729</v>
      </c>
      <c r="D4473" s="164">
        <v>1.1119657903629663</v>
      </c>
    </row>
    <row r="4474" spans="1:4" x14ac:dyDescent="0.15">
      <c r="A4474" s="164">
        <v>4450</v>
      </c>
      <c r="B4474" s="164">
        <v>7.1608083698035303</v>
      </c>
      <c r="C4474" s="164">
        <v>0.10497094268663432</v>
      </c>
      <c r="D4474" s="164">
        <v>1.1156705852676603</v>
      </c>
    </row>
    <row r="4475" spans="1:4" x14ac:dyDescent="0.15">
      <c r="A4475" s="164">
        <v>4451</v>
      </c>
      <c r="B4475" s="164">
        <v>7.1542966608234657</v>
      </c>
      <c r="C4475" s="164">
        <v>0.10615566072817995</v>
      </c>
      <c r="D4475" s="164">
        <v>1.1282622133597711</v>
      </c>
    </row>
    <row r="4476" spans="1:4" x14ac:dyDescent="0.15">
      <c r="A4476" s="164">
        <v>4452</v>
      </c>
      <c r="B4476" s="164">
        <v>7.1544254947412282</v>
      </c>
      <c r="C4476" s="164">
        <v>0.10953461769502137</v>
      </c>
      <c r="D4476" s="164">
        <v>1.1641750364735355</v>
      </c>
    </row>
    <row r="4477" spans="1:4" x14ac:dyDescent="0.15">
      <c r="A4477" s="164">
        <v>4453</v>
      </c>
      <c r="B4477" s="164">
        <v>7.1655536748190389</v>
      </c>
      <c r="C4477" s="164">
        <v>0.10691415978429752</v>
      </c>
      <c r="D4477" s="164">
        <v>1.1363238260709181</v>
      </c>
    </row>
    <row r="4478" spans="1:4" x14ac:dyDescent="0.15">
      <c r="A4478" s="164">
        <v>4454</v>
      </c>
      <c r="B4478" s="164">
        <v>7.1553267391440238</v>
      </c>
      <c r="C4478" s="164">
        <v>0.10582812564292521</v>
      </c>
      <c r="D4478" s="164">
        <v>1.1247810475160696</v>
      </c>
    </row>
    <row r="4479" spans="1:4" x14ac:dyDescent="0.15">
      <c r="A4479" s="164">
        <v>4455</v>
      </c>
      <c r="B4479" s="164">
        <v>7.1557126694378832</v>
      </c>
      <c r="C4479" s="164">
        <v>0.10417726194076771</v>
      </c>
      <c r="D4479" s="164">
        <v>1.1072350483505529</v>
      </c>
    </row>
    <row r="4480" spans="1:4" x14ac:dyDescent="0.15">
      <c r="A4480" s="164">
        <v>4456</v>
      </c>
      <c r="B4480" s="164">
        <v>7.1575111667760281</v>
      </c>
      <c r="C4480" s="164">
        <v>0.10132342978768172</v>
      </c>
      <c r="D4480" s="164">
        <v>1.0769034488907481</v>
      </c>
    </row>
    <row r="4481" spans="1:4" x14ac:dyDescent="0.15">
      <c r="A4481" s="164">
        <v>4457</v>
      </c>
      <c r="B4481" s="164">
        <v>7.1599453962326249</v>
      </c>
      <c r="C4481" s="164">
        <v>0.10464481388960944</v>
      </c>
      <c r="D4481" s="164">
        <v>1.1122043659831906</v>
      </c>
    </row>
    <row r="4482" spans="1:4" x14ac:dyDescent="0.15">
      <c r="A4482" s="164">
        <v>4458</v>
      </c>
      <c r="B4482" s="164">
        <v>7.1648230523178489</v>
      </c>
      <c r="C4482" s="164">
        <v>0.10632455835054522</v>
      </c>
      <c r="D4482" s="164">
        <v>1.1300573206949229</v>
      </c>
    </row>
    <row r="4483" spans="1:4" x14ac:dyDescent="0.15">
      <c r="A4483" s="164">
        <v>4459</v>
      </c>
      <c r="B4483" s="164">
        <v>7.1662201700891144</v>
      </c>
      <c r="C4483" s="164">
        <v>0.11026707394496604</v>
      </c>
      <c r="D4483" s="164">
        <v>1.1719598564641325</v>
      </c>
    </row>
    <row r="4484" spans="1:4" x14ac:dyDescent="0.15">
      <c r="A4484" s="164">
        <v>4460</v>
      </c>
      <c r="B4484" s="164">
        <v>7.1685958900918507</v>
      </c>
      <c r="C4484" s="164">
        <v>0.10954984371495957</v>
      </c>
      <c r="D4484" s="164">
        <v>1.1643368643293304</v>
      </c>
    </row>
    <row r="4485" spans="1:4" x14ac:dyDescent="0.15">
      <c r="A4485" s="164">
        <v>4461</v>
      </c>
      <c r="B4485" s="164">
        <v>7.1669494907864717</v>
      </c>
      <c r="C4485" s="164">
        <v>0.11022912495656456</v>
      </c>
      <c r="D4485" s="164">
        <v>1.1715565203692422</v>
      </c>
    </row>
    <row r="4486" spans="1:4" x14ac:dyDescent="0.15">
      <c r="A4486" s="164">
        <v>4462</v>
      </c>
      <c r="B4486" s="164">
        <v>7.16720300840921</v>
      </c>
      <c r="C4486" s="164">
        <v>0.11073556453645139</v>
      </c>
      <c r="D4486" s="164">
        <v>1.1769391503431557</v>
      </c>
    </row>
    <row r="4487" spans="1:4" x14ac:dyDescent="0.15">
      <c r="A4487" s="164">
        <v>4463</v>
      </c>
      <c r="B4487" s="164">
        <v>7.1732314965222557</v>
      </c>
      <c r="C4487" s="164">
        <v>0.10608733889236444</v>
      </c>
      <c r="D4487" s="164">
        <v>1.1275360632405098</v>
      </c>
    </row>
    <row r="4488" spans="1:4" x14ac:dyDescent="0.15">
      <c r="A4488" s="164">
        <v>4464</v>
      </c>
      <c r="B4488" s="164">
        <v>7.1726338785117898</v>
      </c>
      <c r="C4488" s="164">
        <v>0.1055118552950205</v>
      </c>
      <c r="D4488" s="164">
        <v>1.1214196075297391</v>
      </c>
    </row>
    <row r="4489" spans="1:4" x14ac:dyDescent="0.15">
      <c r="A4489" s="164">
        <v>4465</v>
      </c>
      <c r="B4489" s="164">
        <v>7.1635189451632071</v>
      </c>
      <c r="C4489" s="164">
        <v>0.10748959311778528</v>
      </c>
      <c r="D4489" s="164">
        <v>1.1424397475585562</v>
      </c>
    </row>
    <row r="4490" spans="1:4" x14ac:dyDescent="0.15">
      <c r="A4490" s="164">
        <v>4466</v>
      </c>
      <c r="B4490" s="164">
        <v>7.160488860842678</v>
      </c>
      <c r="C4490" s="164">
        <v>0.10724589608649193</v>
      </c>
      <c r="D4490" s="164">
        <v>1.1398496440254033</v>
      </c>
    </row>
    <row r="4491" spans="1:4" x14ac:dyDescent="0.15">
      <c r="A4491" s="164">
        <v>4467</v>
      </c>
      <c r="B4491" s="164">
        <v>7.1635189451632071</v>
      </c>
      <c r="C4491" s="164">
        <v>0.11179186885387438</v>
      </c>
      <c r="D4491" s="164">
        <v>1.1881659491684093</v>
      </c>
    </row>
    <row r="4492" spans="1:4" x14ac:dyDescent="0.15">
      <c r="A4492" s="164">
        <v>4468</v>
      </c>
      <c r="B4492" s="164">
        <v>7.1725394760663308</v>
      </c>
      <c r="C4492" s="164">
        <v>0.11042786785295</v>
      </c>
      <c r="D4492" s="164">
        <v>1.173668834480682</v>
      </c>
    </row>
    <row r="4493" spans="1:4" x14ac:dyDescent="0.15">
      <c r="A4493" s="164">
        <v>4469</v>
      </c>
      <c r="B4493" s="164">
        <v>7.1753038960126627</v>
      </c>
      <c r="C4493" s="164">
        <v>0.10869363240073504</v>
      </c>
      <c r="D4493" s="164">
        <v>1.1552367290575596</v>
      </c>
    </row>
    <row r="4494" spans="1:4" x14ac:dyDescent="0.15">
      <c r="A4494" s="164">
        <v>4470</v>
      </c>
      <c r="B4494" s="164">
        <v>7.1750529879958123</v>
      </c>
      <c r="C4494" s="164">
        <v>0.10805177518986575</v>
      </c>
      <c r="D4494" s="164">
        <v>1.1484148296653958</v>
      </c>
    </row>
    <row r="4495" spans="1:4" x14ac:dyDescent="0.15">
      <c r="A4495" s="164">
        <v>4471</v>
      </c>
      <c r="B4495" s="164">
        <v>7.1750529879958123</v>
      </c>
      <c r="C4495" s="164">
        <v>0.10805177518986575</v>
      </c>
      <c r="D4495" s="164">
        <v>1.1484148296653958</v>
      </c>
    </row>
    <row r="4496" spans="1:4" x14ac:dyDescent="0.15">
      <c r="A4496" s="164">
        <v>4472</v>
      </c>
      <c r="B4496" s="164">
        <v>7.1802740871668016</v>
      </c>
      <c r="C4496" s="164">
        <v>0.10564361739549089</v>
      </c>
      <c r="D4496" s="164">
        <v>1.1228200245974103</v>
      </c>
    </row>
    <row r="4497" spans="1:4" x14ac:dyDescent="0.15">
      <c r="A4497" s="164">
        <v>4473</v>
      </c>
      <c r="B4497" s="164">
        <v>7.1819549256593422</v>
      </c>
      <c r="C4497" s="164">
        <v>0.10259160084635166</v>
      </c>
      <c r="D4497" s="164">
        <v>1.0903820469773589</v>
      </c>
    </row>
    <row r="4498" spans="1:4" x14ac:dyDescent="0.15">
      <c r="A4498" s="164">
        <v>4474</v>
      </c>
      <c r="B4498" s="164">
        <v>7.1839733835721331</v>
      </c>
      <c r="C4498" s="164">
        <v>9.9680867916401183E-2</v>
      </c>
      <c r="D4498" s="164">
        <v>1.0594456847003229</v>
      </c>
    </row>
    <row r="4499" spans="1:4" x14ac:dyDescent="0.15">
      <c r="A4499" s="164">
        <v>4475</v>
      </c>
      <c r="B4499" s="164">
        <v>7.1809281753716636</v>
      </c>
      <c r="C4499" s="164">
        <v>9.9148993125383278E-2</v>
      </c>
      <c r="D4499" s="164">
        <v>1.0537927197540566</v>
      </c>
    </row>
    <row r="4500" spans="1:4" x14ac:dyDescent="0.15">
      <c r="A4500" s="164">
        <v>4476</v>
      </c>
      <c r="B4500" s="164">
        <v>7.177620991782419</v>
      </c>
      <c r="C4500" s="164">
        <v>0.10121496844605193</v>
      </c>
      <c r="D4500" s="164">
        <v>1.0757506810352069</v>
      </c>
    </row>
    <row r="4501" spans="1:4" x14ac:dyDescent="0.15">
      <c r="A4501" s="164">
        <v>4477</v>
      </c>
      <c r="B4501" s="164">
        <v>7.1467877915265072</v>
      </c>
      <c r="C4501" s="164">
        <v>9.672518313897438E-2</v>
      </c>
      <c r="D4501" s="164">
        <v>1.0280315573132557</v>
      </c>
    </row>
    <row r="4502" spans="1:4" x14ac:dyDescent="0.15">
      <c r="A4502" s="164">
        <v>4478</v>
      </c>
      <c r="B4502" s="164">
        <v>7.1494824338623459</v>
      </c>
      <c r="C4502" s="164">
        <v>9.959046673748162E-2</v>
      </c>
      <c r="D4502" s="164">
        <v>1.0584848670339029</v>
      </c>
    </row>
    <row r="4503" spans="1:4" x14ac:dyDescent="0.15">
      <c r="A4503" s="164">
        <v>4479</v>
      </c>
      <c r="B4503" s="164">
        <v>7.1456161416065855</v>
      </c>
      <c r="C4503" s="164">
        <v>0.10082321179336429</v>
      </c>
      <c r="D4503" s="164">
        <v>1.0715869442638672</v>
      </c>
    </row>
    <row r="4504" spans="1:4" x14ac:dyDescent="0.15">
      <c r="A4504" s="164">
        <v>4480</v>
      </c>
      <c r="B4504" s="164">
        <v>7.1337360669905472</v>
      </c>
      <c r="C4504" s="164">
        <v>0.10123444877869758</v>
      </c>
      <c r="D4504" s="164">
        <v>1.0759577253235377</v>
      </c>
    </row>
    <row r="4505" spans="1:4" x14ac:dyDescent="0.15">
      <c r="A4505" s="164">
        <v>4481</v>
      </c>
      <c r="B4505" s="164">
        <v>7.1246225801514429</v>
      </c>
      <c r="C4505" s="164">
        <v>0.10093167018628613</v>
      </c>
      <c r="D4505" s="164">
        <v>1.0727396807794334</v>
      </c>
    </row>
    <row r="4506" spans="1:4" x14ac:dyDescent="0.15">
      <c r="A4506" s="164">
        <v>4482</v>
      </c>
      <c r="B4506" s="164">
        <v>7.1393703925390701</v>
      </c>
      <c r="C4506" s="164">
        <v>0.10156599896606622</v>
      </c>
      <c r="D4506" s="164">
        <v>1.0794815651797864</v>
      </c>
    </row>
    <row r="4507" spans="1:4" x14ac:dyDescent="0.15">
      <c r="A4507" s="164">
        <v>4483</v>
      </c>
      <c r="B4507" s="164">
        <v>7.1359155255866344</v>
      </c>
      <c r="C4507" s="164">
        <v>0.10250947364672047</v>
      </c>
      <c r="D4507" s="164">
        <v>1.0895091682688915</v>
      </c>
    </row>
    <row r="4508" spans="1:4" x14ac:dyDescent="0.15">
      <c r="A4508" s="164">
        <v>4484</v>
      </c>
      <c r="B4508" s="164">
        <v>7.1402235340209703</v>
      </c>
      <c r="C4508" s="164">
        <v>0.10528887004525433</v>
      </c>
      <c r="D4508" s="164">
        <v>1.1190496365859197</v>
      </c>
    </row>
    <row r="4509" spans="1:4" x14ac:dyDescent="0.15">
      <c r="A4509" s="164">
        <v>4485</v>
      </c>
      <c r="B4509" s="164">
        <v>7.1401579407431308</v>
      </c>
      <c r="C4509" s="164">
        <v>0.10606757752289209</v>
      </c>
      <c r="D4509" s="164">
        <v>1.1273260319872829</v>
      </c>
    </row>
    <row r="4510" spans="1:4" x14ac:dyDescent="0.15">
      <c r="A4510" s="164">
        <v>4486</v>
      </c>
      <c r="B4510" s="164">
        <v>7.1449644666768384</v>
      </c>
      <c r="C4510" s="164">
        <v>0.10396625719707941</v>
      </c>
      <c r="D4510" s="164">
        <v>1.1049924107228453</v>
      </c>
    </row>
    <row r="4511" spans="1:4" x14ac:dyDescent="0.15">
      <c r="A4511" s="164">
        <v>4487</v>
      </c>
      <c r="B4511" s="164">
        <v>7.1279276607327899</v>
      </c>
      <c r="C4511" s="164">
        <v>0.10038821926706731</v>
      </c>
      <c r="D4511" s="164">
        <v>1.0669636803969362</v>
      </c>
    </row>
    <row r="4512" spans="1:4" x14ac:dyDescent="0.15">
      <c r="A4512" s="164">
        <v>4488</v>
      </c>
      <c r="B4512" s="164">
        <v>7.1349586317203739</v>
      </c>
      <c r="C4512" s="164">
        <v>0.10001188404887085</v>
      </c>
      <c r="D4512" s="164">
        <v>1.0629638484206196</v>
      </c>
    </row>
    <row r="4513" spans="1:4" x14ac:dyDescent="0.15">
      <c r="A4513" s="164">
        <v>4489</v>
      </c>
      <c r="B4513" s="164">
        <v>7.1372663834129089</v>
      </c>
      <c r="C4513" s="164">
        <v>0.1013741253216569</v>
      </c>
      <c r="D4513" s="164">
        <v>1.0774422600570859</v>
      </c>
    </row>
    <row r="4514" spans="1:4" x14ac:dyDescent="0.15">
      <c r="A4514" s="164">
        <v>4490</v>
      </c>
      <c r="B4514" s="164">
        <v>7.1352557239378998</v>
      </c>
      <c r="C4514" s="164">
        <v>9.9570595724389754E-2</v>
      </c>
      <c r="D4514" s="164">
        <v>1.0582736704471272</v>
      </c>
    </row>
    <row r="4515" spans="1:4" x14ac:dyDescent="0.15">
      <c r="A4515" s="164">
        <v>4491</v>
      </c>
      <c r="B4515" s="164">
        <v>7.1424177397132311</v>
      </c>
      <c r="C4515" s="164">
        <v>0.10323732788130435</v>
      </c>
      <c r="D4515" s="164">
        <v>1.0972450763126242</v>
      </c>
    </row>
    <row r="4516" spans="1:4" x14ac:dyDescent="0.15">
      <c r="A4516" s="164">
        <v>4492</v>
      </c>
      <c r="B4516" s="164">
        <v>7.1469178667012896</v>
      </c>
      <c r="C4516" s="164">
        <v>0.1050652109178225</v>
      </c>
      <c r="D4516" s="164">
        <v>1.1166725034172937</v>
      </c>
    </row>
    <row r="4517" spans="1:4" x14ac:dyDescent="0.15">
      <c r="A4517" s="164">
        <v>4493</v>
      </c>
      <c r="B4517" s="164">
        <v>7.1622764341933447</v>
      </c>
      <c r="C4517" s="164">
        <v>0.10664369400037721</v>
      </c>
      <c r="D4517" s="164">
        <v>1.133449214185779</v>
      </c>
    </row>
    <row r="4518" spans="1:4" x14ac:dyDescent="0.15">
      <c r="A4518" s="164">
        <v>4494</v>
      </c>
      <c r="B4518" s="164">
        <v>7.1609361368934135</v>
      </c>
      <c r="C4518" s="164">
        <v>0.10763549852800569</v>
      </c>
      <c r="D4518" s="164">
        <v>1.1439904850316898</v>
      </c>
    </row>
    <row r="4519" spans="1:4" x14ac:dyDescent="0.15">
      <c r="A4519" s="164">
        <v>4495</v>
      </c>
      <c r="B4519" s="164">
        <v>7.1600413291638798</v>
      </c>
      <c r="C4519" s="164">
        <v>0.10964505590269358</v>
      </c>
      <c r="D4519" s="164">
        <v>1.1653488152034968</v>
      </c>
    </row>
    <row r="4520" spans="1:4" x14ac:dyDescent="0.15">
      <c r="A4520" s="164">
        <v>4496</v>
      </c>
      <c r="B4520" s="164">
        <v>7.162180774714404</v>
      </c>
      <c r="C4520" s="164">
        <v>0.10847999795710184</v>
      </c>
      <c r="D4520" s="164">
        <v>1.1529661419916406</v>
      </c>
    </row>
    <row r="4521" spans="1:4" x14ac:dyDescent="0.15">
      <c r="A4521" s="164">
        <v>4497</v>
      </c>
      <c r="B4521" s="164">
        <v>7.156355464212437</v>
      </c>
      <c r="C4521" s="164">
        <v>0.10809475850843508</v>
      </c>
      <c r="D4521" s="164">
        <v>1.1488716725112122</v>
      </c>
    </row>
    <row r="4522" spans="1:4" x14ac:dyDescent="0.15">
      <c r="A4522" s="164">
        <v>4498</v>
      </c>
      <c r="B4522" s="164">
        <v>7.1498064645507364</v>
      </c>
      <c r="C4522" s="164">
        <v>0.10663190844058068</v>
      </c>
      <c r="D4522" s="164">
        <v>1.1333239528319283</v>
      </c>
    </row>
    <row r="4523" spans="1:4" x14ac:dyDescent="0.15">
      <c r="A4523" s="164">
        <v>4499</v>
      </c>
      <c r="B4523" s="164">
        <v>7.150033206278219</v>
      </c>
      <c r="C4523" s="164">
        <v>0.11013795972226692</v>
      </c>
      <c r="D4523" s="164">
        <v>1.1705875820354354</v>
      </c>
    </row>
    <row r="4524" spans="1:4" x14ac:dyDescent="0.15">
      <c r="A4524" s="164">
        <v>4500</v>
      </c>
      <c r="B4524" s="164">
        <v>7.1512629456273276</v>
      </c>
      <c r="C4524" s="164">
        <v>0.10771242661057823</v>
      </c>
      <c r="D4524" s="164">
        <v>1.1448081055722943</v>
      </c>
    </row>
    <row r="4525" spans="1:4" x14ac:dyDescent="0.15">
      <c r="A4525" s="164">
        <v>4501</v>
      </c>
      <c r="B4525" s="164">
        <v>7.1514569385802309</v>
      </c>
      <c r="C4525" s="164">
        <v>0.11011921535773173</v>
      </c>
      <c r="D4525" s="164">
        <v>1.1703883598924669</v>
      </c>
    </row>
    <row r="4526" spans="1:4" x14ac:dyDescent="0.15">
      <c r="A4526" s="164">
        <v>4502</v>
      </c>
      <c r="B4526" s="164">
        <v>7.160488860842678</v>
      </c>
      <c r="C4526" s="164">
        <v>0.1103110325858685</v>
      </c>
      <c r="D4526" s="164">
        <v>1.1724270654018443</v>
      </c>
    </row>
    <row r="4527" spans="1:4" x14ac:dyDescent="0.15">
      <c r="A4527" s="164">
        <v>4503</v>
      </c>
      <c r="B4527" s="164">
        <v>7.1631368440412517</v>
      </c>
      <c r="C4527" s="164">
        <v>0.10877531922737305</v>
      </c>
      <c r="D4527" s="164">
        <v>1.1561049273165382</v>
      </c>
    </row>
    <row r="4528" spans="1:4" x14ac:dyDescent="0.15">
      <c r="A4528" s="164">
        <v>4504</v>
      </c>
      <c r="B4528" s="164">
        <v>7.1671713231946299</v>
      </c>
      <c r="C4528" s="164">
        <v>0.10779321844113898</v>
      </c>
      <c r="D4528" s="164">
        <v>1.1456667914769798</v>
      </c>
    </row>
    <row r="4529" spans="1:4" x14ac:dyDescent="0.15">
      <c r="A4529" s="164">
        <v>4505</v>
      </c>
      <c r="B4529" s="164">
        <v>7.1671713231946299</v>
      </c>
      <c r="C4529" s="164">
        <v>0.10779321844113898</v>
      </c>
      <c r="D4529" s="164">
        <v>1.1456667914769798</v>
      </c>
    </row>
    <row r="4530" spans="1:4" x14ac:dyDescent="0.15">
      <c r="A4530" s="164">
        <v>4506</v>
      </c>
      <c r="B4530" s="164">
        <v>7.1664739239052091</v>
      </c>
      <c r="C4530" s="164">
        <v>0.10911382171153772</v>
      </c>
      <c r="D4530" s="164">
        <v>1.1597026587930475</v>
      </c>
    </row>
    <row r="4531" spans="1:4" x14ac:dyDescent="0.15">
      <c r="A4531" s="164">
        <v>4507</v>
      </c>
      <c r="B4531" s="164">
        <v>7.1691649919825693</v>
      </c>
      <c r="C4531" s="164">
        <v>0.108980741824241</v>
      </c>
      <c r="D4531" s="164">
        <v>1.1582882357922852</v>
      </c>
    </row>
    <row r="4532" spans="1:4" x14ac:dyDescent="0.15">
      <c r="A4532" s="164">
        <v>4508</v>
      </c>
      <c r="B4532" s="164">
        <v>7.1633597590208051</v>
      </c>
      <c r="C4532" s="164">
        <v>0.10820495280066389</v>
      </c>
      <c r="D4532" s="164">
        <v>1.1500428588162745</v>
      </c>
    </row>
    <row r="4533" spans="1:4" x14ac:dyDescent="0.15">
      <c r="A4533" s="164">
        <v>4509</v>
      </c>
      <c r="B4533" s="164">
        <v>7.1700178700539556</v>
      </c>
      <c r="C4533" s="164">
        <v>0.10778257180508533</v>
      </c>
      <c r="D4533" s="164">
        <v>1.1455536350322237</v>
      </c>
    </row>
    <row r="4534" spans="1:4" x14ac:dyDescent="0.15">
      <c r="A4534" s="164">
        <v>4510</v>
      </c>
      <c r="B4534" s="164">
        <v>7.1736715549677417</v>
      </c>
      <c r="C4534" s="164">
        <v>0.10757645287928685</v>
      </c>
      <c r="D4534" s="164">
        <v>1.1433629257111995</v>
      </c>
    </row>
    <row r="4535" spans="1:4" x14ac:dyDescent="0.15">
      <c r="A4535" s="164">
        <v>4511</v>
      </c>
      <c r="B4535" s="164">
        <v>7.1819238317863503</v>
      </c>
      <c r="C4535" s="164">
        <v>0.11000481983632859</v>
      </c>
      <c r="D4535" s="164">
        <v>1.1691725213465862</v>
      </c>
    </row>
    <row r="4536" spans="1:4" x14ac:dyDescent="0.15">
      <c r="A4536" s="164">
        <v>4512</v>
      </c>
      <c r="B4536" s="164">
        <v>7.1814883878719895</v>
      </c>
      <c r="C4536" s="164">
        <v>0.11248121962617486</v>
      </c>
      <c r="D4536" s="164">
        <v>1.1954926279606835</v>
      </c>
    </row>
    <row r="4537" spans="1:4" x14ac:dyDescent="0.15">
      <c r="A4537" s="164">
        <v>4513</v>
      </c>
      <c r="B4537" s="164">
        <v>7.1794946976823439</v>
      </c>
      <c r="C4537" s="164">
        <v>0.1152222178433977</v>
      </c>
      <c r="D4537" s="164">
        <v>1.2246249859919502</v>
      </c>
    </row>
    <row r="4538" spans="1:4" x14ac:dyDescent="0.15">
      <c r="A4538" s="164">
        <v>4514</v>
      </c>
      <c r="B4538" s="164">
        <v>7.1778710784308428</v>
      </c>
      <c r="C4538" s="164">
        <v>0.11562267847542529</v>
      </c>
      <c r="D4538" s="164">
        <v>1.2288812319232136</v>
      </c>
    </row>
    <row r="4539" spans="1:4" x14ac:dyDescent="0.15">
      <c r="A4539" s="164">
        <v>4515</v>
      </c>
      <c r="B4539" s="164">
        <v>7.1844074481898943</v>
      </c>
      <c r="C4539" s="164">
        <v>0.11829111144082471</v>
      </c>
      <c r="D4539" s="164">
        <v>1.2572423392168968</v>
      </c>
    </row>
    <row r="4540" spans="1:4" x14ac:dyDescent="0.15">
      <c r="A4540" s="164">
        <v>4516</v>
      </c>
      <c r="B4540" s="164">
        <v>7.183570108009885</v>
      </c>
      <c r="C4540" s="164">
        <v>0.11683518203357224</v>
      </c>
      <c r="D4540" s="164">
        <v>1.2417681749165261</v>
      </c>
    </row>
    <row r="4541" spans="1:4" x14ac:dyDescent="0.15">
      <c r="A4541" s="164">
        <v>4517</v>
      </c>
      <c r="B4541" s="164">
        <v>7.183849320902981</v>
      </c>
      <c r="C4541" s="164">
        <v>0.11621827960902031</v>
      </c>
      <c r="D4541" s="164">
        <v>1.235211504361442</v>
      </c>
    </row>
    <row r="4542" spans="1:4" x14ac:dyDescent="0.15">
      <c r="A4542" s="164">
        <v>4518</v>
      </c>
      <c r="B4542" s="164">
        <v>7.191043395683856</v>
      </c>
      <c r="C4542" s="164">
        <v>0.11910561288195964</v>
      </c>
      <c r="D4542" s="164">
        <v>1.265899166299465</v>
      </c>
    </row>
    <row r="4543" spans="1:4" x14ac:dyDescent="0.15">
      <c r="A4543" s="164">
        <v>4519</v>
      </c>
      <c r="B4543" s="164">
        <v>7.1930692471656439</v>
      </c>
      <c r="C4543" s="164">
        <v>0.11627697837605666</v>
      </c>
      <c r="D4543" s="164">
        <v>1.2358353768931905</v>
      </c>
    </row>
    <row r="4544" spans="1:4" x14ac:dyDescent="0.15">
      <c r="A4544" s="164">
        <v>4520</v>
      </c>
      <c r="B4544" s="164">
        <v>7.1939271184233275</v>
      </c>
      <c r="C4544" s="164">
        <v>0.11528524726943523</v>
      </c>
      <c r="D4544" s="164">
        <v>1.2252948863933051</v>
      </c>
    </row>
    <row r="4545" spans="1:4" x14ac:dyDescent="0.15">
      <c r="A4545" s="164">
        <v>4521</v>
      </c>
      <c r="B4545" s="164">
        <v>7.1840043961684419</v>
      </c>
      <c r="C4545" s="164">
        <v>0.11734581835137181</v>
      </c>
      <c r="D4545" s="164">
        <v>1.2471954093964439</v>
      </c>
    </row>
    <row r="4546" spans="1:4" x14ac:dyDescent="0.15">
      <c r="A4546" s="164">
        <v>4522</v>
      </c>
      <c r="B4546" s="164">
        <v>7.1860175848883454</v>
      </c>
      <c r="C4546" s="164">
        <v>0.11802750426650377</v>
      </c>
      <c r="D4546" s="164">
        <v>1.2544406232093215</v>
      </c>
    </row>
    <row r="4547" spans="1:4" x14ac:dyDescent="0.15">
      <c r="A4547" s="164">
        <v>4523</v>
      </c>
      <c r="B4547" s="164">
        <v>7.1941108257673703</v>
      </c>
      <c r="C4547" s="164">
        <v>0.11637248561304503</v>
      </c>
      <c r="D4547" s="164">
        <v>1.2368504636615945</v>
      </c>
    </row>
    <row r="4548" spans="1:4" x14ac:dyDescent="0.15">
      <c r="A4548" s="164">
        <v>4524</v>
      </c>
      <c r="B4548" s="164">
        <v>7.1964340627085024</v>
      </c>
      <c r="C4548" s="164">
        <v>0.11831848335987516</v>
      </c>
      <c r="D4548" s="164">
        <v>1.2575332582480621</v>
      </c>
    </row>
    <row r="4549" spans="1:4" x14ac:dyDescent="0.15">
      <c r="A4549" s="164">
        <v>4525</v>
      </c>
      <c r="B4549" s="164">
        <v>7.1984764783043964</v>
      </c>
      <c r="C4549" s="164">
        <v>0.11847029052671854</v>
      </c>
      <c r="D4549" s="164">
        <v>1.259146721806121</v>
      </c>
    </row>
    <row r="4550" spans="1:4" x14ac:dyDescent="0.15">
      <c r="A4550" s="164">
        <v>4526</v>
      </c>
      <c r="B4550" s="164">
        <v>7.1981110639246495</v>
      </c>
      <c r="C4550" s="164">
        <v>0.12135643592611878</v>
      </c>
      <c r="D4550" s="164">
        <v>1.2898217585782394</v>
      </c>
    </row>
    <row r="4551" spans="1:4" x14ac:dyDescent="0.15">
      <c r="A4551" s="164">
        <v>4527</v>
      </c>
      <c r="B4551" s="164">
        <v>7.198354692457051</v>
      </c>
      <c r="C4551" s="164">
        <v>0.11998589732782161</v>
      </c>
      <c r="D4551" s="164">
        <v>1.2752551598514013</v>
      </c>
    </row>
    <row r="4552" spans="1:4" x14ac:dyDescent="0.15">
      <c r="A4552" s="164">
        <v>4528</v>
      </c>
      <c r="B4552" s="164">
        <v>7.199754087441689</v>
      </c>
      <c r="C4552" s="164">
        <v>0.12176510246330796</v>
      </c>
      <c r="D4552" s="164">
        <v>1.2941652199500806</v>
      </c>
    </row>
    <row r="4553" spans="1:4" x14ac:dyDescent="0.15">
      <c r="A4553" s="164">
        <v>4529</v>
      </c>
      <c r="B4553" s="164">
        <v>7.1866978011558915</v>
      </c>
      <c r="C4553" s="164">
        <v>0.12077275395380305</v>
      </c>
      <c r="D4553" s="164">
        <v>1.2836181674605749</v>
      </c>
    </row>
    <row r="4554" spans="1:4" x14ac:dyDescent="0.15">
      <c r="A4554" s="164">
        <v>4530</v>
      </c>
      <c r="B4554" s="164">
        <v>7.1954566976696723</v>
      </c>
      <c r="C4554" s="164">
        <v>0.12162289974634977</v>
      </c>
      <c r="D4554" s="164">
        <v>1.2926538360909396</v>
      </c>
    </row>
    <row r="4555" spans="1:4" x14ac:dyDescent="0.15">
      <c r="A4555" s="164">
        <v>4531</v>
      </c>
      <c r="B4555" s="164">
        <v>7.190612994993602</v>
      </c>
      <c r="C4555" s="164">
        <v>0.1246719261455782</v>
      </c>
      <c r="D4555" s="164">
        <v>1.3250600332752283</v>
      </c>
    </row>
    <row r="4556" spans="1:4" x14ac:dyDescent="0.15">
      <c r="A4556" s="164">
        <v>4532</v>
      </c>
      <c r="B4556" s="164">
        <v>7.184066417676565</v>
      </c>
      <c r="C4556" s="164">
        <v>0.12988703398956503</v>
      </c>
      <c r="D4556" s="164">
        <v>1.38048815720762</v>
      </c>
    </row>
    <row r="4557" spans="1:4" x14ac:dyDescent="0.15">
      <c r="A4557" s="164">
        <v>4533</v>
      </c>
      <c r="B4557" s="164">
        <v>7.1909204481957101</v>
      </c>
      <c r="C4557" s="164">
        <v>0.1316560338186159</v>
      </c>
      <c r="D4557" s="164">
        <v>1.3992897514784017</v>
      </c>
    </row>
    <row r="4558" spans="1:4" x14ac:dyDescent="0.15">
      <c r="A4558" s="164">
        <v>4534</v>
      </c>
      <c r="B4558" s="164">
        <v>7.1884265991307972</v>
      </c>
      <c r="C4558" s="164">
        <v>0.13322481343735681</v>
      </c>
      <c r="D4558" s="164">
        <v>1.4159633301907657</v>
      </c>
    </row>
    <row r="4559" spans="1:4" x14ac:dyDescent="0.15">
      <c r="A4559" s="164">
        <v>4535</v>
      </c>
      <c r="B4559" s="164">
        <v>7.1942944900230232</v>
      </c>
      <c r="C4559" s="164">
        <v>0.13394586382366391</v>
      </c>
      <c r="D4559" s="164">
        <v>1.4236269243808286</v>
      </c>
    </row>
    <row r="4560" spans="1:4" x14ac:dyDescent="0.15">
      <c r="A4560" s="164">
        <v>4536</v>
      </c>
      <c r="B4560" s="164">
        <v>7.200483214990367</v>
      </c>
      <c r="C4560" s="164">
        <v>0.12933204567177103</v>
      </c>
      <c r="D4560" s="164">
        <v>1.3745895330218929</v>
      </c>
    </row>
    <row r="4561" spans="1:4" x14ac:dyDescent="0.15">
      <c r="A4561" s="164">
        <v>4537</v>
      </c>
      <c r="B4561" s="164">
        <v>7.2033021890293156</v>
      </c>
      <c r="C4561" s="164">
        <v>0.12585716186248863</v>
      </c>
      <c r="D4561" s="164">
        <v>1.337657163415453</v>
      </c>
    </row>
    <row r="4562" spans="1:4" x14ac:dyDescent="0.15">
      <c r="A4562" s="164">
        <v>4538</v>
      </c>
      <c r="B4562" s="164">
        <v>7.1999668197835449</v>
      </c>
      <c r="C4562" s="164">
        <v>0.12794511604974623</v>
      </c>
      <c r="D4562" s="164">
        <v>1.3598487243416402</v>
      </c>
    </row>
    <row r="4563" spans="1:4" x14ac:dyDescent="0.15">
      <c r="A4563" s="164">
        <v>4539</v>
      </c>
      <c r="B4563" s="164">
        <v>7.1879947573288865</v>
      </c>
      <c r="C4563" s="164">
        <v>0.13021317127245435</v>
      </c>
      <c r="D4563" s="164">
        <v>1.3839544666830428</v>
      </c>
    </row>
    <row r="4564" spans="1:4" x14ac:dyDescent="0.15">
      <c r="A4564" s="164">
        <v>4540</v>
      </c>
      <c r="B4564" s="164">
        <v>7.1938964963420853</v>
      </c>
      <c r="C4564" s="164">
        <v>0.12973616109552566</v>
      </c>
      <c r="D4564" s="164">
        <v>1.3788846234516507</v>
      </c>
    </row>
    <row r="4565" spans="1:4" x14ac:dyDescent="0.15">
      <c r="A4565" s="164">
        <v>4541</v>
      </c>
      <c r="B4565" s="164">
        <v>7.1938964963420853</v>
      </c>
      <c r="C4565" s="164">
        <v>0.12973616109552566</v>
      </c>
      <c r="D4565" s="164">
        <v>1.3788846234516507</v>
      </c>
    </row>
    <row r="4566" spans="1:4" x14ac:dyDescent="0.15">
      <c r="A4566" s="164">
        <v>4542</v>
      </c>
      <c r="B4566" s="164">
        <v>7.1984460336182323</v>
      </c>
      <c r="C4566" s="164">
        <v>0.12676879832043664</v>
      </c>
      <c r="D4566" s="164">
        <v>1.3473463779214754</v>
      </c>
    </row>
    <row r="4567" spans="1:4" x14ac:dyDescent="0.15">
      <c r="A4567" s="164">
        <v>4543</v>
      </c>
      <c r="B4567" s="164">
        <v>7.2046625740743968</v>
      </c>
      <c r="C4567" s="164">
        <v>0.12849115072335504</v>
      </c>
      <c r="D4567" s="164">
        <v>1.3656521858357431</v>
      </c>
    </row>
    <row r="4568" spans="1:4" x14ac:dyDescent="0.15">
      <c r="A4568" s="164">
        <v>4544</v>
      </c>
      <c r="B4568" s="164">
        <v>7.2082787554499603</v>
      </c>
      <c r="C4568" s="164">
        <v>0.12513633892586018</v>
      </c>
      <c r="D4568" s="164">
        <v>1.3299959866459601</v>
      </c>
    </row>
    <row r="4569" spans="1:4" x14ac:dyDescent="0.15">
      <c r="A4569" s="164">
        <v>4545</v>
      </c>
      <c r="B4569" s="164">
        <v>7.2110998124539769</v>
      </c>
      <c r="C4569" s="164">
        <v>0.12603239468263716</v>
      </c>
      <c r="D4569" s="164">
        <v>1.3395196036108967</v>
      </c>
    </row>
    <row r="4570" spans="1:4" x14ac:dyDescent="0.15">
      <c r="A4570" s="164">
        <v>4546</v>
      </c>
      <c r="B4570" s="164">
        <v>7.2123869158062712</v>
      </c>
      <c r="C4570" s="164">
        <v>0.12656619317963713</v>
      </c>
      <c r="D4570" s="164">
        <v>1.345193014426505</v>
      </c>
    </row>
    <row r="4571" spans="1:4" x14ac:dyDescent="0.15">
      <c r="A4571" s="164">
        <v>4547</v>
      </c>
      <c r="B4571" s="164">
        <v>7.2102905486794153</v>
      </c>
      <c r="C4571" s="164">
        <v>0.12332052805862048</v>
      </c>
      <c r="D4571" s="164">
        <v>1.310696867088309</v>
      </c>
    </row>
    <row r="4572" spans="1:4" x14ac:dyDescent="0.15">
      <c r="A4572" s="164">
        <v>4548</v>
      </c>
      <c r="B4572" s="164">
        <v>7.2030298281850991</v>
      </c>
      <c r="C4572" s="164">
        <v>0.12165789034609631</v>
      </c>
      <c r="D4572" s="164">
        <v>1.2930257293206178</v>
      </c>
    </row>
    <row r="4573" spans="1:4" x14ac:dyDescent="0.15">
      <c r="A4573" s="164">
        <v>4549</v>
      </c>
      <c r="B4573" s="164">
        <v>7.1890431031585402</v>
      </c>
      <c r="C4573" s="164">
        <v>0.11795798411784464</v>
      </c>
      <c r="D4573" s="164">
        <v>1.2537017369713084</v>
      </c>
    </row>
    <row r="4574" spans="1:4" x14ac:dyDescent="0.15">
      <c r="A4574" s="164">
        <v>4550</v>
      </c>
      <c r="B4574" s="164">
        <v>7.1989025796716222</v>
      </c>
      <c r="C4574" s="164">
        <v>0.1193716817213577</v>
      </c>
      <c r="D4574" s="164">
        <v>1.2687270458075959</v>
      </c>
    </row>
    <row r="4575" spans="1:4" x14ac:dyDescent="0.15">
      <c r="A4575" s="164">
        <v>4551</v>
      </c>
      <c r="B4575" s="164">
        <v>7.1984764783043964</v>
      </c>
      <c r="C4575" s="164">
        <v>0.12079224732010818</v>
      </c>
      <c r="D4575" s="164">
        <v>1.2838253502755317</v>
      </c>
    </row>
    <row r="4576" spans="1:4" x14ac:dyDescent="0.15">
      <c r="A4576" s="164">
        <v>4552</v>
      </c>
      <c r="B4576" s="164">
        <v>7.1916271327764072</v>
      </c>
      <c r="C4576" s="164">
        <v>0.11691566476278314</v>
      </c>
      <c r="D4576" s="164">
        <v>1.242623575576028</v>
      </c>
    </row>
    <row r="4577" spans="1:4" x14ac:dyDescent="0.15">
      <c r="A4577" s="164">
        <v>4553</v>
      </c>
      <c r="B4577" s="164">
        <v>7.201575634923949</v>
      </c>
      <c r="C4577" s="164">
        <v>0.121991044220497</v>
      </c>
      <c r="D4577" s="164">
        <v>1.2965666137646721</v>
      </c>
    </row>
    <row r="4578" spans="1:4" x14ac:dyDescent="0.15">
      <c r="A4578" s="164">
        <v>4554</v>
      </c>
      <c r="B4578" s="164">
        <v>7.2067439183910036</v>
      </c>
      <c r="C4578" s="164">
        <v>0.12162777246664191</v>
      </c>
      <c r="D4578" s="164">
        <v>1.2927056251914377</v>
      </c>
    </row>
    <row r="4579" spans="1:4" x14ac:dyDescent="0.15">
      <c r="A4579" s="164">
        <v>4555</v>
      </c>
      <c r="B4579" s="164">
        <v>7.2149249823110342</v>
      </c>
      <c r="C4579" s="164">
        <v>0.11999166286102803</v>
      </c>
      <c r="D4579" s="164">
        <v>1.2753164381027169</v>
      </c>
    </row>
    <row r="4580" spans="1:4" x14ac:dyDescent="0.15">
      <c r="A4580" s="164">
        <v>4556</v>
      </c>
      <c r="B4580" s="164">
        <v>7.2148951704765505</v>
      </c>
      <c r="C4580" s="164">
        <v>0.11878122518113354</v>
      </c>
      <c r="D4580" s="164">
        <v>1.2624514520390082</v>
      </c>
    </row>
    <row r="4581" spans="1:4" x14ac:dyDescent="0.15">
      <c r="A4581" s="164">
        <v>4557</v>
      </c>
      <c r="B4581" s="164">
        <v>7.2149249823110342</v>
      </c>
      <c r="C4581" s="164">
        <v>0.12051341334569976</v>
      </c>
      <c r="D4581" s="164">
        <v>1.2808617981204422</v>
      </c>
    </row>
    <row r="4582" spans="1:4" x14ac:dyDescent="0.15">
      <c r="A4582" s="164">
        <v>4558</v>
      </c>
      <c r="B4582" s="164">
        <v>7.2068945256944499</v>
      </c>
      <c r="C4582" s="164">
        <v>0.11482299164979803</v>
      </c>
      <c r="D4582" s="164">
        <v>1.2203818601357106</v>
      </c>
    </row>
    <row r="4583" spans="1:4" x14ac:dyDescent="0.15">
      <c r="A4583" s="164">
        <v>4559</v>
      </c>
      <c r="B4583" s="164">
        <v>7.2119980146061291</v>
      </c>
      <c r="C4583" s="164">
        <v>0.11584822467949163</v>
      </c>
      <c r="D4583" s="164">
        <v>1.2312784216507251</v>
      </c>
    </row>
    <row r="4584" spans="1:4" x14ac:dyDescent="0.15">
      <c r="A4584" s="164">
        <v>4560</v>
      </c>
      <c r="B4584" s="164">
        <v>7.2035744551740946</v>
      </c>
      <c r="C4584" s="164">
        <v>0.1113112112352681</v>
      </c>
      <c r="D4584" s="164">
        <v>1.1830573395576078</v>
      </c>
    </row>
    <row r="4585" spans="1:4" x14ac:dyDescent="0.15">
      <c r="A4585" s="164">
        <v>4561</v>
      </c>
      <c r="B4585" s="164">
        <v>7.1999668197835449</v>
      </c>
      <c r="C4585" s="164">
        <v>0.11171905721480524</v>
      </c>
      <c r="D4585" s="164">
        <v>1.1873920797346835</v>
      </c>
    </row>
    <row r="4586" spans="1:4" x14ac:dyDescent="0.15">
      <c r="A4586" s="164">
        <v>4562</v>
      </c>
      <c r="B4586" s="164">
        <v>7.1990851235881506</v>
      </c>
      <c r="C4586" s="164">
        <v>0.10932370650492906</v>
      </c>
      <c r="D4586" s="164">
        <v>1.1619333931685665</v>
      </c>
    </row>
    <row r="4587" spans="1:4" x14ac:dyDescent="0.15">
      <c r="A4587" s="164">
        <v>4563</v>
      </c>
      <c r="B4587" s="164">
        <v>7.2085192414744661</v>
      </c>
      <c r="C4587" s="164">
        <v>0.10889235023430377</v>
      </c>
      <c r="D4587" s="164">
        <v>1.157348776791975</v>
      </c>
    </row>
    <row r="4588" spans="1:4" x14ac:dyDescent="0.15">
      <c r="A4588" s="164">
        <v>4564</v>
      </c>
      <c r="B4588" s="164">
        <v>7.2094204068536447</v>
      </c>
      <c r="C4588" s="164">
        <v>0.10759277847535298</v>
      </c>
      <c r="D4588" s="164">
        <v>1.143536440274866</v>
      </c>
    </row>
    <row r="4589" spans="1:4" x14ac:dyDescent="0.15">
      <c r="A4589" s="164">
        <v>4565</v>
      </c>
      <c r="B4589" s="164">
        <v>7.2078878080694855</v>
      </c>
      <c r="C4589" s="164">
        <v>0.10753016256430303</v>
      </c>
      <c r="D4589" s="164">
        <v>1.1428709348660337</v>
      </c>
    </row>
    <row r="4590" spans="1:4" x14ac:dyDescent="0.15">
      <c r="A4590" s="164">
        <v>4566</v>
      </c>
      <c r="B4590" s="164">
        <v>7.2165926362146608</v>
      </c>
      <c r="C4590" s="164">
        <v>0.10947816285446077</v>
      </c>
      <c r="D4590" s="164">
        <v>1.1635750132347478</v>
      </c>
    </row>
    <row r="4591" spans="1:4" x14ac:dyDescent="0.15">
      <c r="A4591" s="164">
        <v>4567</v>
      </c>
      <c r="B4591" s="164">
        <v>7.220331922534605</v>
      </c>
      <c r="C4591" s="164">
        <v>0.10928661036533249</v>
      </c>
      <c r="D4591" s="164">
        <v>1.1615391214709365</v>
      </c>
    </row>
    <row r="4592" spans="1:4" x14ac:dyDescent="0.15">
      <c r="A4592" s="164">
        <v>4568</v>
      </c>
      <c r="B4592" s="164">
        <v>7.220331922534605</v>
      </c>
      <c r="C4592" s="164">
        <v>0.10928661036533249</v>
      </c>
      <c r="D4592" s="164">
        <v>1.1615391214709365</v>
      </c>
    </row>
    <row r="4593" spans="1:4" x14ac:dyDescent="0.15">
      <c r="A4593" s="164">
        <v>4569</v>
      </c>
      <c r="B4593" s="164">
        <v>7.2237882008383565</v>
      </c>
      <c r="C4593" s="164">
        <v>0.10622374889178143</v>
      </c>
      <c r="D4593" s="164">
        <v>1.1289858799230204</v>
      </c>
    </row>
    <row r="4594" spans="1:4" x14ac:dyDescent="0.15">
      <c r="A4594" s="164">
        <v>4570</v>
      </c>
      <c r="B4594" s="164">
        <v>7.2267008754779436</v>
      </c>
      <c r="C4594" s="164">
        <v>0.10658354264809944</v>
      </c>
      <c r="D4594" s="164">
        <v>1.1328099030327801</v>
      </c>
    </row>
    <row r="4595" spans="1:4" x14ac:dyDescent="0.15">
      <c r="A4595" s="164">
        <v>4571</v>
      </c>
      <c r="B4595" s="164">
        <v>7.2277280222293108</v>
      </c>
      <c r="C4595" s="164">
        <v>0.10647077124618232</v>
      </c>
      <c r="D4595" s="164">
        <v>1.1316113262384959</v>
      </c>
    </row>
    <row r="4596" spans="1:4" x14ac:dyDescent="0.15">
      <c r="A4596" s="164">
        <v>4572</v>
      </c>
      <c r="B4596" s="164">
        <v>7.2186128814232209</v>
      </c>
      <c r="C4596" s="164">
        <v>0.10131827135852234</v>
      </c>
      <c r="D4596" s="164">
        <v>1.076848623169153</v>
      </c>
    </row>
    <row r="4597" spans="1:4" x14ac:dyDescent="0.15">
      <c r="A4597" s="164">
        <v>4573</v>
      </c>
      <c r="B4597" s="164">
        <v>7.22234255587228</v>
      </c>
      <c r="C4597" s="164">
        <v>0.10326742886394413</v>
      </c>
      <c r="D4597" s="164">
        <v>1.0975650008561153</v>
      </c>
    </row>
    <row r="4598" spans="1:4" x14ac:dyDescent="0.15">
      <c r="A4598" s="164">
        <v>4574</v>
      </c>
      <c r="B4598" s="164">
        <v>7.2369701816972274</v>
      </c>
      <c r="C4598" s="164">
        <v>0.10755505522148656</v>
      </c>
      <c r="D4598" s="164">
        <v>1.1431355033713555</v>
      </c>
    </row>
    <row r="4599" spans="1:4" x14ac:dyDescent="0.15">
      <c r="A4599" s="164">
        <v>4575</v>
      </c>
      <c r="B4599" s="164">
        <v>7.2385048128823231</v>
      </c>
      <c r="C4599" s="164">
        <v>0.10911700092531085</v>
      </c>
      <c r="D4599" s="164">
        <v>1.1597364486705144</v>
      </c>
    </row>
    <row r="4600" spans="1:4" x14ac:dyDescent="0.15">
      <c r="A4600" s="164">
        <v>4576</v>
      </c>
      <c r="B4600" s="164">
        <v>7.2356938594210662</v>
      </c>
      <c r="C4600" s="164">
        <v>0.10999371780673695</v>
      </c>
      <c r="D4600" s="164">
        <v>1.1690545248083524</v>
      </c>
    </row>
    <row r="4601" spans="1:4" x14ac:dyDescent="0.15">
      <c r="A4601" s="164">
        <v>4577</v>
      </c>
      <c r="B4601" s="164">
        <v>7.2400075714118985</v>
      </c>
      <c r="C4601" s="164">
        <v>0.10555092359034735</v>
      </c>
      <c r="D4601" s="164">
        <v>1.1218348400388234</v>
      </c>
    </row>
    <row r="4602" spans="1:4" x14ac:dyDescent="0.15">
      <c r="A4602" s="164">
        <v>4578</v>
      </c>
      <c r="B4602" s="164">
        <v>7.2363032727435836</v>
      </c>
      <c r="C4602" s="164">
        <v>0.10718763736496495</v>
      </c>
      <c r="D4602" s="164">
        <v>1.1392304484625226</v>
      </c>
    </row>
    <row r="4603" spans="1:4" x14ac:dyDescent="0.15">
      <c r="A4603" s="164">
        <v>4579</v>
      </c>
      <c r="B4603" s="164">
        <v>7.242256315600498</v>
      </c>
      <c r="C4603" s="164">
        <v>0.1056875075481889</v>
      </c>
      <c r="D4603" s="164">
        <v>1.1232865056167745</v>
      </c>
    </row>
    <row r="4604" spans="1:4" x14ac:dyDescent="0.15">
      <c r="A4604" s="164">
        <v>4580</v>
      </c>
      <c r="B4604" s="164">
        <v>7.2328727790094653</v>
      </c>
      <c r="C4604" s="164">
        <v>0.10282638984126269</v>
      </c>
      <c r="D4604" s="164">
        <v>1.092877472555738</v>
      </c>
    </row>
    <row r="4605" spans="1:4" x14ac:dyDescent="0.15">
      <c r="A4605" s="164">
        <v>4581</v>
      </c>
      <c r="B4605" s="164">
        <v>7.2337172603750863</v>
      </c>
      <c r="C4605" s="164">
        <v>0.10679398695111875</v>
      </c>
      <c r="D4605" s="164">
        <v>1.1350465840866666</v>
      </c>
    </row>
    <row r="4606" spans="1:4" x14ac:dyDescent="0.15">
      <c r="A4606" s="164">
        <v>4582</v>
      </c>
      <c r="B4606" s="164">
        <v>7.2188205522593751</v>
      </c>
      <c r="C4606" s="164">
        <v>0.10170641001336467</v>
      </c>
      <c r="D4606" s="164">
        <v>1.0809739065011859</v>
      </c>
    </row>
    <row r="4607" spans="1:4" x14ac:dyDescent="0.15">
      <c r="A4607" s="164">
        <v>4583</v>
      </c>
      <c r="B4607" s="164">
        <v>7.2212787460624863</v>
      </c>
      <c r="C4607" s="164">
        <v>0.10387021189308854</v>
      </c>
      <c r="D4607" s="164">
        <v>1.1039716051763466</v>
      </c>
    </row>
    <row r="4608" spans="1:4" x14ac:dyDescent="0.15">
      <c r="A4608" s="164">
        <v>4584</v>
      </c>
      <c r="B4608" s="164">
        <v>7.2067137934539822</v>
      </c>
      <c r="C4608" s="164">
        <v>9.4838788768637272E-2</v>
      </c>
      <c r="D4608" s="164">
        <v>1.0079822497874349</v>
      </c>
    </row>
    <row r="4609" spans="1:4" x14ac:dyDescent="0.15">
      <c r="A4609" s="164">
        <v>4585</v>
      </c>
      <c r="B4609" s="164">
        <v>7.1954566976696723</v>
      </c>
      <c r="C4609" s="164">
        <v>8.9981308408177973E-2</v>
      </c>
      <c r="D4609" s="164">
        <v>0.95635512500436082</v>
      </c>
    </row>
    <row r="4610" spans="1:4" x14ac:dyDescent="0.15">
      <c r="A4610" s="164">
        <v>4586</v>
      </c>
      <c r="B4610" s="164">
        <v>7.2018485019464951</v>
      </c>
      <c r="C4610" s="164">
        <v>9.3818725896217536E-2</v>
      </c>
      <c r="D4610" s="164">
        <v>0.99714063864481883</v>
      </c>
    </row>
    <row r="4611" spans="1:4" x14ac:dyDescent="0.15">
      <c r="A4611" s="164">
        <v>4587</v>
      </c>
      <c r="B4611" s="164">
        <v>7.1903361838611408</v>
      </c>
      <c r="C4611" s="164">
        <v>9.2562443342771417E-2</v>
      </c>
      <c r="D4611" s="164">
        <v>0.98378839605470592</v>
      </c>
    </row>
    <row r="4612" spans="1:4" x14ac:dyDescent="0.15">
      <c r="A4612" s="164">
        <v>4588</v>
      </c>
      <c r="B4612" s="164">
        <v>7.1926706300976111</v>
      </c>
      <c r="C4612" s="164">
        <v>9.7485817394138863E-2</v>
      </c>
      <c r="D4612" s="164">
        <v>1.0361158637214332</v>
      </c>
    </row>
    <row r="4613" spans="1:4" x14ac:dyDescent="0.15">
      <c r="A4613" s="164">
        <v>4589</v>
      </c>
      <c r="B4613" s="164">
        <v>7.1996325001505177</v>
      </c>
      <c r="C4613" s="164">
        <v>9.4880659474087636E-2</v>
      </c>
      <c r="D4613" s="164">
        <v>1.0084272673633448</v>
      </c>
    </row>
    <row r="4614" spans="1:4" x14ac:dyDescent="0.15">
      <c r="A4614" s="164">
        <v>4590</v>
      </c>
      <c r="B4614" s="164">
        <v>7.1797130049443565</v>
      </c>
      <c r="C4614" s="164">
        <v>8.7812422883815522E-2</v>
      </c>
      <c r="D4614" s="164">
        <v>0.9333033954455664</v>
      </c>
    </row>
    <row r="4615" spans="1:4" x14ac:dyDescent="0.15">
      <c r="A4615" s="164">
        <v>4591</v>
      </c>
      <c r="B4615" s="164">
        <v>7.1908897083071803</v>
      </c>
      <c r="C4615" s="164">
        <v>0.10049398417394695</v>
      </c>
      <c r="D4615" s="164">
        <v>1.0680877895317036</v>
      </c>
    </row>
    <row r="4616" spans="1:4" x14ac:dyDescent="0.15">
      <c r="A4616" s="164">
        <v>4592</v>
      </c>
      <c r="B4616" s="164">
        <v>7.1952733058384606</v>
      </c>
      <c r="C4616" s="164">
        <v>0.10229184164126792</v>
      </c>
      <c r="D4616" s="164">
        <v>1.0871960936152603</v>
      </c>
    </row>
    <row r="4617" spans="1:4" x14ac:dyDescent="0.15">
      <c r="A4617" s="164">
        <v>4593</v>
      </c>
      <c r="B4617" s="164">
        <v>7.2108001826384323</v>
      </c>
      <c r="C4617" s="164">
        <v>0.10068536715815224</v>
      </c>
      <c r="D4617" s="164">
        <v>1.0701218797335605</v>
      </c>
    </row>
    <row r="4618" spans="1:4" x14ac:dyDescent="0.15">
      <c r="A4618" s="164">
        <v>4594</v>
      </c>
      <c r="B4618" s="164">
        <v>7.1936821082366</v>
      </c>
      <c r="C4618" s="164">
        <v>8.7703555333682459E-2</v>
      </c>
      <c r="D4618" s="164">
        <v>0.93214631025356043</v>
      </c>
    </row>
    <row r="4619" spans="1:4" x14ac:dyDescent="0.15">
      <c r="A4619" s="164">
        <v>4595</v>
      </c>
      <c r="B4619" s="164">
        <v>7.1901208186415166</v>
      </c>
      <c r="C4619" s="164">
        <v>9.1677698440444821E-2</v>
      </c>
      <c r="D4619" s="164">
        <v>0.97438499509699517</v>
      </c>
    </row>
    <row r="4620" spans="1:4" x14ac:dyDescent="0.15">
      <c r="A4620" s="164">
        <v>4596</v>
      </c>
      <c r="B4620" s="164">
        <v>7.1893203716950662</v>
      </c>
      <c r="C4620" s="164">
        <v>9.1996466382227027E-2</v>
      </c>
      <c r="D4620" s="164">
        <v>0.97777298044865957</v>
      </c>
    </row>
    <row r="4621" spans="1:4" x14ac:dyDescent="0.15">
      <c r="A4621" s="164">
        <v>4597</v>
      </c>
      <c r="B4621" s="164">
        <v>7.17593081454452</v>
      </c>
      <c r="C4621" s="164">
        <v>8.7048356109034941E-2</v>
      </c>
      <c r="D4621" s="164">
        <v>0.92518260693033127</v>
      </c>
    </row>
    <row r="4622" spans="1:4" x14ac:dyDescent="0.15">
      <c r="A4622" s="164">
        <v>4598</v>
      </c>
      <c r="B4622" s="164">
        <v>7.1632005405109975</v>
      </c>
      <c r="C4622" s="164">
        <v>8.5801274252652604E-2</v>
      </c>
      <c r="D4622" s="164">
        <v>0.91192815280258033</v>
      </c>
    </row>
    <row r="4623" spans="1:4" x14ac:dyDescent="0.15">
      <c r="A4623" s="164">
        <v>4599</v>
      </c>
      <c r="B4623" s="164">
        <v>7.1607125308033011</v>
      </c>
      <c r="C4623" s="164">
        <v>9.1483154449226056E-2</v>
      </c>
      <c r="D4623" s="164">
        <v>0.97231730852594767</v>
      </c>
    </row>
    <row r="4624" spans="1:4" x14ac:dyDescent="0.15">
      <c r="A4624" s="164">
        <v>4600</v>
      </c>
      <c r="B4624" s="164">
        <v>7.1777773052973384</v>
      </c>
      <c r="C4624" s="164">
        <v>9.8709938736742053E-2</v>
      </c>
      <c r="D4624" s="164">
        <v>1.0491262848892962</v>
      </c>
    </row>
    <row r="4625" spans="1:4" x14ac:dyDescent="0.15">
      <c r="A4625" s="164">
        <v>4601</v>
      </c>
      <c r="B4625" s="164">
        <v>7.178870627077174</v>
      </c>
      <c r="C4625" s="164">
        <v>9.7339934379226278E-2</v>
      </c>
      <c r="D4625" s="164">
        <v>1.0345653642740382</v>
      </c>
    </row>
    <row r="4626" spans="1:4" x14ac:dyDescent="0.15">
      <c r="A4626" s="164">
        <v>4602</v>
      </c>
      <c r="B4626" s="164">
        <v>7.1828561113040328</v>
      </c>
      <c r="C4626" s="164">
        <v>9.4460721439913797E-2</v>
      </c>
      <c r="D4626" s="164">
        <v>1.0039640082901982</v>
      </c>
    </row>
    <row r="4627" spans="1:4" x14ac:dyDescent="0.15">
      <c r="A4627" s="164">
        <v>4603</v>
      </c>
      <c r="B4627" s="164">
        <v>7.1925786127195233</v>
      </c>
      <c r="C4627" s="164">
        <v>9.6349081801733405E-2</v>
      </c>
      <c r="D4627" s="164">
        <v>1.0240342111115337</v>
      </c>
    </row>
    <row r="4628" spans="1:4" x14ac:dyDescent="0.15">
      <c r="A4628" s="164">
        <v>4604</v>
      </c>
      <c r="B4628" s="164">
        <v>7.1891663457400092</v>
      </c>
      <c r="C4628" s="164">
        <v>9.8736233366002679E-2</v>
      </c>
      <c r="D4628" s="164">
        <v>1.0494057540801576</v>
      </c>
    </row>
    <row r="4629" spans="1:4" x14ac:dyDescent="0.15">
      <c r="A4629" s="164">
        <v>4605</v>
      </c>
      <c r="B4629" s="164">
        <v>7.199845265522141</v>
      </c>
      <c r="C4629" s="164">
        <v>9.9479016376049501E-2</v>
      </c>
      <c r="D4629" s="164">
        <v>1.0573003307538158</v>
      </c>
    </row>
    <row r="4630" spans="1:4" x14ac:dyDescent="0.15">
      <c r="A4630" s="164">
        <v>4606</v>
      </c>
      <c r="B4630" s="164">
        <v>7.1951510207518705</v>
      </c>
      <c r="C4630" s="164">
        <v>9.5619237500838672E-2</v>
      </c>
      <c r="D4630" s="164">
        <v>1.0162771518959726</v>
      </c>
    </row>
    <row r="4631" spans="1:4" x14ac:dyDescent="0.15">
      <c r="A4631" s="164">
        <v>4607</v>
      </c>
      <c r="B4631" s="164">
        <v>7.1764006742804343</v>
      </c>
      <c r="C4631" s="164">
        <v>9.0636148505384817E-2</v>
      </c>
      <c r="D4631" s="164">
        <v>0.96331501138633302</v>
      </c>
    </row>
    <row r="4632" spans="1:4" x14ac:dyDescent="0.15">
      <c r="A4632" s="164">
        <v>4608</v>
      </c>
      <c r="B4632" s="164">
        <v>7.1957317049092859</v>
      </c>
      <c r="C4632" s="164">
        <v>9.2991050580614854E-2</v>
      </c>
      <c r="D4632" s="164">
        <v>0.98834379467889699</v>
      </c>
    </row>
    <row r="4633" spans="1:4" x14ac:dyDescent="0.15">
      <c r="A4633" s="164">
        <v>4609</v>
      </c>
      <c r="B4633" s="164">
        <v>7.196403538509057</v>
      </c>
      <c r="C4633" s="164">
        <v>8.814298799663689E-2</v>
      </c>
      <c r="D4633" s="164">
        <v>0.93681676555972693</v>
      </c>
    </row>
    <row r="4634" spans="1:4" x14ac:dyDescent="0.15">
      <c r="A4634" s="164">
        <v>4610</v>
      </c>
      <c r="B4634" s="164">
        <v>7.2058095060137468</v>
      </c>
      <c r="C4634" s="164">
        <v>8.9857721828965786E-2</v>
      </c>
      <c r="D4634" s="164">
        <v>0.95504160044573605</v>
      </c>
    </row>
    <row r="4635" spans="1:4" x14ac:dyDescent="0.15">
      <c r="A4635" s="164">
        <v>4611</v>
      </c>
      <c r="B4635" s="164">
        <v>7.2058095060137468</v>
      </c>
      <c r="C4635" s="164">
        <v>8.9857721828965786E-2</v>
      </c>
      <c r="D4635" s="164">
        <v>0.95504160044573605</v>
      </c>
    </row>
    <row r="4636" spans="1:4" x14ac:dyDescent="0.15">
      <c r="A4636" s="164">
        <v>4612</v>
      </c>
      <c r="B4636" s="164">
        <v>7.2159676821270198</v>
      </c>
      <c r="C4636" s="164">
        <v>9.0160951149525381E-2</v>
      </c>
      <c r="D4636" s="164">
        <v>0.95826443549780338</v>
      </c>
    </row>
    <row r="4637" spans="1:4" x14ac:dyDescent="0.15">
      <c r="A4637" s="164">
        <v>4613</v>
      </c>
      <c r="B4637" s="164">
        <v>7.2086995575369128</v>
      </c>
      <c r="C4637" s="164">
        <v>8.5813602087692509E-2</v>
      </c>
      <c r="D4637" s="164">
        <v>0.91205917766128919</v>
      </c>
    </row>
    <row r="4638" spans="1:4" x14ac:dyDescent="0.15">
      <c r="A4638" s="164">
        <v>4614</v>
      </c>
      <c r="B4638" s="164">
        <v>7.2112196322851876</v>
      </c>
      <c r="C4638" s="164">
        <v>8.7563707007344505E-2</v>
      </c>
      <c r="D4638" s="164">
        <v>0.93065994974177624</v>
      </c>
    </row>
    <row r="4639" spans="1:4" x14ac:dyDescent="0.15">
      <c r="A4639" s="164">
        <v>4615</v>
      </c>
      <c r="B4639" s="164">
        <v>7.1965256281683008</v>
      </c>
      <c r="C4639" s="164">
        <v>8.5204091830630269E-2</v>
      </c>
      <c r="D4639" s="164">
        <v>0.90558107383732633</v>
      </c>
    </row>
    <row r="4640" spans="1:4" x14ac:dyDescent="0.15">
      <c r="A4640" s="164">
        <v>4616</v>
      </c>
      <c r="B4640" s="164">
        <v>7.1945087105559757</v>
      </c>
      <c r="C4640" s="164">
        <v>8.5981851911406615E-2</v>
      </c>
      <c r="D4640" s="164">
        <v>0.91384739994919095</v>
      </c>
    </row>
    <row r="4641" spans="1:4" x14ac:dyDescent="0.15">
      <c r="A4641" s="164">
        <v>4617</v>
      </c>
      <c r="B4641" s="164">
        <v>7.206141199341551</v>
      </c>
      <c r="C4641" s="164">
        <v>8.7828408156613413E-2</v>
      </c>
      <c r="D4641" s="164">
        <v>0.93347329292577974</v>
      </c>
    </row>
    <row r="4642" spans="1:4" x14ac:dyDescent="0.15">
      <c r="A4642" s="164">
        <v>4618</v>
      </c>
      <c r="B4642" s="164">
        <v>7.2045115368378614</v>
      </c>
      <c r="C4642" s="164">
        <v>8.9526030835665793E-2</v>
      </c>
      <c r="D4642" s="164">
        <v>0.95151626405118983</v>
      </c>
    </row>
    <row r="4643" spans="1:4" x14ac:dyDescent="0.15">
      <c r="A4643" s="164">
        <v>4619</v>
      </c>
      <c r="B4643" s="164">
        <v>7.2072257598340306</v>
      </c>
      <c r="C4643" s="164">
        <v>9.5203276178049911E-2</v>
      </c>
      <c r="D4643" s="164">
        <v>1.0118561588042954</v>
      </c>
    </row>
    <row r="4644" spans="1:4" x14ac:dyDescent="0.15">
      <c r="A4644" s="164">
        <v>4620</v>
      </c>
      <c r="B4644" s="164">
        <v>7.2075568539195798</v>
      </c>
      <c r="C4644" s="164">
        <v>9.5074331616453733E-2</v>
      </c>
      <c r="D4644" s="164">
        <v>1.0104856875974915</v>
      </c>
    </row>
    <row r="4645" spans="1:4" x14ac:dyDescent="0.15">
      <c r="A4645" s="164">
        <v>4621</v>
      </c>
      <c r="B4645" s="164">
        <v>7.2013633392603493</v>
      </c>
      <c r="C4645" s="164">
        <v>9.6134087364715626E-2</v>
      </c>
      <c r="D4645" s="164">
        <v>1.021749169525378</v>
      </c>
    </row>
    <row r="4646" spans="1:4" x14ac:dyDescent="0.15">
      <c r="A4646" s="164">
        <v>4622</v>
      </c>
      <c r="B4646" s="164">
        <v>7.2223130251065122</v>
      </c>
      <c r="C4646" s="164">
        <v>0.1039552008330471</v>
      </c>
      <c r="D4646" s="164">
        <v>1.104874899535319</v>
      </c>
    </row>
    <row r="4647" spans="1:4" x14ac:dyDescent="0.15">
      <c r="A4647" s="164">
        <v>4623</v>
      </c>
      <c r="B4647" s="164">
        <v>7.2266715086212434</v>
      </c>
      <c r="C4647" s="164">
        <v>0.10569769730781875</v>
      </c>
      <c r="D4647" s="164">
        <v>1.1233948062073857</v>
      </c>
    </row>
    <row r="4648" spans="1:4" x14ac:dyDescent="0.15">
      <c r="A4648" s="164">
        <v>4624</v>
      </c>
      <c r="B4648" s="164">
        <v>7.2230804633039476</v>
      </c>
      <c r="C4648" s="164">
        <v>0.10252952143227656</v>
      </c>
      <c r="D4648" s="164">
        <v>1.089722243659778</v>
      </c>
    </row>
    <row r="4649" spans="1:4" x14ac:dyDescent="0.15">
      <c r="A4649" s="164">
        <v>4625</v>
      </c>
      <c r="B4649" s="164">
        <v>7.2280798768972794</v>
      </c>
      <c r="C4649" s="164">
        <v>0.10212872322187749</v>
      </c>
      <c r="D4649" s="164">
        <v>1.0854624098188546</v>
      </c>
    </row>
    <row r="4650" spans="1:4" x14ac:dyDescent="0.15">
      <c r="A4650" s="164">
        <v>4626</v>
      </c>
      <c r="B4650" s="164">
        <v>7.227111895872258</v>
      </c>
      <c r="C4650" s="164">
        <v>9.7839414093741972E-2</v>
      </c>
      <c r="D4650" s="164">
        <v>1.0398740221860341</v>
      </c>
    </row>
    <row r="4651" spans="1:4" x14ac:dyDescent="0.15">
      <c r="A4651" s="164">
        <v>4627</v>
      </c>
      <c r="B4651" s="164">
        <v>7.2316481201444516</v>
      </c>
      <c r="C4651" s="164">
        <v>9.2973689670292181E-2</v>
      </c>
      <c r="D4651" s="164">
        <v>0.98815927640665191</v>
      </c>
    </row>
    <row r="4652" spans="1:4" x14ac:dyDescent="0.15">
      <c r="A4652" s="164">
        <v>4628</v>
      </c>
      <c r="B4652" s="164">
        <v>7.2361872305752639</v>
      </c>
      <c r="C4652" s="164">
        <v>9.3824719154874003E-2</v>
      </c>
      <c r="D4652" s="164">
        <v>0.9972043372477063</v>
      </c>
    </row>
    <row r="4653" spans="1:4" x14ac:dyDescent="0.15">
      <c r="A4653" s="164">
        <v>4629</v>
      </c>
      <c r="B4653" s="164">
        <v>7.2392276529137032</v>
      </c>
      <c r="C4653" s="164">
        <v>9.4644673907458454E-2</v>
      </c>
      <c r="D4653" s="164">
        <v>1.0059191241715488</v>
      </c>
    </row>
    <row r="4654" spans="1:4" x14ac:dyDescent="0.15">
      <c r="A4654" s="164">
        <v>4630</v>
      </c>
      <c r="B4654" s="164">
        <v>7.2369122121569003</v>
      </c>
      <c r="C4654" s="164">
        <v>9.3951610105996508E-2</v>
      </c>
      <c r="D4654" s="164">
        <v>0.99855298191146469</v>
      </c>
    </row>
    <row r="4655" spans="1:4" x14ac:dyDescent="0.15">
      <c r="A4655" s="164">
        <v>4631</v>
      </c>
      <c r="B4655" s="164">
        <v>7.2482501547881668</v>
      </c>
      <c r="C4655" s="164">
        <v>9.5822695784899103E-2</v>
      </c>
      <c r="D4655" s="164">
        <v>1.0184395829177924</v>
      </c>
    </row>
    <row r="4656" spans="1:4" x14ac:dyDescent="0.15">
      <c r="A4656" s="164">
        <v>4632</v>
      </c>
      <c r="B4656" s="164">
        <v>7.2500194433733993</v>
      </c>
      <c r="C4656" s="164">
        <v>9.37948088015359E-2</v>
      </c>
      <c r="D4656" s="164">
        <v>0.99688643878399619</v>
      </c>
    </row>
    <row r="4657" spans="1:4" x14ac:dyDescent="0.15">
      <c r="A4657" s="164">
        <v>4633</v>
      </c>
      <c r="B4657" s="164">
        <v>7.244957787789815</v>
      </c>
      <c r="C4657" s="164">
        <v>9.4255179574740389E-2</v>
      </c>
      <c r="D4657" s="164">
        <v>1.0017794321861273</v>
      </c>
    </row>
    <row r="4658" spans="1:4" x14ac:dyDescent="0.15">
      <c r="A4658" s="164">
        <v>4634</v>
      </c>
      <c r="B4658" s="164">
        <v>7.246133176707569</v>
      </c>
      <c r="C4658" s="164">
        <v>9.5221049626503351E-2</v>
      </c>
      <c r="D4658" s="164">
        <v>1.0120450616866623</v>
      </c>
    </row>
    <row r="4659" spans="1:4" x14ac:dyDescent="0.15">
      <c r="A4659" s="164">
        <v>4635</v>
      </c>
      <c r="B4659" s="164">
        <v>7.2594262738245927</v>
      </c>
      <c r="C4659" s="164">
        <v>9.141097683701549E-2</v>
      </c>
      <c r="D4659" s="164">
        <v>0.97155017776769037</v>
      </c>
    </row>
    <row r="4660" spans="1:4" x14ac:dyDescent="0.15">
      <c r="A4660" s="164">
        <v>4636</v>
      </c>
      <c r="B4660" s="164">
        <v>7.26139529844595</v>
      </c>
      <c r="C4660" s="164">
        <v>8.6226515361683909E-2</v>
      </c>
      <c r="D4660" s="164">
        <v>0.91644777494610175</v>
      </c>
    </row>
    <row r="4661" spans="1:4" x14ac:dyDescent="0.15">
      <c r="A4661" s="164">
        <v>4637</v>
      </c>
      <c r="B4661" s="164">
        <v>7.2660450017402978</v>
      </c>
      <c r="C4661" s="164">
        <v>8.9659996956158672E-2</v>
      </c>
      <c r="D4661" s="164">
        <v>0.95294010627105552</v>
      </c>
    </row>
    <row r="4662" spans="1:4" x14ac:dyDescent="0.15">
      <c r="A4662" s="164">
        <v>4638</v>
      </c>
      <c r="B4662" s="164">
        <v>7.2681924537630564</v>
      </c>
      <c r="C4662" s="164">
        <v>8.5785925799412688E-2</v>
      </c>
      <c r="D4662" s="164">
        <v>0.91176502367969292</v>
      </c>
    </row>
    <row r="4663" spans="1:4" x14ac:dyDescent="0.15">
      <c r="A4663" s="164">
        <v>4639</v>
      </c>
      <c r="B4663" s="164">
        <v>7.2571416344162207</v>
      </c>
      <c r="C4663" s="164">
        <v>9.1703263647009869E-2</v>
      </c>
      <c r="D4663" s="164">
        <v>0.97465671170962065</v>
      </c>
    </row>
    <row r="4664" spans="1:4" x14ac:dyDescent="0.15">
      <c r="A4664" s="164">
        <v>4640</v>
      </c>
      <c r="B4664" s="164">
        <v>7.2665196213593068</v>
      </c>
      <c r="C4664" s="164">
        <v>8.707465986926799E-2</v>
      </c>
      <c r="D4664" s="164">
        <v>0.92546217316859536</v>
      </c>
    </row>
    <row r="4665" spans="1:4" x14ac:dyDescent="0.15">
      <c r="A4665" s="164">
        <v>4641</v>
      </c>
      <c r="B4665" s="164">
        <v>7.2593417763099461</v>
      </c>
      <c r="C4665" s="164">
        <v>8.5829372012182326E-2</v>
      </c>
      <c r="D4665" s="164">
        <v>0.91222678633884202</v>
      </c>
    </row>
    <row r="4666" spans="1:4" x14ac:dyDescent="0.15">
      <c r="A4666" s="164">
        <v>4642</v>
      </c>
      <c r="B4666" s="164">
        <v>7.2547936489976514</v>
      </c>
      <c r="C4666" s="164">
        <v>8.3769545764445397E-2</v>
      </c>
      <c r="D4666" s="164">
        <v>0.89033417971319007</v>
      </c>
    </row>
    <row r="4667" spans="1:4" x14ac:dyDescent="0.15">
      <c r="A4667" s="164">
        <v>4643</v>
      </c>
      <c r="B4667" s="164">
        <v>7.2628828447335723</v>
      </c>
      <c r="C4667" s="164">
        <v>7.7433768018430271E-2</v>
      </c>
      <c r="D4667" s="164">
        <v>0.82299515535933387</v>
      </c>
    </row>
    <row r="4668" spans="1:4" x14ac:dyDescent="0.15">
      <c r="A4668" s="164">
        <v>4644</v>
      </c>
      <c r="B4668" s="164">
        <v>7.2647592926665467</v>
      </c>
      <c r="C4668" s="164">
        <v>7.4778402741127792E-2</v>
      </c>
      <c r="D4668" s="164">
        <v>0.79477293636039281</v>
      </c>
    </row>
    <row r="4669" spans="1:4" x14ac:dyDescent="0.15">
      <c r="A4669" s="164">
        <v>4645</v>
      </c>
      <c r="B4669" s="164">
        <v>7.243723164391076</v>
      </c>
      <c r="C4669" s="164">
        <v>6.9897142720551919E-2</v>
      </c>
      <c r="D4669" s="164">
        <v>0.74289307242264691</v>
      </c>
    </row>
    <row r="4670" spans="1:4" x14ac:dyDescent="0.15">
      <c r="A4670" s="164">
        <v>4646</v>
      </c>
      <c r="B4670" s="164">
        <v>7.2519553677707087</v>
      </c>
      <c r="C4670" s="164">
        <v>6.5456223938061164E-2</v>
      </c>
      <c r="D4670" s="164">
        <v>0.69569332046863819</v>
      </c>
    </row>
    <row r="4671" spans="1:4" x14ac:dyDescent="0.15">
      <c r="A4671" s="164">
        <v>4647</v>
      </c>
      <c r="B4671" s="164">
        <v>7.2647313190110863</v>
      </c>
      <c r="C4671" s="164">
        <v>6.1405293345761613E-2</v>
      </c>
      <c r="D4671" s="164">
        <v>0.65263850940267099</v>
      </c>
    </row>
    <row r="4672" spans="1:4" x14ac:dyDescent="0.15">
      <c r="A4672" s="164">
        <v>4648</v>
      </c>
      <c r="B4672" s="164">
        <v>7.2578474814689988</v>
      </c>
      <c r="C4672" s="164">
        <v>6.585114990893004E-2</v>
      </c>
      <c r="D4672" s="164">
        <v>0.69989074194337908</v>
      </c>
    </row>
    <row r="4673" spans="1:4" x14ac:dyDescent="0.15">
      <c r="A4673" s="164">
        <v>4649</v>
      </c>
      <c r="B4673" s="164">
        <v>7.2510734075683994</v>
      </c>
      <c r="C4673" s="164">
        <v>7.1701192326713681E-2</v>
      </c>
      <c r="D4673" s="164">
        <v>0.76206718888235037</v>
      </c>
    </row>
    <row r="4674" spans="1:4" x14ac:dyDescent="0.15">
      <c r="A4674" s="164">
        <v>4650</v>
      </c>
      <c r="B4674" s="164">
        <v>7.2661008542760124</v>
      </c>
      <c r="C4674" s="164">
        <v>7.0315090417477855E-2</v>
      </c>
      <c r="D4674" s="164">
        <v>0.74733517744434441</v>
      </c>
    </row>
    <row r="4675" spans="1:4" x14ac:dyDescent="0.15">
      <c r="A4675" s="164">
        <v>4651</v>
      </c>
      <c r="B4675" s="164">
        <v>7.2698061351983174</v>
      </c>
      <c r="C4675" s="164">
        <v>7.0315805089490091E-2</v>
      </c>
      <c r="D4675" s="164">
        <v>0.74734277324678045</v>
      </c>
    </row>
    <row r="4676" spans="1:4" x14ac:dyDescent="0.15">
      <c r="A4676" s="164">
        <v>4652</v>
      </c>
      <c r="B4676" s="164">
        <v>7.2696115569025492</v>
      </c>
      <c r="C4676" s="164">
        <v>6.4064838755134801E-2</v>
      </c>
      <c r="D4676" s="164">
        <v>0.68090515641449312</v>
      </c>
    </row>
    <row r="4677" spans="1:4" x14ac:dyDescent="0.15">
      <c r="A4677" s="164">
        <v>4653</v>
      </c>
      <c r="B4677" s="164">
        <v>7.2813110691353309</v>
      </c>
      <c r="C4677" s="164">
        <v>6.4247425866915009E-2</v>
      </c>
      <c r="D4677" s="164">
        <v>0.68284576078222059</v>
      </c>
    </row>
    <row r="4678" spans="1:4" x14ac:dyDescent="0.15">
      <c r="A4678" s="164">
        <v>4654</v>
      </c>
      <c r="B4678" s="164">
        <v>7.2634994877875441</v>
      </c>
      <c r="C4678" s="164">
        <v>5.5305277596658264E-2</v>
      </c>
      <c r="D4678" s="164">
        <v>0.58780525205772549</v>
      </c>
    </row>
    <row r="4679" spans="1:4" x14ac:dyDescent="0.15">
      <c r="A4679" s="164">
        <v>4655</v>
      </c>
      <c r="B4679" s="164">
        <v>7.2678303098851327</v>
      </c>
      <c r="C4679" s="164">
        <v>5.1769684169207686E-2</v>
      </c>
      <c r="D4679" s="164">
        <v>0.55022763783882866</v>
      </c>
    </row>
    <row r="4680" spans="1:4" x14ac:dyDescent="0.15">
      <c r="A4680" s="164">
        <v>4656</v>
      </c>
      <c r="B4680" s="164">
        <v>7.2635835378654861</v>
      </c>
      <c r="C4680" s="164">
        <v>5.1035870138522732E-2</v>
      </c>
      <c r="D4680" s="164">
        <v>0.5424283868448091</v>
      </c>
    </row>
    <row r="4681" spans="1:4" x14ac:dyDescent="0.15">
      <c r="A4681" s="164">
        <v>4657</v>
      </c>
      <c r="B4681" s="164">
        <v>7.2719433114077363</v>
      </c>
      <c r="C4681" s="164">
        <v>5.4653872724204078E-2</v>
      </c>
      <c r="D4681" s="164">
        <v>0.58088187653401779</v>
      </c>
    </row>
    <row r="4682" spans="1:4" x14ac:dyDescent="0.15">
      <c r="A4682" s="164">
        <v>4658</v>
      </c>
      <c r="B4682" s="164">
        <v>7.250475385771602</v>
      </c>
      <c r="C4682" s="164">
        <v>4.6344579950918785E-2</v>
      </c>
      <c r="D4682" s="164">
        <v>0.49256759360711105</v>
      </c>
    </row>
    <row r="4683" spans="1:4" x14ac:dyDescent="0.15">
      <c r="A4683" s="164">
        <v>4659</v>
      </c>
      <c r="B4683" s="164">
        <v>7.2353163657399353</v>
      </c>
      <c r="C4683" s="164">
        <v>6.0893492516959746E-2</v>
      </c>
      <c r="D4683" s="164">
        <v>0.64719889806266007</v>
      </c>
    </row>
    <row r="4684" spans="1:4" x14ac:dyDescent="0.15">
      <c r="A4684" s="164">
        <v>4660</v>
      </c>
      <c r="B4684" s="164">
        <v>7.215282635824833</v>
      </c>
      <c r="C4684" s="164">
        <v>6.6584673607446021E-2</v>
      </c>
      <c r="D4684" s="164">
        <v>0.70768690717811522</v>
      </c>
    </row>
    <row r="4685" spans="1:4" x14ac:dyDescent="0.15">
      <c r="A4685" s="164">
        <v>4661</v>
      </c>
      <c r="B4685" s="164">
        <v>7.2021212739173421</v>
      </c>
      <c r="C4685" s="164">
        <v>6.9651923258785331E-2</v>
      </c>
      <c r="D4685" s="164">
        <v>0.74028678792689961</v>
      </c>
    </row>
    <row r="4686" spans="1:4" x14ac:dyDescent="0.15">
      <c r="A4686" s="164">
        <v>4662</v>
      </c>
      <c r="B4686" s="164">
        <v>7.2287831122839155</v>
      </c>
      <c r="C4686" s="164">
        <v>7.168970198388358E-2</v>
      </c>
      <c r="D4686" s="164">
        <v>0.76194506520524419</v>
      </c>
    </row>
    <row r="4687" spans="1:4" x14ac:dyDescent="0.15">
      <c r="A4687" s="164">
        <v>4663</v>
      </c>
      <c r="B4687" s="164">
        <v>7.2201542655988682</v>
      </c>
      <c r="C4687" s="164">
        <v>7.3203492395181868E-2</v>
      </c>
      <c r="D4687" s="164">
        <v>0.77803419797780127</v>
      </c>
    </row>
    <row r="4688" spans="1:4" x14ac:dyDescent="0.15">
      <c r="A4688" s="164">
        <v>4664</v>
      </c>
      <c r="B4688" s="164">
        <v>7.2124766348145677</v>
      </c>
      <c r="C4688" s="164">
        <v>6.7600533682479202E-2</v>
      </c>
      <c r="D4688" s="164">
        <v>0.71848384941236487</v>
      </c>
    </row>
    <row r="4689" spans="1:4" x14ac:dyDescent="0.15">
      <c r="A4689" s="164">
        <v>4665</v>
      </c>
      <c r="B4689" s="164">
        <v>7.2180489256549558</v>
      </c>
      <c r="C4689" s="164">
        <v>6.7251981437212116E-2</v>
      </c>
      <c r="D4689" s="164">
        <v>0.71477930530214984</v>
      </c>
    </row>
    <row r="4690" spans="1:4" x14ac:dyDescent="0.15">
      <c r="A4690" s="164">
        <v>4666</v>
      </c>
      <c r="B4690" s="164">
        <v>7.2049041730736949</v>
      </c>
      <c r="C4690" s="164">
        <v>6.2760812357104179E-2</v>
      </c>
      <c r="D4690" s="164">
        <v>0.66704547432095929</v>
      </c>
    </row>
    <row r="4691" spans="1:4" x14ac:dyDescent="0.15">
      <c r="A4691" s="164">
        <v>4667</v>
      </c>
      <c r="B4691" s="164">
        <v>7.2059602931260329</v>
      </c>
      <c r="C4691" s="164">
        <v>6.6229744406276936E-2</v>
      </c>
      <c r="D4691" s="164">
        <v>0.70391458638664617</v>
      </c>
    </row>
    <row r="4692" spans="1:4" x14ac:dyDescent="0.15">
      <c r="A4692" s="164">
        <v>4668</v>
      </c>
      <c r="B4692" s="164">
        <v>7.1954261353469944</v>
      </c>
      <c r="C4692" s="164">
        <v>6.0659367038311096E-2</v>
      </c>
      <c r="D4692" s="164">
        <v>0.64471052458420341</v>
      </c>
    </row>
    <row r="4693" spans="1:4" x14ac:dyDescent="0.15">
      <c r="A4693" s="164">
        <v>4669</v>
      </c>
      <c r="B4693" s="164">
        <v>7.1954261353469944</v>
      </c>
      <c r="C4693" s="164">
        <v>6.0659367038311096E-2</v>
      </c>
      <c r="D4693" s="164">
        <v>0.64471052458420341</v>
      </c>
    </row>
    <row r="4694" spans="1:4" x14ac:dyDescent="0.15">
      <c r="A4694" s="164">
        <v>4670</v>
      </c>
      <c r="B4694" s="164">
        <v>7.2058999817654001</v>
      </c>
      <c r="C4694" s="164">
        <v>6.6984403802027082E-2</v>
      </c>
      <c r="D4694" s="164">
        <v>0.71193538974598869</v>
      </c>
    </row>
    <row r="4695" spans="1:4" x14ac:dyDescent="0.15">
      <c r="A4695" s="164">
        <v>4671</v>
      </c>
      <c r="B4695" s="164">
        <v>7.1889198411771922</v>
      </c>
      <c r="C4695" s="164">
        <v>6.0437352246156095E-2</v>
      </c>
      <c r="D4695" s="164">
        <v>0.64235086802818786</v>
      </c>
    </row>
    <row r="4696" spans="1:4" x14ac:dyDescent="0.15">
      <c r="A4696" s="164">
        <v>4672</v>
      </c>
      <c r="B4696" s="164">
        <v>7.2011206451470198</v>
      </c>
      <c r="C4696" s="164">
        <v>6.3049543967990118E-2</v>
      </c>
      <c r="D4696" s="164">
        <v>0.67011422227213313</v>
      </c>
    </row>
    <row r="4697" spans="1:4" x14ac:dyDescent="0.15">
      <c r="A4697" s="164">
        <v>4673</v>
      </c>
      <c r="B4697" s="164">
        <v>7.225642974171917</v>
      </c>
      <c r="C4697" s="164">
        <v>6.6694202001960079E-2</v>
      </c>
      <c r="D4697" s="164">
        <v>0.70885101607228529</v>
      </c>
    </row>
    <row r="4698" spans="1:4" x14ac:dyDescent="0.15">
      <c r="A4698" s="164">
        <v>4674</v>
      </c>
      <c r="B4698" s="164">
        <v>7.2271705954637691</v>
      </c>
      <c r="C4698" s="164">
        <v>6.5642981848870186E-2</v>
      </c>
      <c r="D4698" s="164">
        <v>0.6976782536541738</v>
      </c>
    </row>
    <row r="4699" spans="1:4" x14ac:dyDescent="0.15">
      <c r="A4699" s="164">
        <v>4675</v>
      </c>
      <c r="B4699" s="164">
        <v>7.22505463307178</v>
      </c>
      <c r="C4699" s="164">
        <v>7.5485700861146476E-2</v>
      </c>
      <c r="D4699" s="164">
        <v>0.80229036630170203</v>
      </c>
    </row>
    <row r="4700" spans="1:4" x14ac:dyDescent="0.15">
      <c r="A4700" s="164">
        <v>4676</v>
      </c>
      <c r="B4700" s="164">
        <v>7.2180192325184072</v>
      </c>
      <c r="C4700" s="164">
        <v>7.6629768986459013E-2</v>
      </c>
      <c r="D4700" s="164">
        <v>0.81444995182399182</v>
      </c>
    </row>
    <row r="4701" spans="1:4" x14ac:dyDescent="0.15">
      <c r="A4701" s="164">
        <v>4677</v>
      </c>
      <c r="B4701" s="164">
        <v>7.2128652984407085</v>
      </c>
      <c r="C4701" s="164">
        <v>7.5174023452333927E-2</v>
      </c>
      <c r="D4701" s="164">
        <v>0.79897774179624559</v>
      </c>
    </row>
    <row r="4702" spans="1:4" x14ac:dyDescent="0.15">
      <c r="A4702" s="164">
        <v>4678</v>
      </c>
      <c r="B4702" s="164">
        <v>7.2266421406631549</v>
      </c>
      <c r="C4702" s="164">
        <v>7.6527910573645386E-2</v>
      </c>
      <c r="D4702" s="164">
        <v>0.81336736237466722</v>
      </c>
    </row>
    <row r="4703" spans="1:4" x14ac:dyDescent="0.15">
      <c r="A4703" s="164">
        <v>4679</v>
      </c>
      <c r="B4703" s="164">
        <v>7.2390831382781755</v>
      </c>
      <c r="C4703" s="164">
        <v>7.8992111538307874E-2</v>
      </c>
      <c r="D4703" s="164">
        <v>0.83955781529523699</v>
      </c>
    </row>
    <row r="4704" spans="1:4" x14ac:dyDescent="0.15">
      <c r="A4704" s="164">
        <v>4680</v>
      </c>
      <c r="B4704" s="164">
        <v>7.2382444270398878</v>
      </c>
      <c r="C4704" s="164">
        <v>7.8037934086233385E-2</v>
      </c>
      <c r="D4704" s="164">
        <v>0.8294164591336266</v>
      </c>
    </row>
    <row r="4705" spans="1:4" x14ac:dyDescent="0.15">
      <c r="A4705" s="164">
        <v>4681</v>
      </c>
      <c r="B4705" s="164">
        <v>7.2419395758857865</v>
      </c>
      <c r="C4705" s="164">
        <v>8.1825025080186187E-2</v>
      </c>
      <c r="D4705" s="164">
        <v>0.8696670839022197</v>
      </c>
    </row>
    <row r="4706" spans="1:4" x14ac:dyDescent="0.15">
      <c r="A4706" s="164">
        <v>4682</v>
      </c>
      <c r="B4706" s="164">
        <v>7.2225197170835314</v>
      </c>
      <c r="C4706" s="164">
        <v>7.5654711801498742E-2</v>
      </c>
      <c r="D4706" s="164">
        <v>0.80408667802295952</v>
      </c>
    </row>
    <row r="4707" spans="1:4" x14ac:dyDescent="0.15">
      <c r="A4707" s="164">
        <v>4683</v>
      </c>
      <c r="B4707" s="164">
        <v>7.2280505617127906</v>
      </c>
      <c r="C4707" s="164">
        <v>7.6129080725361398E-2</v>
      </c>
      <c r="D4707" s="164">
        <v>0.80912844902523162</v>
      </c>
    </row>
    <row r="4708" spans="1:4" x14ac:dyDescent="0.15">
      <c r="A4708" s="164">
        <v>4684</v>
      </c>
      <c r="B4708" s="164">
        <v>7.2272586366013547</v>
      </c>
      <c r="C4708" s="164">
        <v>7.8198359871112899E-2</v>
      </c>
      <c r="D4708" s="164">
        <v>0.83112152459962763</v>
      </c>
    </row>
    <row r="4709" spans="1:4" x14ac:dyDescent="0.15">
      <c r="A4709" s="164">
        <v>4685</v>
      </c>
      <c r="B4709" s="164">
        <v>7.2176034103380458</v>
      </c>
      <c r="C4709" s="164">
        <v>7.3984676625141965E-2</v>
      </c>
      <c r="D4709" s="164">
        <v>0.78633691723262622</v>
      </c>
    </row>
    <row r="4710" spans="1:4" x14ac:dyDescent="0.15">
      <c r="A4710" s="164">
        <v>4686</v>
      </c>
      <c r="B4710" s="164">
        <v>7.1991763795910186</v>
      </c>
      <c r="C4710" s="164">
        <v>7.7310864443061789E-2</v>
      </c>
      <c r="D4710" s="164">
        <v>0.82168889002196155</v>
      </c>
    </row>
    <row r="4711" spans="1:4" x14ac:dyDescent="0.15">
      <c r="A4711" s="164">
        <v>4687</v>
      </c>
      <c r="B4711" s="164">
        <v>7.2057190198071028</v>
      </c>
      <c r="C4711" s="164">
        <v>7.6973428914239861E-2</v>
      </c>
      <c r="D4711" s="164">
        <v>0.81810249854737305</v>
      </c>
    </row>
    <row r="4712" spans="1:4" x14ac:dyDescent="0.15">
      <c r="A4712" s="164">
        <v>4688</v>
      </c>
      <c r="B4712" s="164">
        <v>7.2072257598340306</v>
      </c>
      <c r="C4712" s="164">
        <v>7.415990373625192E-2</v>
      </c>
      <c r="D4712" s="164">
        <v>0.7881992967502649</v>
      </c>
    </row>
    <row r="4713" spans="1:4" x14ac:dyDescent="0.15">
      <c r="A4713" s="164">
        <v>4689</v>
      </c>
      <c r="B4713" s="164">
        <v>7.2191171293755172</v>
      </c>
      <c r="C4713" s="164">
        <v>6.7143076132000878E-2</v>
      </c>
      <c r="D4713" s="164">
        <v>0.71362181883499975</v>
      </c>
    </row>
    <row r="4714" spans="1:4" x14ac:dyDescent="0.15">
      <c r="A4714" s="164">
        <v>4690</v>
      </c>
      <c r="B4714" s="164">
        <v>7.2341246153079304</v>
      </c>
      <c r="C4714" s="164">
        <v>6.8641313878512022E-2</v>
      </c>
      <c r="D4714" s="164">
        <v>0.72954565204768385</v>
      </c>
    </row>
    <row r="4715" spans="1:4" x14ac:dyDescent="0.15">
      <c r="A4715" s="164">
        <v>4691</v>
      </c>
      <c r="B4715" s="164">
        <v>7.2403828108593382</v>
      </c>
      <c r="C4715" s="164">
        <v>7.0434691614653211E-2</v>
      </c>
      <c r="D4715" s="164">
        <v>0.74860634386655789</v>
      </c>
    </row>
    <row r="4716" spans="1:4" x14ac:dyDescent="0.15">
      <c r="A4716" s="164">
        <v>4692</v>
      </c>
      <c r="B4716" s="164">
        <v>7.2403828108593382</v>
      </c>
      <c r="C4716" s="164">
        <v>7.0434691614653211E-2</v>
      </c>
      <c r="D4716" s="164">
        <v>0.74860634386655789</v>
      </c>
    </row>
    <row r="4717" spans="1:4" x14ac:dyDescent="0.15">
      <c r="A4717" s="164">
        <v>4693</v>
      </c>
      <c r="B4717" s="164">
        <v>7.2435219948201839</v>
      </c>
      <c r="C4717" s="164">
        <v>6.809711090314341E-2</v>
      </c>
      <c r="D4717" s="164">
        <v>0.72376165853010244</v>
      </c>
    </row>
    <row r="4718" spans="1:4" x14ac:dyDescent="0.15">
      <c r="A4718" s="164">
        <v>4694</v>
      </c>
      <c r="B4718" s="164">
        <v>7.2296905242712253</v>
      </c>
      <c r="C4718" s="164">
        <v>6.760371226881734E-2</v>
      </c>
      <c r="D4718" s="164">
        <v>0.71851763262121704</v>
      </c>
    </row>
    <row r="4719" spans="1:4" x14ac:dyDescent="0.15">
      <c r="A4719" s="164">
        <v>4695</v>
      </c>
      <c r="B4719" s="164">
        <v>7.2290173838041047</v>
      </c>
      <c r="C4719" s="164">
        <v>6.9698317083314976E-2</v>
      </c>
      <c r="D4719" s="164">
        <v>0.740779878910376</v>
      </c>
    </row>
    <row r="4720" spans="1:4" x14ac:dyDescent="0.15">
      <c r="A4720" s="164">
        <v>4696</v>
      </c>
      <c r="B4720" s="164">
        <v>7.2224901929983023</v>
      </c>
      <c r="C4720" s="164">
        <v>6.9370354970589965E-2</v>
      </c>
      <c r="D4720" s="164">
        <v>0.73729417445841317</v>
      </c>
    </row>
    <row r="4721" spans="1:4" x14ac:dyDescent="0.15">
      <c r="A4721" s="164">
        <v>4697</v>
      </c>
      <c r="B4721" s="164">
        <v>7.2224901929983023</v>
      </c>
      <c r="C4721" s="164">
        <v>6.9370354970589965E-2</v>
      </c>
      <c r="D4721" s="164">
        <v>0.73729417445841317</v>
      </c>
    </row>
    <row r="4722" spans="1:4" x14ac:dyDescent="0.15">
      <c r="A4722" s="164">
        <v>4698</v>
      </c>
      <c r="B4722" s="164">
        <v>7.2098105900064731</v>
      </c>
      <c r="C4722" s="164">
        <v>6.7506242737473521E-2</v>
      </c>
      <c r="D4722" s="164">
        <v>0.7174816898517522</v>
      </c>
    </row>
    <row r="4723" spans="1:4" x14ac:dyDescent="0.15">
      <c r="A4723" s="164">
        <v>4699</v>
      </c>
      <c r="B4723" s="164">
        <v>7.2077073049643658</v>
      </c>
      <c r="C4723" s="164">
        <v>6.9609527779580738E-2</v>
      </c>
      <c r="D4723" s="164">
        <v>0.7398361928585282</v>
      </c>
    </row>
    <row r="4724" spans="1:4" x14ac:dyDescent="0.15">
      <c r="A4724" s="164">
        <v>4700</v>
      </c>
      <c r="B4724" s="164">
        <v>7.1776522569817756</v>
      </c>
      <c r="C4724" s="164">
        <v>7.4826834819339716E-2</v>
      </c>
      <c r="D4724" s="164">
        <v>0.79528769066917071</v>
      </c>
    </row>
    <row r="4725" spans="1:4" x14ac:dyDescent="0.15">
      <c r="A4725" s="164">
        <v>4701</v>
      </c>
      <c r="B4725" s="164">
        <v>7.1760248090490313</v>
      </c>
      <c r="C4725" s="164">
        <v>7.9637084179982054E-2</v>
      </c>
      <c r="D4725" s="164">
        <v>0.84641282665553685</v>
      </c>
    </row>
    <row r="4726" spans="1:4" x14ac:dyDescent="0.15">
      <c r="A4726" s="164">
        <v>4702</v>
      </c>
      <c r="B4726" s="164">
        <v>7.1573507544943258</v>
      </c>
      <c r="C4726" s="164">
        <v>7.9780211488721164E-2</v>
      </c>
      <c r="D4726" s="164">
        <v>0.84793403742321993</v>
      </c>
    </row>
    <row r="4727" spans="1:4" x14ac:dyDescent="0.15">
      <c r="A4727" s="164">
        <v>4703</v>
      </c>
      <c r="B4727" s="164">
        <v>7.1681846146786814</v>
      </c>
      <c r="C4727" s="164">
        <v>8.2521867022377293E-2</v>
      </c>
      <c r="D4727" s="164">
        <v>0.87707338166029825</v>
      </c>
    </row>
    <row r="4728" spans="1:4" x14ac:dyDescent="0.15">
      <c r="A4728" s="164">
        <v>4704</v>
      </c>
      <c r="B4728" s="164">
        <v>7.172602412294494</v>
      </c>
      <c r="C4728" s="164">
        <v>8.6020983592588252E-2</v>
      </c>
      <c r="D4728" s="164">
        <v>0.91426330614693518</v>
      </c>
    </row>
    <row r="4729" spans="1:4" x14ac:dyDescent="0.15">
      <c r="A4729" s="164">
        <v>4705</v>
      </c>
      <c r="B4729" s="164">
        <v>7.1571582163693357</v>
      </c>
      <c r="C4729" s="164">
        <v>8.7783329967670909E-2</v>
      </c>
      <c r="D4729" s="164">
        <v>0.93299418501121689</v>
      </c>
    </row>
    <row r="4730" spans="1:4" x14ac:dyDescent="0.15">
      <c r="A4730" s="164">
        <v>4706</v>
      </c>
      <c r="B4730" s="164">
        <v>7.1693861977328543</v>
      </c>
      <c r="C4730" s="164">
        <v>8.6346309484818917E-2</v>
      </c>
      <c r="D4730" s="164">
        <v>0.91772099185783929</v>
      </c>
    </row>
    <row r="4731" spans="1:4" x14ac:dyDescent="0.15">
      <c r="A4731" s="164">
        <v>4707</v>
      </c>
      <c r="B4731" s="164">
        <v>7.149936039291509</v>
      </c>
      <c r="C4731" s="164">
        <v>8.0554700199796159E-2</v>
      </c>
      <c r="D4731" s="164">
        <v>0.85616559418981697</v>
      </c>
    </row>
    <row r="4732" spans="1:4" x14ac:dyDescent="0.15">
      <c r="A4732" s="164">
        <v>4708</v>
      </c>
      <c r="B4732" s="164">
        <v>7.1424504425280952</v>
      </c>
      <c r="C4732" s="164">
        <v>8.2448619055441874E-2</v>
      </c>
      <c r="D4732" s="164">
        <v>0.87629487477021084</v>
      </c>
    </row>
    <row r="4733" spans="1:4" x14ac:dyDescent="0.15">
      <c r="A4733" s="164">
        <v>4709</v>
      </c>
      <c r="B4733" s="164">
        <v>7.1267274266742442</v>
      </c>
      <c r="C4733" s="164">
        <v>6.8609919759340166E-2</v>
      </c>
      <c r="D4733" s="164">
        <v>0.72921198356368255</v>
      </c>
    </row>
    <row r="4734" spans="1:4" x14ac:dyDescent="0.15">
      <c r="A4734" s="164">
        <v>4710</v>
      </c>
      <c r="B4734" s="164">
        <v>7.1244218231831873</v>
      </c>
      <c r="C4734" s="164">
        <v>6.4821384087403011E-2</v>
      </c>
      <c r="D4734" s="164">
        <v>0.68894600421513552</v>
      </c>
    </row>
    <row r="4735" spans="1:4" x14ac:dyDescent="0.15">
      <c r="A4735" s="164">
        <v>4711</v>
      </c>
      <c r="B4735" s="164">
        <v>7.1244218231831873</v>
      </c>
      <c r="C4735" s="164">
        <v>6.4821384087403011E-2</v>
      </c>
      <c r="D4735" s="164">
        <v>0.68894600421513552</v>
      </c>
    </row>
    <row r="4736" spans="1:4" x14ac:dyDescent="0.15">
      <c r="A4736" s="164">
        <v>4712</v>
      </c>
      <c r="B4736" s="164">
        <v>7.1082605000338965</v>
      </c>
      <c r="C4736" s="164">
        <v>6.9903522729564571E-2</v>
      </c>
      <c r="D4736" s="164">
        <v>0.74296088155350704</v>
      </c>
    </row>
    <row r="4737" spans="1:4" x14ac:dyDescent="0.15">
      <c r="A4737" s="164">
        <v>4713</v>
      </c>
      <c r="B4737" s="164">
        <v>7.1164842755379825</v>
      </c>
      <c r="C4737" s="164">
        <v>8.2895295128559532E-2</v>
      </c>
      <c r="D4737" s="164">
        <v>0.88104231575878922</v>
      </c>
    </row>
    <row r="4738" spans="1:4" x14ac:dyDescent="0.15">
      <c r="A4738" s="164">
        <v>4714</v>
      </c>
      <c r="B4738" s="164">
        <v>7.1313847052424251</v>
      </c>
      <c r="C4738" s="164">
        <v>7.7955551360484598E-2</v>
      </c>
      <c r="D4738" s="164">
        <v>0.82854086459765608</v>
      </c>
    </row>
    <row r="4739" spans="1:4" x14ac:dyDescent="0.15">
      <c r="A4739" s="164">
        <v>4715</v>
      </c>
      <c r="B4739" s="164">
        <v>7.1197901500013279</v>
      </c>
      <c r="C4739" s="164">
        <v>7.3595097306458968E-2</v>
      </c>
      <c r="D4739" s="164">
        <v>0.78219632198446543</v>
      </c>
    </row>
    <row r="4740" spans="1:4" x14ac:dyDescent="0.15">
      <c r="A4740" s="164">
        <v>4716</v>
      </c>
      <c r="B4740" s="164">
        <v>7.1277277494346931</v>
      </c>
      <c r="C4740" s="164">
        <v>8.3016846066372274E-2</v>
      </c>
      <c r="D4740" s="164">
        <v>0.88233420475643509</v>
      </c>
    </row>
    <row r="4741" spans="1:4" x14ac:dyDescent="0.15">
      <c r="A4741" s="164">
        <v>4717</v>
      </c>
      <c r="B4741" s="164">
        <v>7.1304222552299175</v>
      </c>
      <c r="C4741" s="164">
        <v>8.6507471542097925E-2</v>
      </c>
      <c r="D4741" s="164">
        <v>0.91943388270330095</v>
      </c>
    </row>
    <row r="4742" spans="1:4" x14ac:dyDescent="0.15">
      <c r="A4742" s="164">
        <v>4718</v>
      </c>
      <c r="B4742" s="164">
        <v>7.1274277867608893</v>
      </c>
      <c r="C4742" s="164">
        <v>8.4719178235975967E-2</v>
      </c>
      <c r="D4742" s="164">
        <v>0.90042723011538084</v>
      </c>
    </row>
    <row r="4743" spans="1:4" x14ac:dyDescent="0.15">
      <c r="A4743" s="164">
        <v>4719</v>
      </c>
      <c r="B4743" s="164">
        <v>7.1409119319118028</v>
      </c>
      <c r="C4743" s="164">
        <v>8.7839298552048639E-2</v>
      </c>
      <c r="D4743" s="164">
        <v>0.93358904013675115</v>
      </c>
    </row>
    <row r="4744" spans="1:4" x14ac:dyDescent="0.15">
      <c r="A4744" s="164">
        <v>4720</v>
      </c>
      <c r="B4744" s="164">
        <v>7.1485744339506541</v>
      </c>
      <c r="C4744" s="164">
        <v>9.2361957554482288E-2</v>
      </c>
      <c r="D4744" s="164">
        <v>0.98165755783382691</v>
      </c>
    </row>
    <row r="4745" spans="1:4" x14ac:dyDescent="0.15">
      <c r="A4745" s="164">
        <v>4721</v>
      </c>
      <c r="B4745" s="164">
        <v>7.1386149148631137</v>
      </c>
      <c r="C4745" s="164">
        <v>9.1803405466049703E-2</v>
      </c>
      <c r="D4745" s="164">
        <v>0.97572105655590324</v>
      </c>
    </row>
    <row r="4746" spans="1:4" x14ac:dyDescent="0.15">
      <c r="A4746" s="164">
        <v>4722</v>
      </c>
      <c r="B4746" s="164">
        <v>7.1141482688777682</v>
      </c>
      <c r="C4746" s="164">
        <v>8.3736086199201587E-2</v>
      </c>
      <c r="D4746" s="164">
        <v>0.88997855889296174</v>
      </c>
    </row>
    <row r="4747" spans="1:4" x14ac:dyDescent="0.15">
      <c r="A4747" s="164">
        <v>4723</v>
      </c>
      <c r="B4747" s="164">
        <v>7.1036350476425287</v>
      </c>
      <c r="C4747" s="164">
        <v>8.6588736738502092E-2</v>
      </c>
      <c r="D4747" s="164">
        <v>0.92029759971787306</v>
      </c>
    </row>
    <row r="4748" spans="1:4" x14ac:dyDescent="0.15">
      <c r="A4748" s="164">
        <v>4724</v>
      </c>
      <c r="B4748" s="164">
        <v>7.1085337452780157</v>
      </c>
      <c r="C4748" s="164">
        <v>8.9575034711061541E-2</v>
      </c>
      <c r="D4748" s="164">
        <v>0.95203709563509176</v>
      </c>
    </row>
    <row r="4749" spans="1:4" x14ac:dyDescent="0.15">
      <c r="A4749" s="164">
        <v>4725</v>
      </c>
      <c r="B4749" s="164">
        <v>7.1125530764283793</v>
      </c>
      <c r="C4749" s="164">
        <v>8.128299363856506E-2</v>
      </c>
      <c r="D4749" s="164">
        <v>0.86390617026050665</v>
      </c>
    </row>
    <row r="4750" spans="1:4" x14ac:dyDescent="0.15">
      <c r="A4750" s="164">
        <v>4726</v>
      </c>
      <c r="B4750" s="164">
        <v>7.1177003007937518</v>
      </c>
      <c r="C4750" s="164">
        <v>8.2052724707768476E-2</v>
      </c>
      <c r="D4750" s="164">
        <v>0.87208716102326012</v>
      </c>
    </row>
    <row r="4751" spans="1:4" x14ac:dyDescent="0.15">
      <c r="A4751" s="164">
        <v>4727</v>
      </c>
      <c r="B4751" s="164">
        <v>7.1177003007937518</v>
      </c>
      <c r="C4751" s="164">
        <v>8.9270286453839276E-2</v>
      </c>
      <c r="D4751" s="164">
        <v>0.94879811675396042</v>
      </c>
    </row>
    <row r="4752" spans="1:4" x14ac:dyDescent="0.15">
      <c r="A4752" s="164">
        <v>4728</v>
      </c>
      <c r="B4752" s="164">
        <v>7.1356846582435827</v>
      </c>
      <c r="C4752" s="164">
        <v>8.4835473557798302E-2</v>
      </c>
      <c r="D4752" s="164">
        <v>0.90166326045330725</v>
      </c>
    </row>
    <row r="4753" spans="1:4" x14ac:dyDescent="0.15">
      <c r="A4753" s="164">
        <v>4729</v>
      </c>
      <c r="B4753" s="164">
        <v>7.1219080086634676</v>
      </c>
      <c r="C4753" s="164">
        <v>8.5062578584123472E-2</v>
      </c>
      <c r="D4753" s="164">
        <v>0.90407701792897199</v>
      </c>
    </row>
    <row r="4754" spans="1:4" x14ac:dyDescent="0.15">
      <c r="A4754" s="164">
        <v>4730</v>
      </c>
      <c r="B4754" s="164">
        <v>7.11830760600352</v>
      </c>
      <c r="C4754" s="164">
        <v>8.9478188611261444E-2</v>
      </c>
      <c r="D4754" s="164">
        <v>0.95100777893011168</v>
      </c>
    </row>
    <row r="4755" spans="1:4" x14ac:dyDescent="0.15">
      <c r="A4755" s="164">
        <v>4731</v>
      </c>
      <c r="B4755" s="164">
        <v>7.11830760600352</v>
      </c>
      <c r="C4755" s="164">
        <v>8.9478188611261444E-2</v>
      </c>
      <c r="D4755" s="164">
        <v>0.95100777893011168</v>
      </c>
    </row>
    <row r="4756" spans="1:4" x14ac:dyDescent="0.15">
      <c r="A4756" s="164">
        <v>4732</v>
      </c>
      <c r="B4756" s="164">
        <v>7.1130285800519895</v>
      </c>
      <c r="C4756" s="164">
        <v>9.3867864470822404E-2</v>
      </c>
      <c r="D4756" s="164">
        <v>0.99766290186248174</v>
      </c>
    </row>
    <row r="4757" spans="1:4" x14ac:dyDescent="0.15">
      <c r="A4757" s="164">
        <v>4733</v>
      </c>
      <c r="B4757" s="164">
        <v>7.1200930521585661</v>
      </c>
      <c r="C4757" s="164">
        <v>9.5146926571531232E-2</v>
      </c>
      <c r="D4757" s="164">
        <v>1.0112572540324103</v>
      </c>
    </row>
    <row r="4758" spans="1:4" x14ac:dyDescent="0.15">
      <c r="A4758" s="164">
        <v>4734</v>
      </c>
      <c r="B4758" s="164">
        <v>7.1108184387304325</v>
      </c>
      <c r="C4758" s="164">
        <v>9.1470387652587526E-2</v>
      </c>
      <c r="D4758" s="164">
        <v>0.97218161821858118</v>
      </c>
    </row>
    <row r="4759" spans="1:4" x14ac:dyDescent="0.15">
      <c r="A4759" s="164">
        <v>4735</v>
      </c>
      <c r="B4759" s="164">
        <v>7.1120432876360047</v>
      </c>
      <c r="C4759" s="164">
        <v>9.8110247633593772E-2</v>
      </c>
      <c r="D4759" s="164">
        <v>1.0427525427192696</v>
      </c>
    </row>
    <row r="4760" spans="1:4" x14ac:dyDescent="0.15">
      <c r="A4760" s="164">
        <v>4736</v>
      </c>
      <c r="B4760" s="164">
        <v>7.1201939935122853</v>
      </c>
      <c r="C4760" s="164">
        <v>0.10368503155293585</v>
      </c>
      <c r="D4760" s="164">
        <v>1.102003439003971</v>
      </c>
    </row>
    <row r="4761" spans="1:4" x14ac:dyDescent="0.15">
      <c r="A4761" s="164">
        <v>4737</v>
      </c>
      <c r="B4761" s="164">
        <v>7.1260598341956056</v>
      </c>
      <c r="C4761" s="164">
        <v>0.1046481313202321</v>
      </c>
      <c r="D4761" s="164">
        <v>1.1122396248812212</v>
      </c>
    </row>
    <row r="4762" spans="1:4" x14ac:dyDescent="0.15">
      <c r="A4762" s="164">
        <v>4738</v>
      </c>
      <c r="B4762" s="164">
        <v>7.1289929932219467</v>
      </c>
      <c r="C4762" s="164">
        <v>0.10084578492930341</v>
      </c>
      <c r="D4762" s="164">
        <v>1.0718268600266483</v>
      </c>
    </row>
    <row r="4763" spans="1:4" x14ac:dyDescent="0.15">
      <c r="A4763" s="164">
        <v>4739</v>
      </c>
      <c r="B4763" s="164">
        <v>7.1215722228305394</v>
      </c>
      <c r="C4763" s="164">
        <v>9.9240434934606547E-2</v>
      </c>
      <c r="D4763" s="164">
        <v>1.0547645976300002</v>
      </c>
    </row>
    <row r="4764" spans="1:4" x14ac:dyDescent="0.15">
      <c r="A4764" s="164">
        <v>4740</v>
      </c>
      <c r="B4764" s="164">
        <v>7.1011224485689386</v>
      </c>
      <c r="C4764" s="164">
        <v>9.226279873884824E-2</v>
      </c>
      <c r="D4764" s="164">
        <v>0.9806036607167633</v>
      </c>
    </row>
    <row r="4765" spans="1:4" x14ac:dyDescent="0.15">
      <c r="A4765" s="164">
        <v>4741</v>
      </c>
      <c r="B4765" s="164">
        <v>7.0966972391561178</v>
      </c>
      <c r="C4765" s="164">
        <v>9.7213948281753559E-2</v>
      </c>
      <c r="D4765" s="164">
        <v>1.0332263367345544</v>
      </c>
    </row>
    <row r="4766" spans="1:4" x14ac:dyDescent="0.15">
      <c r="A4766" s="164">
        <v>4742</v>
      </c>
      <c r="B4766" s="164">
        <v>7.0972517598841796</v>
      </c>
      <c r="C4766" s="164">
        <v>9.3198175038691211E-2</v>
      </c>
      <c r="D4766" s="164">
        <v>0.9905451911744505</v>
      </c>
    </row>
    <row r="4767" spans="1:4" x14ac:dyDescent="0.15">
      <c r="A4767" s="164">
        <v>4743</v>
      </c>
      <c r="B4767" s="164">
        <v>7.1016049421234611</v>
      </c>
      <c r="C4767" s="164">
        <v>9.410737150488746E-2</v>
      </c>
      <c r="D4767" s="164">
        <v>1.0002084725321554</v>
      </c>
    </row>
    <row r="4768" spans="1:4" x14ac:dyDescent="0.15">
      <c r="A4768" s="164">
        <v>4744</v>
      </c>
      <c r="B4768" s="164">
        <v>7.0833753567446758</v>
      </c>
      <c r="C4768" s="164">
        <v>9.0046420631561652E-2</v>
      </c>
      <c r="D4768" s="164">
        <v>0.95704716215779873</v>
      </c>
    </row>
    <row r="4769" spans="1:4" x14ac:dyDescent="0.15">
      <c r="A4769" s="164">
        <v>4745</v>
      </c>
      <c r="B4769" s="164">
        <v>7.080513693852545</v>
      </c>
      <c r="C4769" s="164">
        <v>8.4438676568653115E-2</v>
      </c>
      <c r="D4769" s="164">
        <v>0.89744595309394004</v>
      </c>
    </row>
    <row r="4770" spans="1:4" x14ac:dyDescent="0.15">
      <c r="A4770" s="164">
        <v>4746</v>
      </c>
      <c r="B4770" s="164">
        <v>7.0651084157849944</v>
      </c>
      <c r="C4770" s="164">
        <v>8.4258818794395118E-2</v>
      </c>
      <c r="D4770" s="164">
        <v>0.89553435714999985</v>
      </c>
    </row>
    <row r="4771" spans="1:4" x14ac:dyDescent="0.15">
      <c r="A4771" s="164">
        <v>4747</v>
      </c>
      <c r="B4771" s="164">
        <v>7.0956911683551036</v>
      </c>
      <c r="C4771" s="164">
        <v>9.0150289405367623E-2</v>
      </c>
      <c r="D4771" s="164">
        <v>0.95815111847844536</v>
      </c>
    </row>
    <row r="4772" spans="1:4" x14ac:dyDescent="0.15">
      <c r="A4772" s="164">
        <v>4748</v>
      </c>
      <c r="B4772" s="164">
        <v>7.0915492205494175</v>
      </c>
      <c r="C4772" s="164">
        <v>8.5240336512017123E-2</v>
      </c>
      <c r="D4772" s="164">
        <v>0.90596629591746358</v>
      </c>
    </row>
    <row r="4773" spans="1:4" x14ac:dyDescent="0.15">
      <c r="A4773" s="164">
        <v>4749</v>
      </c>
      <c r="B4773" s="164">
        <v>7.0984288142069287</v>
      </c>
      <c r="C4773" s="164">
        <v>8.3467266660322004E-2</v>
      </c>
      <c r="D4773" s="164">
        <v>0.88712144391812064</v>
      </c>
    </row>
    <row r="4774" spans="1:4" x14ac:dyDescent="0.15">
      <c r="A4774" s="164">
        <v>4750</v>
      </c>
      <c r="B4774" s="164">
        <v>7.080513693852545</v>
      </c>
      <c r="C4774" s="164">
        <v>8.0409849549496926E-2</v>
      </c>
      <c r="D4774" s="164">
        <v>0.85462606710108557</v>
      </c>
    </row>
    <row r="4775" spans="1:4" x14ac:dyDescent="0.15">
      <c r="A4775" s="164">
        <v>4751</v>
      </c>
      <c r="B4775" s="164">
        <v>7.0678829646868966</v>
      </c>
      <c r="C4775" s="164">
        <v>8.4072608135060456E-2</v>
      </c>
      <c r="D4775" s="164">
        <v>0.89355524035857337</v>
      </c>
    </row>
    <row r="4776" spans="1:4" x14ac:dyDescent="0.15">
      <c r="A4776" s="164">
        <v>4752</v>
      </c>
      <c r="B4776" s="164">
        <v>7.1000184884947997</v>
      </c>
      <c r="C4776" s="164">
        <v>9.3441910054897548E-2</v>
      </c>
      <c r="D4776" s="164">
        <v>0.99313569842551819</v>
      </c>
    </row>
    <row r="4777" spans="1:4" x14ac:dyDescent="0.15">
      <c r="A4777" s="164">
        <v>4753</v>
      </c>
      <c r="B4777" s="164">
        <v>7.0796283484058247</v>
      </c>
      <c r="C4777" s="164">
        <v>8.9259667794556741E-2</v>
      </c>
      <c r="D4777" s="164">
        <v>0.94868525765683032</v>
      </c>
    </row>
    <row r="4778" spans="1:4" x14ac:dyDescent="0.15">
      <c r="A4778" s="164">
        <v>4754</v>
      </c>
      <c r="B4778" s="164">
        <v>7.0965238708665286</v>
      </c>
      <c r="C4778" s="164">
        <v>9.6034339816545966E-2</v>
      </c>
      <c r="D4778" s="164">
        <v>1.0206890151379142</v>
      </c>
    </row>
    <row r="4779" spans="1:4" x14ac:dyDescent="0.15">
      <c r="A4779" s="164">
        <v>4755</v>
      </c>
      <c r="B4779" s="164">
        <v>7.0965238708665286</v>
      </c>
      <c r="C4779" s="164">
        <v>9.6034339816545966E-2</v>
      </c>
      <c r="D4779" s="164">
        <v>1.0206890151379142</v>
      </c>
    </row>
    <row r="4780" spans="1:4" x14ac:dyDescent="0.15">
      <c r="A4780" s="164">
        <v>4756</v>
      </c>
      <c r="B4780" s="164">
        <v>7.1199584434427088</v>
      </c>
      <c r="C4780" s="164">
        <v>8.7753268866597622E-2</v>
      </c>
      <c r="D4780" s="164">
        <v>0.93267468434398615</v>
      </c>
    </row>
    <row r="4781" spans="1:4" x14ac:dyDescent="0.15">
      <c r="A4781" s="164">
        <v>4757</v>
      </c>
      <c r="B4781" s="164">
        <v>7.1247563895417869</v>
      </c>
      <c r="C4781" s="164">
        <v>8.5249326067527775E-2</v>
      </c>
      <c r="D4781" s="164">
        <v>0.90606184028813586</v>
      </c>
    </row>
    <row r="4782" spans="1:4" x14ac:dyDescent="0.15">
      <c r="A4782" s="164">
        <v>4758</v>
      </c>
      <c r="B4782" s="164">
        <v>7.1191503048541298</v>
      </c>
      <c r="C4782" s="164">
        <v>8.2095146862764423E-2</v>
      </c>
      <c r="D4782" s="164">
        <v>0.87253803961195608</v>
      </c>
    </row>
    <row r="4783" spans="1:4" x14ac:dyDescent="0.15">
      <c r="A4783" s="164">
        <v>4759</v>
      </c>
      <c r="B4783" s="164">
        <v>7.1043563593969292</v>
      </c>
      <c r="C4783" s="164">
        <v>8.5339541407874364E-2</v>
      </c>
      <c r="D4783" s="164">
        <v>0.90702068279243786</v>
      </c>
    </row>
    <row r="4784" spans="1:4" x14ac:dyDescent="0.15">
      <c r="A4784" s="164">
        <v>4760</v>
      </c>
      <c r="B4784" s="164">
        <v>7.09756350531344</v>
      </c>
      <c r="C4784" s="164">
        <v>8.4180518988475228E-2</v>
      </c>
      <c r="D4784" s="164">
        <v>0.89470215741871062</v>
      </c>
    </row>
    <row r="4785" spans="1:4" x14ac:dyDescent="0.15">
      <c r="A4785" s="164">
        <v>4761</v>
      </c>
      <c r="B4785" s="164">
        <v>7.1037724915939791</v>
      </c>
      <c r="C4785" s="164">
        <v>8.3657889438022437E-2</v>
      </c>
      <c r="D4785" s="164">
        <v>0.88914745435986042</v>
      </c>
    </row>
    <row r="4786" spans="1:4" x14ac:dyDescent="0.15">
      <c r="A4786" s="164">
        <v>4762</v>
      </c>
      <c r="B4786" s="164">
        <v>7.1319814935644352</v>
      </c>
      <c r="C4786" s="164">
        <v>9.0657515294627622E-2</v>
      </c>
      <c r="D4786" s="164">
        <v>0.9635421056435598</v>
      </c>
    </row>
    <row r="4787" spans="1:4" x14ac:dyDescent="0.15">
      <c r="A4787" s="164">
        <v>4763</v>
      </c>
      <c r="B4787" s="164">
        <v>7.1315505254049123</v>
      </c>
      <c r="C4787" s="164">
        <v>8.9189008891223942E-2</v>
      </c>
      <c r="D4787" s="164">
        <v>0.94793426830665362</v>
      </c>
    </row>
    <row r="4788" spans="1:4" x14ac:dyDescent="0.15">
      <c r="A4788" s="164">
        <v>4764</v>
      </c>
      <c r="B4788" s="164">
        <v>7.1321803219744053</v>
      </c>
      <c r="C4788" s="164">
        <v>8.9874617363782328E-2</v>
      </c>
      <c r="D4788" s="164">
        <v>0.95522117253239869</v>
      </c>
    </row>
    <row r="4789" spans="1:4" x14ac:dyDescent="0.15">
      <c r="A4789" s="164">
        <v>4765</v>
      </c>
      <c r="B4789" s="164">
        <v>7.1346944550888836</v>
      </c>
      <c r="C4789" s="164">
        <v>8.8163491921026349E-2</v>
      </c>
      <c r="D4789" s="164">
        <v>0.93703468896537034</v>
      </c>
    </row>
    <row r="4790" spans="1:4" x14ac:dyDescent="0.15">
      <c r="A4790" s="164">
        <v>4766</v>
      </c>
      <c r="B4790" s="164">
        <v>7.1326771722377211</v>
      </c>
      <c r="C4790" s="164">
        <v>9.171200114596445E-2</v>
      </c>
      <c r="D4790" s="164">
        <v>0.97474957712859223</v>
      </c>
    </row>
    <row r="4791" spans="1:4" x14ac:dyDescent="0.15">
      <c r="A4791" s="164">
        <v>4767</v>
      </c>
      <c r="B4791" s="164">
        <v>7.1273277736628042</v>
      </c>
      <c r="C4791" s="164">
        <v>9.194816725095567E-2</v>
      </c>
      <c r="D4791" s="164">
        <v>0.97725963914987468</v>
      </c>
    </row>
    <row r="4792" spans="1:4" x14ac:dyDescent="0.15">
      <c r="A4792" s="164">
        <v>4768</v>
      </c>
      <c r="B4792" s="164">
        <v>7.1184087777623626</v>
      </c>
      <c r="C4792" s="164">
        <v>9.270505305656318E-2</v>
      </c>
      <c r="D4792" s="164">
        <v>0.98530410562898185</v>
      </c>
    </row>
    <row r="4793" spans="1:4" x14ac:dyDescent="0.15">
      <c r="A4793" s="164">
        <v>4769</v>
      </c>
      <c r="B4793" s="164">
        <v>7.1283273302835815</v>
      </c>
      <c r="C4793" s="164">
        <v>8.7280227939719346E-2</v>
      </c>
      <c r="D4793" s="164">
        <v>0.92764702779219788</v>
      </c>
    </row>
    <row r="4794" spans="1:4" x14ac:dyDescent="0.15">
      <c r="A4794" s="164">
        <v>4770</v>
      </c>
      <c r="B4794" s="164">
        <v>7.1075769694821229</v>
      </c>
      <c r="C4794" s="164">
        <v>8.7460301930454953E-2</v>
      </c>
      <c r="D4794" s="164">
        <v>0.92956092176603056</v>
      </c>
    </row>
    <row r="4795" spans="1:4" x14ac:dyDescent="0.15">
      <c r="A4795" s="164">
        <v>4771</v>
      </c>
      <c r="B4795" s="164">
        <v>7.1026378568628514</v>
      </c>
      <c r="C4795" s="164">
        <v>8.901735127560606E-2</v>
      </c>
      <c r="D4795" s="164">
        <v>0.94610982672710364</v>
      </c>
    </row>
    <row r="4796" spans="1:4" x14ac:dyDescent="0.15">
      <c r="A4796" s="164">
        <v>4772</v>
      </c>
      <c r="B4796" s="164">
        <v>7.106139610260465</v>
      </c>
      <c r="C4796" s="164">
        <v>9.0097421344017548E-2</v>
      </c>
      <c r="D4796" s="164">
        <v>0.95758921687559428</v>
      </c>
    </row>
    <row r="4797" spans="1:4" x14ac:dyDescent="0.15">
      <c r="A4797" s="164">
        <v>4773</v>
      </c>
      <c r="B4797" s="164">
        <v>7.1277943922049793</v>
      </c>
      <c r="C4797" s="164">
        <v>9.0895511039088994E-2</v>
      </c>
      <c r="D4797" s="164">
        <v>0.96607161375998296</v>
      </c>
    </row>
    <row r="4798" spans="1:4" x14ac:dyDescent="0.15">
      <c r="A4798" s="164">
        <v>4774</v>
      </c>
      <c r="B4798" s="164">
        <v>7.1250239397452573</v>
      </c>
      <c r="C4798" s="164">
        <v>9.425200116850263E-2</v>
      </c>
      <c r="D4798" s="164">
        <v>1.0017456508914495</v>
      </c>
    </row>
    <row r="4799" spans="1:4" x14ac:dyDescent="0.15">
      <c r="A4799" s="164">
        <v>4775</v>
      </c>
      <c r="B4799" s="164">
        <v>7.1451926145984839</v>
      </c>
      <c r="C4799" s="164">
        <v>9.2082215577013571E-2</v>
      </c>
      <c r="D4799" s="164">
        <v>0.97868435508134555</v>
      </c>
    </row>
    <row r="4800" spans="1:4" x14ac:dyDescent="0.15">
      <c r="A4800" s="164">
        <v>4776</v>
      </c>
      <c r="B4800" s="164">
        <v>7.1468528318147948</v>
      </c>
      <c r="C4800" s="164">
        <v>8.8838352766268613E-2</v>
      </c>
      <c r="D4800" s="164">
        <v>0.94420736337330946</v>
      </c>
    </row>
    <row r="4801" spans="1:4" x14ac:dyDescent="0.15">
      <c r="A4801" s="164">
        <v>4777</v>
      </c>
      <c r="B4801" s="164">
        <v>7.136673610825639</v>
      </c>
      <c r="C4801" s="164">
        <v>9.0189730608131846E-2</v>
      </c>
      <c r="D4801" s="164">
        <v>0.95857031438776452</v>
      </c>
    </row>
    <row r="4802" spans="1:4" x14ac:dyDescent="0.15">
      <c r="A4802" s="164">
        <v>4778</v>
      </c>
      <c r="B4802" s="164">
        <v>7.1459417758069739</v>
      </c>
      <c r="C4802" s="164">
        <v>8.3824535950534518E-2</v>
      </c>
      <c r="D4802" s="164">
        <v>0.89091863605441934</v>
      </c>
    </row>
    <row r="4803" spans="1:4" x14ac:dyDescent="0.15">
      <c r="A4803" s="164">
        <v>4779</v>
      </c>
      <c r="B4803" s="164">
        <v>7.1536199347763594</v>
      </c>
      <c r="C4803" s="164">
        <v>8.2575409129725941E-2</v>
      </c>
      <c r="D4803" s="164">
        <v>0.87764244727706087</v>
      </c>
    </row>
    <row r="4804" spans="1:4" x14ac:dyDescent="0.15">
      <c r="A4804" s="164">
        <v>4780</v>
      </c>
      <c r="B4804" s="164">
        <v>7.151683202966554</v>
      </c>
      <c r="C4804" s="164">
        <v>9.0971648076474843E-2</v>
      </c>
      <c r="D4804" s="164">
        <v>0.96688082677538278</v>
      </c>
    </row>
    <row r="4805" spans="1:4" x14ac:dyDescent="0.15">
      <c r="A4805" s="164">
        <v>4781</v>
      </c>
      <c r="B4805" s="164">
        <v>7.1521678351795712</v>
      </c>
      <c r="C4805" s="164">
        <v>8.9413324768577773E-2</v>
      </c>
      <c r="D4805" s="164">
        <v>0.95031838165999627</v>
      </c>
    </row>
    <row r="4806" spans="1:4" x14ac:dyDescent="0.15">
      <c r="A4806" s="164">
        <v>4782</v>
      </c>
      <c r="B4806" s="164">
        <v>7.1527167226716513</v>
      </c>
      <c r="C4806" s="164">
        <v>8.4989575941433415E-2</v>
      </c>
      <c r="D4806" s="164">
        <v>0.90330111843705974</v>
      </c>
    </row>
    <row r="4807" spans="1:4" x14ac:dyDescent="0.15">
      <c r="A4807" s="164">
        <v>4783</v>
      </c>
      <c r="B4807" s="164">
        <v>7.1484121802565337</v>
      </c>
      <c r="C4807" s="164">
        <v>8.540418404649941E-2</v>
      </c>
      <c r="D4807" s="164">
        <v>0.90770772902277752</v>
      </c>
    </row>
    <row r="4808" spans="1:4" x14ac:dyDescent="0.15">
      <c r="A4808" s="164">
        <v>4784</v>
      </c>
      <c r="B4808" s="164">
        <v>7.170144143394344</v>
      </c>
      <c r="C4808" s="164">
        <v>8.0704262803121374E-2</v>
      </c>
      <c r="D4808" s="164">
        <v>0.85775520168418928</v>
      </c>
    </row>
    <row r="4809" spans="1:4" x14ac:dyDescent="0.15">
      <c r="A4809" s="164">
        <v>4785</v>
      </c>
      <c r="B4809" s="164">
        <v>7.1689437237258655</v>
      </c>
      <c r="C4809" s="164">
        <v>8.5163398871929807E-2</v>
      </c>
      <c r="D4809" s="164">
        <v>0.905148573796004</v>
      </c>
    </row>
    <row r="4810" spans="1:4" x14ac:dyDescent="0.15">
      <c r="A4810" s="164">
        <v>4786</v>
      </c>
      <c r="B4810" s="164">
        <v>7.1648866117781429</v>
      </c>
      <c r="C4810" s="164">
        <v>8.4612697754305799E-2</v>
      </c>
      <c r="D4810" s="164">
        <v>0.89929551558311094</v>
      </c>
    </row>
    <row r="4811" spans="1:4" x14ac:dyDescent="0.15">
      <c r="A4811" s="164">
        <v>4787</v>
      </c>
      <c r="B4811" s="164">
        <v>7.1709644241426078</v>
      </c>
      <c r="C4811" s="164">
        <v>8.6179316727288402E-2</v>
      </c>
      <c r="D4811" s="164">
        <v>0.91594613014124304</v>
      </c>
    </row>
    <row r="4812" spans="1:4" x14ac:dyDescent="0.15">
      <c r="A4812" s="164">
        <v>4788</v>
      </c>
      <c r="B4812" s="164">
        <v>7.1566766638356238</v>
      </c>
      <c r="C4812" s="164">
        <v>8.2179307965815518E-2</v>
      </c>
      <c r="D4812" s="164">
        <v>0.8734325354095035</v>
      </c>
    </row>
    <row r="4813" spans="1:4" x14ac:dyDescent="0.15">
      <c r="A4813" s="164">
        <v>4789</v>
      </c>
      <c r="B4813" s="164">
        <v>7.1607764247734229</v>
      </c>
      <c r="C4813" s="164">
        <v>8.1735334046423525E-2</v>
      </c>
      <c r="D4813" s="164">
        <v>0.86871381392511782</v>
      </c>
    </row>
    <row r="4814" spans="1:4" x14ac:dyDescent="0.15">
      <c r="A4814" s="164">
        <v>4790</v>
      </c>
      <c r="B4814" s="164">
        <v>7.1589534004700317</v>
      </c>
      <c r="C4814" s="164">
        <v>7.6809822435452091E-2</v>
      </c>
      <c r="D4814" s="164">
        <v>0.81636362747247349</v>
      </c>
    </row>
    <row r="4815" spans="1:4" x14ac:dyDescent="0.15">
      <c r="A4815" s="164">
        <v>4791</v>
      </c>
      <c r="B4815" s="164">
        <v>7.1725709448127084</v>
      </c>
      <c r="C4815" s="164">
        <v>7.4153450989228986E-2</v>
      </c>
      <c r="D4815" s="164">
        <v>0.78813071453252526</v>
      </c>
    </row>
    <row r="4816" spans="1:4" x14ac:dyDescent="0.15">
      <c r="A4816" s="164">
        <v>4792</v>
      </c>
      <c r="B4816" s="164">
        <v>7.1746764751623093</v>
      </c>
      <c r="C4816" s="164">
        <v>7.1691604940151699E-2</v>
      </c>
      <c r="D4816" s="164">
        <v>0.7619652905388371</v>
      </c>
    </row>
    <row r="4817" spans="1:4" x14ac:dyDescent="0.15">
      <c r="A4817" s="164">
        <v>4793</v>
      </c>
      <c r="B4817" s="164">
        <v>7.1751784520538235</v>
      </c>
      <c r="C4817" s="164">
        <v>7.5173130257486065E-2</v>
      </c>
      <c r="D4817" s="164">
        <v>0.79896824858609461</v>
      </c>
    </row>
    <row r="4818" spans="1:4" x14ac:dyDescent="0.15">
      <c r="A4818" s="164">
        <v>4794</v>
      </c>
      <c r="B4818" s="164">
        <v>7.1866978011558915</v>
      </c>
      <c r="C4818" s="164">
        <v>7.4176105562200334E-2</v>
      </c>
      <c r="D4818" s="164">
        <v>0.78837149583865673</v>
      </c>
    </row>
    <row r="4819" spans="1:4" x14ac:dyDescent="0.15">
      <c r="A4819" s="164">
        <v>4795</v>
      </c>
      <c r="B4819" s="164">
        <v>7.1851819656220224</v>
      </c>
      <c r="C4819" s="164">
        <v>7.6955631238963207E-2</v>
      </c>
      <c r="D4819" s="164">
        <v>0.81791333817323419</v>
      </c>
    </row>
    <row r="4820" spans="1:4" x14ac:dyDescent="0.15">
      <c r="A4820" s="164">
        <v>4796</v>
      </c>
      <c r="B4820" s="164">
        <v>7.1812083317203221</v>
      </c>
      <c r="C4820" s="164">
        <v>8.1840938123615814E-2</v>
      </c>
      <c r="D4820" s="164">
        <v>0.86983621370159214</v>
      </c>
    </row>
    <row r="4821" spans="1:4" x14ac:dyDescent="0.15">
      <c r="A4821" s="164">
        <v>4797</v>
      </c>
      <c r="B4821" s="164">
        <v>7.1737658210400124</v>
      </c>
      <c r="C4821" s="164">
        <v>7.9987607216741807E-2</v>
      </c>
      <c r="D4821" s="164">
        <v>0.8501383170775767</v>
      </c>
    </row>
    <row r="4822" spans="1:4" x14ac:dyDescent="0.15">
      <c r="A4822" s="164">
        <v>4798</v>
      </c>
      <c r="B4822" s="164">
        <v>7.1598174673726129</v>
      </c>
      <c r="C4822" s="164">
        <v>7.7745029111952135E-2</v>
      </c>
      <c r="D4822" s="164">
        <v>0.82630335510959485</v>
      </c>
    </row>
    <row r="4823" spans="1:4" x14ac:dyDescent="0.15">
      <c r="A4823" s="164">
        <v>4799</v>
      </c>
      <c r="B4823" s="164">
        <v>7.165013715223683</v>
      </c>
      <c r="C4823" s="164">
        <v>7.5134060977291917E-2</v>
      </c>
      <c r="D4823" s="164">
        <v>0.79855300560947096</v>
      </c>
    </row>
    <row r="4824" spans="1:4" x14ac:dyDescent="0.15">
      <c r="A4824" s="164">
        <v>4800</v>
      </c>
      <c r="B4824" s="164">
        <v>7.1586651661585421</v>
      </c>
      <c r="C4824" s="164">
        <v>6.8198175275228756E-2</v>
      </c>
      <c r="D4824" s="164">
        <v>0.72483580861648178</v>
      </c>
    </row>
    <row r="4825" spans="1:4" x14ac:dyDescent="0.15">
      <c r="A4825" s="164">
        <v>4801</v>
      </c>
      <c r="B4825" s="164">
        <v>7.1586651661585421</v>
      </c>
      <c r="C4825" s="164">
        <v>6.8198175275228756E-2</v>
      </c>
      <c r="D4825" s="164">
        <v>0.72483580861648178</v>
      </c>
    </row>
    <row r="4826" spans="1:4" x14ac:dyDescent="0.15">
      <c r="A4826" s="164">
        <v>4802</v>
      </c>
      <c r="B4826" s="164">
        <v>7.1703019564403627</v>
      </c>
      <c r="C4826" s="164">
        <v>6.3370045223470228E-2</v>
      </c>
      <c r="D4826" s="164">
        <v>0.67352062993246986</v>
      </c>
    </row>
    <row r="4827" spans="1:4" x14ac:dyDescent="0.15">
      <c r="A4827" s="164">
        <v>4803</v>
      </c>
      <c r="B4827" s="164">
        <v>7.1720358040567547</v>
      </c>
      <c r="C4827" s="164">
        <v>6.5598596076951843E-2</v>
      </c>
      <c r="D4827" s="164">
        <v>0.69720650500767911</v>
      </c>
    </row>
    <row r="4828" spans="1:4" x14ac:dyDescent="0.15">
      <c r="A4828" s="164">
        <v>4804</v>
      </c>
      <c r="B4828" s="164">
        <v>7.1788081926527756</v>
      </c>
      <c r="C4828" s="164">
        <v>6.4132781425109364E-2</v>
      </c>
      <c r="D4828" s="164">
        <v>0.68162727661685663</v>
      </c>
    </row>
    <row r="4829" spans="1:4" x14ac:dyDescent="0.15">
      <c r="A4829" s="164">
        <v>4805</v>
      </c>
      <c r="B4829" s="164">
        <v>7.1832597546506678</v>
      </c>
      <c r="C4829" s="164">
        <v>6.1182023711063849E-2</v>
      </c>
      <c r="D4829" s="164">
        <v>0.65026551590903947</v>
      </c>
    </row>
    <row r="4830" spans="1:4" x14ac:dyDescent="0.15">
      <c r="A4830" s="164">
        <v>4806</v>
      </c>
      <c r="B4830" s="164">
        <v>7.1735458492163167</v>
      </c>
      <c r="C4830" s="164">
        <v>6.0342688591854099E-2</v>
      </c>
      <c r="D4830" s="164">
        <v>0.64134474717325785</v>
      </c>
    </row>
    <row r="4831" spans="1:4" x14ac:dyDescent="0.15">
      <c r="A4831" s="164">
        <v>4807</v>
      </c>
      <c r="B4831" s="164">
        <v>7.1700494402980937</v>
      </c>
      <c r="C4831" s="164">
        <v>5.8048693375372551E-2</v>
      </c>
      <c r="D4831" s="164">
        <v>0.61696330484008299</v>
      </c>
    </row>
    <row r="4832" spans="1:4" x14ac:dyDescent="0.15">
      <c r="A4832" s="164">
        <v>4808</v>
      </c>
      <c r="B4832" s="164">
        <v>7.1771831478655299</v>
      </c>
      <c r="C4832" s="164">
        <v>5.0624583598838591E-2</v>
      </c>
      <c r="D4832" s="164">
        <v>0.53805707910289491</v>
      </c>
    </row>
    <row r="4833" spans="1:4" x14ac:dyDescent="0.15">
      <c r="A4833" s="164">
        <v>4809</v>
      </c>
      <c r="B4833" s="164">
        <v>7.1916885534800539</v>
      </c>
      <c r="C4833" s="164">
        <v>5.5392031105702344E-2</v>
      </c>
      <c r="D4833" s="164">
        <v>0.58872730091936309</v>
      </c>
    </row>
    <row r="4834" spans="1:4" x14ac:dyDescent="0.15">
      <c r="A4834" s="164">
        <v>4810</v>
      </c>
      <c r="B4834" s="164">
        <v>7.1681846146786814</v>
      </c>
      <c r="C4834" s="164">
        <v>4.7496443232279084E-2</v>
      </c>
      <c r="D4834" s="164">
        <v>0.50481002897420046</v>
      </c>
    </row>
    <row r="4835" spans="1:4" x14ac:dyDescent="0.15">
      <c r="A4835" s="164">
        <v>4811</v>
      </c>
      <c r="B4835" s="164">
        <v>7.163391598838257</v>
      </c>
      <c r="C4835" s="164">
        <v>5.3097599292272868E-2</v>
      </c>
      <c r="D4835" s="164">
        <v>0.56434121826992589</v>
      </c>
    </row>
    <row r="4836" spans="1:4" x14ac:dyDescent="0.15">
      <c r="A4836" s="164">
        <v>4812</v>
      </c>
      <c r="B4836" s="164">
        <v>7.1600413291638798</v>
      </c>
      <c r="C4836" s="164">
        <v>5.40214863932027E-2</v>
      </c>
      <c r="D4836" s="164">
        <v>0.57416063720848576</v>
      </c>
    </row>
    <row r="4837" spans="1:4" x14ac:dyDescent="0.15">
      <c r="A4837" s="164">
        <v>4813</v>
      </c>
      <c r="B4837" s="164">
        <v>7.1422869147943082</v>
      </c>
      <c r="C4837" s="164">
        <v>5.4699236629460302E-2</v>
      </c>
      <c r="D4837" s="164">
        <v>0.58136402114882157</v>
      </c>
    </row>
    <row r="4838" spans="1:4" x14ac:dyDescent="0.15">
      <c r="A4838" s="164">
        <v>4814</v>
      </c>
      <c r="B4838" s="164">
        <v>7.1456487111210079</v>
      </c>
      <c r="C4838" s="164">
        <v>5.4626916953159466E-2</v>
      </c>
      <c r="D4838" s="164">
        <v>0.58059538048008164</v>
      </c>
    </row>
    <row r="4839" spans="1:4" x14ac:dyDescent="0.15">
      <c r="A4839" s="164">
        <v>4815</v>
      </c>
      <c r="B4839" s="164">
        <v>7.1618299232776357</v>
      </c>
      <c r="C4839" s="164">
        <v>5.3410055452461691E-2</v>
      </c>
      <c r="D4839" s="164">
        <v>0.5676621196373548</v>
      </c>
    </row>
    <row r="4840" spans="1:4" x14ac:dyDescent="0.15">
      <c r="A4840" s="164">
        <v>4816</v>
      </c>
      <c r="B4840" s="164">
        <v>7.1682479018807186</v>
      </c>
      <c r="C4840" s="164">
        <v>4.7065603557989277E-2</v>
      </c>
      <c r="D4840" s="164">
        <v>0.50023090317739427</v>
      </c>
    </row>
    <row r="4841" spans="1:4" x14ac:dyDescent="0.15">
      <c r="A4841" s="164">
        <v>4817</v>
      </c>
      <c r="B4841" s="164">
        <v>7.162850145791257</v>
      </c>
      <c r="C4841" s="164">
        <v>4.5676170184378861E-2</v>
      </c>
      <c r="D4841" s="164">
        <v>0.4854634836853739</v>
      </c>
    </row>
    <row r="4842" spans="1:4" x14ac:dyDescent="0.15">
      <c r="A4842" s="164">
        <v>4818</v>
      </c>
      <c r="B4842" s="164">
        <v>7.1538778041403628</v>
      </c>
      <c r="C4842" s="164">
        <v>4.4903948543944416E-2</v>
      </c>
      <c r="D4842" s="164">
        <v>0.47725602219660945</v>
      </c>
    </row>
    <row r="4843" spans="1:4" x14ac:dyDescent="0.15">
      <c r="A4843" s="164">
        <v>4819</v>
      </c>
      <c r="B4843" s="164">
        <v>7.1642189799982638</v>
      </c>
      <c r="C4843" s="164">
        <v>3.8293285107616093E-2</v>
      </c>
      <c r="D4843" s="164">
        <v>0.40699540953322505</v>
      </c>
    </row>
    <row r="4844" spans="1:4" x14ac:dyDescent="0.15">
      <c r="A4844" s="164">
        <v>4820</v>
      </c>
      <c r="B4844" s="164">
        <v>7.1462021857030855</v>
      </c>
      <c r="C4844" s="164">
        <v>3.7592653946758148E-2</v>
      </c>
      <c r="D4844" s="164">
        <v>0.39954883853667178</v>
      </c>
    </row>
    <row r="4845" spans="1:4" x14ac:dyDescent="0.15">
      <c r="A4845" s="164">
        <v>4821</v>
      </c>
      <c r="B4845" s="164">
        <v>7.1395673538590634</v>
      </c>
      <c r="C4845" s="164">
        <v>4.430336120338918E-2</v>
      </c>
      <c r="D4845" s="164">
        <v>0.47087275447897159</v>
      </c>
    </row>
    <row r="4846" spans="1:4" x14ac:dyDescent="0.15">
      <c r="A4846" s="164">
        <v>4822</v>
      </c>
      <c r="B4846" s="164">
        <v>7.1338022003929256</v>
      </c>
      <c r="C4846" s="164">
        <v>4.7181194070842203E-2</v>
      </c>
      <c r="D4846" s="164">
        <v>0.50145944254100649</v>
      </c>
    </row>
    <row r="4847" spans="1:4" x14ac:dyDescent="0.15">
      <c r="A4847" s="164">
        <v>4823</v>
      </c>
      <c r="B4847" s="164">
        <v>7.144638425721805</v>
      </c>
      <c r="C4847" s="164">
        <v>4.2186948863548679E-2</v>
      </c>
      <c r="D4847" s="164">
        <v>0.44837872962386094</v>
      </c>
    </row>
    <row r="4848" spans="1:4" x14ac:dyDescent="0.15">
      <c r="A4848" s="164">
        <v>4824</v>
      </c>
      <c r="B4848" s="164">
        <v>7.1181389573520981</v>
      </c>
      <c r="C4848" s="164">
        <v>3.8895346548874166E-2</v>
      </c>
      <c r="D4848" s="164">
        <v>0.4133943445465143</v>
      </c>
    </row>
    <row r="4849" spans="1:4" x14ac:dyDescent="0.15">
      <c r="A4849" s="164">
        <v>4825</v>
      </c>
      <c r="B4849" s="164">
        <v>7.1162137910619281</v>
      </c>
      <c r="C4849" s="164">
        <v>3.7072558112048348E-2</v>
      </c>
      <c r="D4849" s="164">
        <v>0.39402106475990223</v>
      </c>
    </row>
    <row r="4850" spans="1:4" x14ac:dyDescent="0.15">
      <c r="A4850" s="164">
        <v>4826</v>
      </c>
      <c r="B4850" s="164">
        <v>7.108499594836422</v>
      </c>
      <c r="C4850" s="164">
        <v>4.6115762077240774E-2</v>
      </c>
      <c r="D4850" s="164">
        <v>0.49013563134677257</v>
      </c>
    </row>
    <row r="4851" spans="1:4" x14ac:dyDescent="0.15">
      <c r="A4851" s="164">
        <v>4827</v>
      </c>
      <c r="B4851" s="164">
        <v>7.1125870505503617</v>
      </c>
      <c r="C4851" s="164">
        <v>4.58491227390736E-2</v>
      </c>
      <c r="D4851" s="164">
        <v>0.48730168836355658</v>
      </c>
    </row>
    <row r="4852" spans="1:4" x14ac:dyDescent="0.15">
      <c r="A4852" s="164">
        <v>4828</v>
      </c>
      <c r="B4852" s="164">
        <v>7.0941970248977695</v>
      </c>
      <c r="C4852" s="164">
        <v>4.5859743183342516E-2</v>
      </c>
      <c r="D4852" s="164">
        <v>0.487414566432192</v>
      </c>
    </row>
    <row r="4853" spans="1:4" x14ac:dyDescent="0.15">
      <c r="A4853" s="164">
        <v>4829</v>
      </c>
      <c r="B4853" s="164">
        <v>7.092072523157646</v>
      </c>
      <c r="C4853" s="164">
        <v>4.9093419494478319E-2</v>
      </c>
      <c r="D4853" s="164">
        <v>0.52178329219834074</v>
      </c>
    </row>
    <row r="4854" spans="1:4" x14ac:dyDescent="0.15">
      <c r="A4854" s="164">
        <v>4830</v>
      </c>
      <c r="B4854" s="164">
        <v>7.092072523157646</v>
      </c>
      <c r="C4854" s="164">
        <v>4.9093419494478319E-2</v>
      </c>
      <c r="D4854" s="164">
        <v>0.52178329219834074</v>
      </c>
    </row>
    <row r="4855" spans="1:4" x14ac:dyDescent="0.15">
      <c r="A4855" s="164">
        <v>4831</v>
      </c>
      <c r="B4855" s="164">
        <v>7.0913747086032544</v>
      </c>
      <c r="C4855" s="164">
        <v>4.1362430966731978E-2</v>
      </c>
      <c r="D4855" s="164">
        <v>0.43961544389010065</v>
      </c>
    </row>
    <row r="4856" spans="1:4" x14ac:dyDescent="0.15">
      <c r="A4856" s="164">
        <v>4832</v>
      </c>
      <c r="B4856" s="164">
        <v>7.1090116951426801</v>
      </c>
      <c r="C4856" s="164">
        <v>4.066963445303351E-2</v>
      </c>
      <c r="D4856" s="164">
        <v>0.43225214246470745</v>
      </c>
    </row>
    <row r="4857" spans="1:4" x14ac:dyDescent="0.15">
      <c r="A4857" s="164">
        <v>4833</v>
      </c>
      <c r="B4857" s="164">
        <v>7.0884020395374163</v>
      </c>
      <c r="C4857" s="164">
        <v>3.8167432597701278E-2</v>
      </c>
      <c r="D4857" s="164">
        <v>0.40565780181245581</v>
      </c>
    </row>
    <row r="4858" spans="1:4" x14ac:dyDescent="0.15">
      <c r="A4858" s="164">
        <v>4834</v>
      </c>
      <c r="B4858" s="164">
        <v>7.09641983146554</v>
      </c>
      <c r="C4858" s="164">
        <v>3.7115520151936643E-2</v>
      </c>
      <c r="D4858" s="164">
        <v>0.39447768144790851</v>
      </c>
    </row>
    <row r="4859" spans="1:4" x14ac:dyDescent="0.15">
      <c r="A4859" s="164">
        <v>4835</v>
      </c>
      <c r="B4859" s="164">
        <v>7.0898722982337503</v>
      </c>
      <c r="C4859" s="164">
        <v>3.2510372294257017E-2</v>
      </c>
      <c r="D4859" s="164">
        <v>0.3455324412307248</v>
      </c>
    </row>
    <row r="4860" spans="1:4" x14ac:dyDescent="0.15">
      <c r="A4860" s="164">
        <v>4836</v>
      </c>
      <c r="B4860" s="164">
        <v>7.0806552562772982</v>
      </c>
      <c r="C4860" s="164">
        <v>3.2731122267750656E-2</v>
      </c>
      <c r="D4860" s="164">
        <v>0.34787865481919084</v>
      </c>
    </row>
    <row r="4861" spans="1:4" x14ac:dyDescent="0.15">
      <c r="A4861" s="164">
        <v>4837</v>
      </c>
      <c r="B4861" s="164">
        <v>7.0816808192086436</v>
      </c>
      <c r="C4861" s="164">
        <v>2.0736228652053157E-2</v>
      </c>
      <c r="D4861" s="164">
        <v>0.22039242255395947</v>
      </c>
    </row>
    <row r="4862" spans="1:4" x14ac:dyDescent="0.15">
      <c r="A4862" s="164">
        <v>4838</v>
      </c>
      <c r="B4862" s="164">
        <v>7.1057284511276846</v>
      </c>
      <c r="C4862" s="164">
        <v>2.1403292599417867E-2</v>
      </c>
      <c r="D4862" s="164">
        <v>0.22748222860427803</v>
      </c>
    </row>
    <row r="4863" spans="1:4" x14ac:dyDescent="0.15">
      <c r="A4863" s="164">
        <v>4839</v>
      </c>
      <c r="B4863" s="164">
        <v>7.1150970539439031</v>
      </c>
      <c r="C4863" s="164">
        <v>2.4008012899543019E-2</v>
      </c>
      <c r="D4863" s="164">
        <v>0.25516617377350814</v>
      </c>
    </row>
    <row r="4864" spans="1:4" x14ac:dyDescent="0.15">
      <c r="A4864" s="164">
        <v>4840</v>
      </c>
      <c r="B4864" s="164">
        <v>7.1050084027547502</v>
      </c>
      <c r="C4864" s="164">
        <v>3.4334674324259851E-2</v>
      </c>
      <c r="D4864" s="164">
        <v>0.3649218080538294</v>
      </c>
    </row>
    <row r="4865" spans="1:4" x14ac:dyDescent="0.15">
      <c r="A4865" s="164">
        <v>4841</v>
      </c>
      <c r="B4865" s="164">
        <v>7.1039099114250499</v>
      </c>
      <c r="C4865" s="164">
        <v>3.4957088520473967E-2</v>
      </c>
      <c r="D4865" s="164">
        <v>0.3715370597872743</v>
      </c>
    </row>
    <row r="4866" spans="1:4" x14ac:dyDescent="0.15">
      <c r="A4866" s="164">
        <v>4842</v>
      </c>
      <c r="B4866" s="164">
        <v>7.112247242981069</v>
      </c>
      <c r="C4866" s="164">
        <v>4.0021613051470339E-2</v>
      </c>
      <c r="D4866" s="164">
        <v>0.42536472773979417</v>
      </c>
    </row>
    <row r="4867" spans="1:4" x14ac:dyDescent="0.15">
      <c r="A4867" s="164">
        <v>4843</v>
      </c>
      <c r="B4867" s="164">
        <v>7.1196554892012722</v>
      </c>
      <c r="C4867" s="164">
        <v>3.6599148357383093E-2</v>
      </c>
      <c r="D4867" s="164">
        <v>0.38898948816793499</v>
      </c>
    </row>
    <row r="4868" spans="1:4" x14ac:dyDescent="0.15">
      <c r="A4868" s="164">
        <v>4844</v>
      </c>
      <c r="B4868" s="164">
        <v>7.1041159959644595</v>
      </c>
      <c r="C4868" s="164">
        <v>2.8780836994560133E-2</v>
      </c>
      <c r="D4868" s="164">
        <v>0.30589353998725693</v>
      </c>
    </row>
    <row r="4869" spans="1:4" x14ac:dyDescent="0.15">
      <c r="A4869" s="164">
        <v>4845</v>
      </c>
      <c r="B4869" s="164">
        <v>7.1144872526711094</v>
      </c>
      <c r="C4869" s="164">
        <v>2.255268238200081E-2</v>
      </c>
      <c r="D4869" s="164">
        <v>0.23969837469780317</v>
      </c>
    </row>
    <row r="4870" spans="1:4" x14ac:dyDescent="0.15">
      <c r="A4870" s="164">
        <v>4846</v>
      </c>
      <c r="B4870" s="164">
        <v>7.0986363461354527</v>
      </c>
      <c r="C4870" s="164">
        <v>1.9622940614429929E-2</v>
      </c>
      <c r="D4870" s="164">
        <v>0.20855997935856516</v>
      </c>
    </row>
    <row r="4871" spans="1:4" x14ac:dyDescent="0.15">
      <c r="A4871" s="164">
        <v>4847</v>
      </c>
      <c r="B4871" s="164">
        <v>7.1175652800932898</v>
      </c>
      <c r="C4871" s="164">
        <v>2.3838182848142431E-2</v>
      </c>
      <c r="D4871" s="164">
        <v>0.25336115623253247</v>
      </c>
    </row>
    <row r="4872" spans="1:4" x14ac:dyDescent="0.15">
      <c r="A4872" s="164">
        <v>4848</v>
      </c>
      <c r="B4872" s="164">
        <v>7.1209674452364586</v>
      </c>
      <c r="C4872" s="164">
        <v>3.692379012348912E-2</v>
      </c>
      <c r="D4872" s="164">
        <v>0.39243990272956353</v>
      </c>
    </row>
    <row r="4873" spans="1:4" x14ac:dyDescent="0.15">
      <c r="A4873" s="164">
        <v>4849</v>
      </c>
      <c r="B4873" s="164">
        <v>7.1195544784019509</v>
      </c>
      <c r="C4873" s="164">
        <v>2.5089453686067742E-2</v>
      </c>
      <c r="D4873" s="164">
        <v>0.26666013242867781</v>
      </c>
    </row>
    <row r="4874" spans="1:4" x14ac:dyDescent="0.15">
      <c r="A4874" s="164">
        <v>4850</v>
      </c>
      <c r="B4874" s="164">
        <v>7.1146228051101712</v>
      </c>
      <c r="C4874" s="164">
        <v>2.4482261733274946E-2</v>
      </c>
      <c r="D4874" s="164">
        <v>0.26020666841278867</v>
      </c>
    </row>
    <row r="4875" spans="1:4" x14ac:dyDescent="0.15">
      <c r="A4875" s="164">
        <v>4851</v>
      </c>
      <c r="B4875" s="164">
        <v>7.1059683201907919</v>
      </c>
      <c r="C4875" s="164">
        <v>2.4130189934785662E-2</v>
      </c>
      <c r="D4875" s="164">
        <v>0.25646471716967778</v>
      </c>
    </row>
    <row r="4876" spans="1:4" x14ac:dyDescent="0.15">
      <c r="A4876" s="164">
        <v>4852</v>
      </c>
      <c r="B4876" s="164">
        <v>7.1276944259225328</v>
      </c>
      <c r="C4876" s="164">
        <v>3.0663917269964536E-2</v>
      </c>
      <c r="D4876" s="164">
        <v>0.32590762406801199</v>
      </c>
    </row>
    <row r="4877" spans="1:4" x14ac:dyDescent="0.15">
      <c r="A4877" s="164">
        <v>4853</v>
      </c>
      <c r="B4877" s="164">
        <v>7.1371346949450123</v>
      </c>
      <c r="C4877" s="164">
        <v>2.4564884504046702E-2</v>
      </c>
      <c r="D4877" s="164">
        <v>0.26108481423737695</v>
      </c>
    </row>
    <row r="4878" spans="1:4" x14ac:dyDescent="0.15">
      <c r="A4878" s="164">
        <v>4854</v>
      </c>
      <c r="B4878" s="164">
        <v>7.1296580907693752</v>
      </c>
      <c r="C4878" s="164">
        <v>1.3959511934745983E-2</v>
      </c>
      <c r="D4878" s="164">
        <v>0.14836693328345202</v>
      </c>
    </row>
    <row r="4879" spans="1:4" x14ac:dyDescent="0.15">
      <c r="A4879" s="164">
        <v>4855</v>
      </c>
      <c r="B4879" s="164">
        <v>7.1488339699518324</v>
      </c>
      <c r="C4879" s="164">
        <v>1.8435361654164595E-2</v>
      </c>
      <c r="D4879" s="164">
        <v>0.1959379443483043</v>
      </c>
    </row>
    <row r="4880" spans="1:4" x14ac:dyDescent="0.15">
      <c r="A4880" s="164">
        <v>4856</v>
      </c>
      <c r="B4880" s="164">
        <v>7.1571582163693357</v>
      </c>
      <c r="C4880" s="164">
        <v>1.7029962025408629E-2</v>
      </c>
      <c r="D4880" s="164">
        <v>0.18100082950281893</v>
      </c>
    </row>
    <row r="4881" spans="1:4" x14ac:dyDescent="0.15">
      <c r="A4881" s="164">
        <v>4857</v>
      </c>
      <c r="B4881" s="164">
        <v>7.1541678057054545</v>
      </c>
      <c r="C4881" s="164">
        <v>7.842019615944551E-3</v>
      </c>
      <c r="D4881" s="164">
        <v>8.3347928395000798E-2</v>
      </c>
    </row>
    <row r="4882" spans="1:4" x14ac:dyDescent="0.15">
      <c r="A4882" s="164">
        <v>4858</v>
      </c>
      <c r="B4882" s="164">
        <v>7.1535232118672853</v>
      </c>
      <c r="C4882" s="164">
        <v>5.6131598403013072E-3</v>
      </c>
      <c r="D4882" s="164">
        <v>5.9658769979087423E-2</v>
      </c>
    </row>
    <row r="4883" spans="1:4" x14ac:dyDescent="0.15">
      <c r="A4883" s="164">
        <v>4859</v>
      </c>
      <c r="B4883" s="164">
        <v>7.1615427460386831</v>
      </c>
      <c r="C4883" s="164">
        <v>3.1002902218242312E-3</v>
      </c>
      <c r="D4883" s="164">
        <v>3.2951048335423373E-2</v>
      </c>
    </row>
    <row r="4884" spans="1:4" x14ac:dyDescent="0.15">
      <c r="A4884" s="164">
        <v>4860</v>
      </c>
      <c r="B4884" s="164">
        <v>7.161191608548676</v>
      </c>
      <c r="C4884" s="164">
        <v>7.5423600506923094E-3</v>
      </c>
      <c r="D4884" s="164">
        <v>8.016303404243641E-2</v>
      </c>
    </row>
    <row r="4885" spans="1:4" x14ac:dyDescent="0.15">
      <c r="A4885" s="164">
        <v>4861</v>
      </c>
      <c r="B4885" s="164">
        <v>7.1497416691389999</v>
      </c>
      <c r="C4885" s="164">
        <v>3.7793391936267184E-3</v>
      </c>
      <c r="D4885" s="164">
        <v>4.0168235724679306E-2</v>
      </c>
    </row>
    <row r="4886" spans="1:4" x14ac:dyDescent="0.15">
      <c r="A4886" s="164">
        <v>4862</v>
      </c>
      <c r="B4886" s="164">
        <v>7.1391077003571661</v>
      </c>
      <c r="C4886" s="164">
        <v>4.9837237251635358E-3</v>
      </c>
      <c r="D4886" s="164">
        <v>5.2968886655273328E-2</v>
      </c>
    </row>
    <row r="4887" spans="1:4" x14ac:dyDescent="0.15">
      <c r="A4887" s="164">
        <v>4863</v>
      </c>
      <c r="B4887" s="164">
        <v>7.1406497564509497</v>
      </c>
      <c r="C4887" s="164">
        <v>9.6594673652203866E-3</v>
      </c>
      <c r="D4887" s="164">
        <v>0.10266444534942215</v>
      </c>
    </row>
    <row r="4888" spans="1:4" x14ac:dyDescent="0.15">
      <c r="A4888" s="164">
        <v>4864</v>
      </c>
      <c r="B4888" s="164">
        <v>7.1377929159314339</v>
      </c>
      <c r="C4888" s="164">
        <v>1.5023949665843972E-2</v>
      </c>
      <c r="D4888" s="164">
        <v>0.15968017708255036</v>
      </c>
    </row>
    <row r="4889" spans="1:4" x14ac:dyDescent="0.15">
      <c r="A4889" s="164">
        <v>4865</v>
      </c>
      <c r="B4889" s="164">
        <v>7.1490285655170469</v>
      </c>
      <c r="C4889" s="164">
        <v>1.5072905607017795E-2</v>
      </c>
      <c r="D4889" s="164">
        <v>0.16020049920354704</v>
      </c>
    </row>
    <row r="4890" spans="1:4" x14ac:dyDescent="0.15">
      <c r="A4890" s="164">
        <v>4866</v>
      </c>
      <c r="B4890" s="164">
        <v>7.132908927851223</v>
      </c>
      <c r="C4890" s="164">
        <v>1.1340386813261993E-2</v>
      </c>
      <c r="D4890" s="164">
        <v>0.12052988826520875</v>
      </c>
    </row>
    <row r="4891" spans="1:4" x14ac:dyDescent="0.15">
      <c r="A4891" s="164">
        <v>4867</v>
      </c>
      <c r="B4891" s="164">
        <v>7.131716310460555</v>
      </c>
      <c r="C4891" s="164">
        <v>1.62362744016189E-2</v>
      </c>
      <c r="D4891" s="164">
        <v>0.17256521948456258</v>
      </c>
    </row>
    <row r="4892" spans="1:4" x14ac:dyDescent="0.15">
      <c r="A4892" s="164">
        <v>4868</v>
      </c>
      <c r="B4892" s="164">
        <v>7.1384834530059447</v>
      </c>
      <c r="C4892" s="164">
        <v>1.7381123308149782E-2</v>
      </c>
      <c r="D4892" s="164">
        <v>0.18473310344274849</v>
      </c>
    </row>
    <row r="4893" spans="1:4" x14ac:dyDescent="0.15">
      <c r="A4893" s="164">
        <v>4869</v>
      </c>
      <c r="B4893" s="164">
        <v>7.1480226341658915</v>
      </c>
      <c r="C4893" s="164">
        <v>2.2558341269159676E-2</v>
      </c>
      <c r="D4893" s="164">
        <v>0.23975851947489013</v>
      </c>
    </row>
    <row r="4894" spans="1:4" x14ac:dyDescent="0.15">
      <c r="A4894" s="164">
        <v>4870</v>
      </c>
      <c r="B4894" s="164">
        <v>7.1335707090445437</v>
      </c>
      <c r="C4894" s="164">
        <v>2.3229758774456322E-2</v>
      </c>
      <c r="D4894" s="164">
        <v>0.24689459677324749</v>
      </c>
    </row>
    <row r="4895" spans="1:4" x14ac:dyDescent="0.15">
      <c r="A4895" s="164">
        <v>4871</v>
      </c>
      <c r="B4895" s="164">
        <v>7.1335707090445437</v>
      </c>
      <c r="C4895" s="164">
        <v>2.3229758774456322E-2</v>
      </c>
      <c r="D4895" s="164">
        <v>0.24689459677324749</v>
      </c>
    </row>
    <row r="4896" spans="1:4" x14ac:dyDescent="0.15">
      <c r="A4896" s="164">
        <v>4872</v>
      </c>
      <c r="B4896" s="164">
        <v>7.1274944550637169</v>
      </c>
      <c r="C4896" s="164">
        <v>2.5165867014142584E-2</v>
      </c>
      <c r="D4896" s="164">
        <v>0.26747228196524059</v>
      </c>
    </row>
    <row r="4897" spans="1:4" x14ac:dyDescent="0.15">
      <c r="A4897" s="164">
        <v>4873</v>
      </c>
      <c r="B4897" s="164">
        <v>7.1223107616878476</v>
      </c>
      <c r="C4897" s="164">
        <v>2.8312261456228782E-2</v>
      </c>
      <c r="D4897" s="164">
        <v>0.30091334326126518</v>
      </c>
    </row>
    <row r="4898" spans="1:4" x14ac:dyDescent="0.15">
      <c r="A4898" s="164">
        <v>4874</v>
      </c>
      <c r="B4898" s="164">
        <v>7.096835906156727</v>
      </c>
      <c r="C4898" s="164">
        <v>2.3446771676430167E-2</v>
      </c>
      <c r="D4898" s="164">
        <v>0.24920109136269372</v>
      </c>
    </row>
    <row r="4899" spans="1:4" x14ac:dyDescent="0.15">
      <c r="A4899" s="164">
        <v>4875</v>
      </c>
      <c r="B4899" s="164">
        <v>7.0957258819780904</v>
      </c>
      <c r="C4899" s="164">
        <v>2.8993897241540445E-2</v>
      </c>
      <c r="D4899" s="164">
        <v>0.30815802427559386</v>
      </c>
    </row>
    <row r="4900" spans="1:4" x14ac:dyDescent="0.15">
      <c r="A4900" s="164">
        <v>4876</v>
      </c>
      <c r="B4900" s="164">
        <v>7.1005361635728592</v>
      </c>
      <c r="C4900" s="164">
        <v>4.4423350371821435E-2</v>
      </c>
      <c r="D4900" s="164">
        <v>0.47214804440534891</v>
      </c>
    </row>
    <row r="4901" spans="1:4" x14ac:dyDescent="0.15">
      <c r="A4901" s="164">
        <v>4877</v>
      </c>
      <c r="B4901" s="164">
        <v>7.0795929137586526</v>
      </c>
      <c r="C4901" s="164">
        <v>3.0694962633569745E-2</v>
      </c>
      <c r="D4901" s="164">
        <v>0.32623758584692703</v>
      </c>
    </row>
    <row r="4902" spans="1:4" x14ac:dyDescent="0.15">
      <c r="A4902" s="164">
        <v>4878</v>
      </c>
      <c r="B4902" s="164">
        <v>7.0862617355019477</v>
      </c>
      <c r="C4902" s="164">
        <v>3.0132408591517112E-2</v>
      </c>
      <c r="D4902" s="164">
        <v>0.32025855030358458</v>
      </c>
    </row>
    <row r="4903" spans="1:4" x14ac:dyDescent="0.15">
      <c r="A4903" s="164">
        <v>4879</v>
      </c>
      <c r="B4903" s="164">
        <v>7.0965585475952899</v>
      </c>
      <c r="C4903" s="164">
        <v>3.3539962530287681E-2</v>
      </c>
      <c r="D4903" s="164">
        <v>0.35647531277039762</v>
      </c>
    </row>
    <row r="4904" spans="1:4" x14ac:dyDescent="0.15">
      <c r="A4904" s="164">
        <v>4880</v>
      </c>
      <c r="B4904" s="164">
        <v>7.0975981360345566</v>
      </c>
      <c r="C4904" s="164">
        <v>3.4659770299421133E-2</v>
      </c>
      <c r="D4904" s="164">
        <v>0.36837705011980859</v>
      </c>
    </row>
    <row r="4905" spans="1:4" x14ac:dyDescent="0.15">
      <c r="A4905" s="164">
        <v>4881</v>
      </c>
      <c r="B4905" s="164">
        <v>7.0689253814196595</v>
      </c>
      <c r="C4905" s="164">
        <v>1.5049542164963903E-2</v>
      </c>
      <c r="D4905" s="164">
        <v>0.15995218377069484</v>
      </c>
    </row>
    <row r="4906" spans="1:4" x14ac:dyDescent="0.15">
      <c r="A4906" s="164">
        <v>4882</v>
      </c>
      <c r="B4906" s="164">
        <v>7.0789193506206054</v>
      </c>
      <c r="C4906" s="164">
        <v>2.2344674546050491E-2</v>
      </c>
      <c r="D4906" s="164">
        <v>0.2374875893305827</v>
      </c>
    </row>
    <row r="4907" spans="1:4" x14ac:dyDescent="0.15">
      <c r="A4907" s="164">
        <v>4883</v>
      </c>
      <c r="B4907" s="164">
        <v>7.0392373132495738</v>
      </c>
      <c r="C4907" s="164">
        <v>1.3743217885342496E-2</v>
      </c>
      <c r="D4907" s="164">
        <v>0.14606807892898288</v>
      </c>
    </row>
    <row r="4908" spans="1:4" x14ac:dyDescent="0.15">
      <c r="A4908" s="164">
        <v>4884</v>
      </c>
      <c r="B4908" s="164">
        <v>7.075792111409303</v>
      </c>
      <c r="C4908" s="164">
        <v>1.9686773655783085E-2</v>
      </c>
      <c r="D4908" s="164">
        <v>0.20923842088517403</v>
      </c>
    </row>
    <row r="4909" spans="1:4" x14ac:dyDescent="0.15">
      <c r="A4909" s="164">
        <v>4885</v>
      </c>
      <c r="B4909" s="164">
        <v>7.1019838357483911</v>
      </c>
      <c r="C4909" s="164">
        <v>3.2907015817492891E-2</v>
      </c>
      <c r="D4909" s="164">
        <v>0.3497481174967963</v>
      </c>
    </row>
    <row r="4910" spans="1:4" x14ac:dyDescent="0.15">
      <c r="A4910" s="164">
        <v>4886</v>
      </c>
      <c r="B4910" s="164">
        <v>7.0685660841065792</v>
      </c>
      <c r="C4910" s="164">
        <v>2.7327136990952461E-2</v>
      </c>
      <c r="D4910" s="164">
        <v>0.29044307062574787</v>
      </c>
    </row>
    <row r="4911" spans="1:4" x14ac:dyDescent="0.15">
      <c r="A4911" s="164">
        <v>4887</v>
      </c>
      <c r="B4911" s="164">
        <v>7.0593114889235649</v>
      </c>
      <c r="C4911" s="164">
        <v>2.0883346998076036E-2</v>
      </c>
      <c r="D4911" s="164">
        <v>0.2219560515641413</v>
      </c>
    </row>
    <row r="4912" spans="1:4" x14ac:dyDescent="0.15">
      <c r="A4912" s="164">
        <v>4888</v>
      </c>
      <c r="B4912" s="164">
        <v>7.0601474428964792</v>
      </c>
      <c r="C4912" s="164">
        <v>1.8025488376787635E-2</v>
      </c>
      <c r="D4912" s="164">
        <v>0.19158165728873355</v>
      </c>
    </row>
    <row r="4913" spans="1:4" x14ac:dyDescent="0.15">
      <c r="A4913" s="164">
        <v>4889</v>
      </c>
      <c r="B4913" s="164">
        <v>7.0712926179387932</v>
      </c>
      <c r="C4913" s="164">
        <v>2.6338942241407537E-2</v>
      </c>
      <c r="D4913" s="164">
        <v>0.27994016585643028</v>
      </c>
    </row>
    <row r="4914" spans="1:4" x14ac:dyDescent="0.15">
      <c r="A4914" s="164">
        <v>4890</v>
      </c>
      <c r="B4914" s="164">
        <v>7.0701457605955902</v>
      </c>
      <c r="C4914" s="164">
        <v>3.0706148348460083E-2</v>
      </c>
      <c r="D4914" s="164">
        <v>0.32635647182393113</v>
      </c>
    </row>
    <row r="4915" spans="1:4" x14ac:dyDescent="0.15">
      <c r="A4915" s="164">
        <v>4891</v>
      </c>
      <c r="B4915" s="164">
        <v>6.9950716106478632</v>
      </c>
      <c r="C4915" s="164">
        <v>1.3704782393001658E-2</v>
      </c>
      <c r="D4915" s="164">
        <v>0.14565957208758995</v>
      </c>
    </row>
    <row r="4916" spans="1:4" x14ac:dyDescent="0.15">
      <c r="A4916" s="164">
        <v>4892</v>
      </c>
      <c r="B4916" s="164">
        <v>7.0366212807239812</v>
      </c>
      <c r="C4916" s="164">
        <v>2.497034297302303E-2</v>
      </c>
      <c r="D4916" s="164">
        <v>0.26539417905593399</v>
      </c>
    </row>
    <row r="4917" spans="1:4" x14ac:dyDescent="0.15">
      <c r="A4917" s="164">
        <v>4893</v>
      </c>
      <c r="B4917" s="164">
        <v>7.0281907575305276</v>
      </c>
      <c r="C4917" s="164">
        <v>2.8846224167363488E-2</v>
      </c>
      <c r="D4917" s="164">
        <v>0.30658849940634392</v>
      </c>
    </row>
    <row r="4918" spans="1:4" x14ac:dyDescent="0.15">
      <c r="A4918" s="164">
        <v>4894</v>
      </c>
      <c r="B4918" s="164">
        <v>6.9923035197677699</v>
      </c>
      <c r="C4918" s="164">
        <v>2.358841781894494E-2</v>
      </c>
      <c r="D4918" s="164">
        <v>0.25070655973971046</v>
      </c>
    </row>
    <row r="4919" spans="1:4" x14ac:dyDescent="0.15">
      <c r="A4919" s="164">
        <v>4895</v>
      </c>
      <c r="B4919" s="164">
        <v>6.9805694852243967</v>
      </c>
      <c r="C4919" s="164">
        <v>2.1768436243688072E-2</v>
      </c>
      <c r="D4919" s="164">
        <v>0.23136311233155712</v>
      </c>
    </row>
    <row r="4920" spans="1:4" x14ac:dyDescent="0.15">
      <c r="A4920" s="164">
        <v>4896</v>
      </c>
      <c r="B4920" s="164">
        <v>6.945872908754481</v>
      </c>
      <c r="C4920" s="164">
        <v>1.7127844453634467E-2</v>
      </c>
      <c r="D4920" s="164">
        <v>0.18204116069534848</v>
      </c>
    </row>
    <row r="4921" spans="1:4" x14ac:dyDescent="0.15">
      <c r="A4921" s="164">
        <v>4897</v>
      </c>
      <c r="B4921" s="164">
        <v>6.8990624008054251</v>
      </c>
      <c r="C4921" s="164">
        <v>4.8856398337582263E-3</v>
      </c>
      <c r="D4921" s="164">
        <v>5.1926414236442474E-2</v>
      </c>
    </row>
    <row r="4922" spans="1:4" x14ac:dyDescent="0.15">
      <c r="A4922" s="164">
        <v>4898</v>
      </c>
      <c r="B4922" s="164">
        <v>6.8925651176820075</v>
      </c>
      <c r="C4922" s="164">
        <v>-2.5004506350789768E-5</v>
      </c>
      <c r="D4922" s="164">
        <v>-2.6575728025986928E-4</v>
      </c>
    </row>
    <row r="4923" spans="1:4" x14ac:dyDescent="0.15">
      <c r="A4923" s="164">
        <v>4899</v>
      </c>
      <c r="B4923" s="164">
        <v>6.8485134475493865</v>
      </c>
      <c r="C4923" s="164">
        <v>-3.5178744186741717E-2</v>
      </c>
      <c r="D4923" s="164">
        <v>-0.37389289941854326</v>
      </c>
    </row>
    <row r="4924" spans="1:4" x14ac:dyDescent="0.15">
      <c r="A4924" s="164">
        <v>4900</v>
      </c>
      <c r="B4924" s="164">
        <v>6.8506050114844035</v>
      </c>
      <c r="C4924" s="164">
        <v>-4.9099532344976993E-2</v>
      </c>
      <c r="D4924" s="164">
        <v>-0.52184826186822231</v>
      </c>
    </row>
    <row r="4925" spans="1:4" x14ac:dyDescent="0.15">
      <c r="A4925" s="164">
        <v>4901</v>
      </c>
      <c r="B4925" s="164">
        <v>6.937972821411055</v>
      </c>
      <c r="C4925" s="164">
        <v>-2.6922975479488187E-2</v>
      </c>
      <c r="D4925" s="164">
        <v>-0.2861474903585105</v>
      </c>
    </row>
    <row r="4926" spans="1:4" x14ac:dyDescent="0.15">
      <c r="A4926" s="164">
        <v>4902</v>
      </c>
      <c r="B4926" s="164">
        <v>6.9097874944494704</v>
      </c>
      <c r="C4926" s="164">
        <v>-4.0342181380061959E-3</v>
      </c>
      <c r="D4926" s="164">
        <v>-4.2877184827833939E-2</v>
      </c>
    </row>
    <row r="4927" spans="1:4" x14ac:dyDescent="0.15">
      <c r="A4927" s="164">
        <v>4903</v>
      </c>
      <c r="B4927" s="164">
        <v>6.8404756896505718</v>
      </c>
      <c r="C4927" s="164">
        <v>-2.9451599628206537E-2</v>
      </c>
      <c r="D4927" s="164">
        <v>-0.31302265706387483</v>
      </c>
    </row>
    <row r="4928" spans="1:4" x14ac:dyDescent="0.15">
      <c r="A4928" s="164">
        <v>4904</v>
      </c>
      <c r="B4928" s="164">
        <v>6.8823295829144904</v>
      </c>
      <c r="C4928" s="164">
        <v>-2.9664270250313152E-2</v>
      </c>
      <c r="D4928" s="164">
        <v>-0.31528300027278777</v>
      </c>
    </row>
    <row r="4929" spans="1:4" x14ac:dyDescent="0.15">
      <c r="A4929" s="164">
        <v>4905</v>
      </c>
      <c r="B4929" s="164">
        <v>6.8793607896138287</v>
      </c>
      <c r="C4929" s="164">
        <v>-3.2949140872744032E-2</v>
      </c>
      <c r="D4929" s="164">
        <v>-0.35019583839787244</v>
      </c>
    </row>
    <row r="4930" spans="1:4" x14ac:dyDescent="0.15">
      <c r="A4930" s="164">
        <v>4906</v>
      </c>
      <c r="B4930" s="164">
        <v>6.9058159598984377</v>
      </c>
      <c r="C4930" s="164">
        <v>-1.2768309788574683E-2</v>
      </c>
      <c r="D4930" s="164">
        <v>-0.13570638969322812</v>
      </c>
    </row>
    <row r="4931" spans="1:4" x14ac:dyDescent="0.15">
      <c r="A4931" s="164">
        <v>4907</v>
      </c>
      <c r="B4931" s="164">
        <v>6.8726511017300194</v>
      </c>
      <c r="C4931" s="164">
        <v>-1.0939761249288971E-2</v>
      </c>
      <c r="D4931" s="164">
        <v>-0.11627188937531328</v>
      </c>
    </row>
    <row r="4932" spans="1:4" x14ac:dyDescent="0.15">
      <c r="A4932" s="164">
        <v>4908</v>
      </c>
      <c r="B4932" s="164">
        <v>6.8343927600876162</v>
      </c>
      <c r="C4932" s="164">
        <v>-3.5671402129614727E-2</v>
      </c>
      <c r="D4932" s="164">
        <v>-0.37912905298060778</v>
      </c>
    </row>
    <row r="4933" spans="1:4" x14ac:dyDescent="0.15">
      <c r="A4933" s="164">
        <v>4909</v>
      </c>
      <c r="B4933" s="164">
        <v>6.8286528784455243</v>
      </c>
      <c r="C4933" s="164">
        <v>-1.7298373749741636E-2</v>
      </c>
      <c r="D4933" s="164">
        <v>-0.18385361007156423</v>
      </c>
    </row>
    <row r="4934" spans="1:4" x14ac:dyDescent="0.15">
      <c r="A4934" s="164">
        <v>4910</v>
      </c>
      <c r="B4934" s="164">
        <v>6.8028953501936504</v>
      </c>
      <c r="C4934" s="164">
        <v>-2.6730491599110451E-2</v>
      </c>
      <c r="D4934" s="164">
        <v>-0.28410169941885305</v>
      </c>
    </row>
    <row r="4935" spans="1:4" x14ac:dyDescent="0.15">
      <c r="A4935" s="164">
        <v>4911</v>
      </c>
      <c r="B4935" s="164">
        <v>6.779283421910935</v>
      </c>
      <c r="C4935" s="164">
        <v>-3.5342028167012707E-2</v>
      </c>
      <c r="D4935" s="164">
        <v>-0.37562834285813962</v>
      </c>
    </row>
    <row r="4936" spans="1:4" x14ac:dyDescent="0.15">
      <c r="A4936" s="164">
        <v>4912</v>
      </c>
      <c r="B4936" s="164">
        <v>6.8505575379295438</v>
      </c>
      <c r="C4936" s="164">
        <v>-4.1458891884591509E-3</v>
      </c>
      <c r="D4936" s="164">
        <v>-4.4064066673681804E-2</v>
      </c>
    </row>
    <row r="4937" spans="1:4" x14ac:dyDescent="0.15">
      <c r="A4937" s="164">
        <v>4913</v>
      </c>
      <c r="B4937" s="164">
        <v>6.8542518591187047</v>
      </c>
      <c r="C4937" s="164">
        <v>-1.9067272971403426E-2</v>
      </c>
      <c r="D4937" s="164">
        <v>-0.20265413504924645</v>
      </c>
    </row>
    <row r="4938" spans="1:4" x14ac:dyDescent="0.15">
      <c r="A4938" s="164">
        <v>4914</v>
      </c>
      <c r="B4938" s="164">
        <v>6.8735275413053252</v>
      </c>
      <c r="C4938" s="164">
        <v>-1.2863869857038246E-2</v>
      </c>
      <c r="D4938" s="164">
        <v>-0.1367220379743837</v>
      </c>
    </row>
    <row r="4939" spans="1:4" x14ac:dyDescent="0.15">
      <c r="A4939" s="164">
        <v>4915</v>
      </c>
      <c r="B4939" s="164">
        <v>6.8837870184316259</v>
      </c>
      <c r="C4939" s="164">
        <v>-7.8320519992862714E-3</v>
      </c>
      <c r="D4939" s="164">
        <v>-8.324198882328461E-2</v>
      </c>
    </row>
    <row r="4940" spans="1:4" x14ac:dyDescent="0.15">
      <c r="A4940" s="164">
        <v>4916</v>
      </c>
      <c r="B4940" s="164">
        <v>6.8862403064513806</v>
      </c>
      <c r="C4940" s="164">
        <v>-1.276596144611819E-2</v>
      </c>
      <c r="D4940" s="164">
        <v>-0.13568143062802601</v>
      </c>
    </row>
    <row r="4941" spans="1:4" x14ac:dyDescent="0.15">
      <c r="A4941" s="164">
        <v>4917</v>
      </c>
      <c r="B4941" s="164">
        <v>6.9102715257117868</v>
      </c>
      <c r="C4941" s="164">
        <v>3.1675697386477353E-3</v>
      </c>
      <c r="D4941" s="164">
        <v>3.3666120297147897E-2</v>
      </c>
    </row>
    <row r="4942" spans="1:4" x14ac:dyDescent="0.15">
      <c r="A4942" s="164">
        <v>4918</v>
      </c>
      <c r="B4942" s="164">
        <v>6.8656971822173585</v>
      </c>
      <c r="C4942" s="164">
        <v>-6.3971235046249575E-3</v>
      </c>
      <c r="D4942" s="164">
        <v>-6.7991030105735914E-2</v>
      </c>
    </row>
    <row r="4943" spans="1:4" x14ac:dyDescent="0.15">
      <c r="A4943" s="164">
        <v>4919</v>
      </c>
      <c r="B4943" s="164">
        <v>6.8309928243079376</v>
      </c>
      <c r="C4943" s="164">
        <v>-2.3278899506027351E-2</v>
      </c>
      <c r="D4943" s="164">
        <v>-0.24741688291595648</v>
      </c>
    </row>
    <row r="4944" spans="1:4" x14ac:dyDescent="0.15">
      <c r="A4944" s="164">
        <v>4920</v>
      </c>
      <c r="B4944" s="164">
        <v>6.8496074619207477</v>
      </c>
      <c r="C4944" s="164">
        <v>-1.3455601798303185E-2</v>
      </c>
      <c r="D4944" s="164">
        <v>-0.14301118718402192</v>
      </c>
    </row>
    <row r="4945" spans="1:4" x14ac:dyDescent="0.15">
      <c r="A4945" s="164">
        <v>4921</v>
      </c>
      <c r="B4945" s="164">
        <v>6.8348772623616982</v>
      </c>
      <c r="C4945" s="164">
        <v>-1.1373535827152281E-2</v>
      </c>
      <c r="D4945" s="164">
        <v>-0.12088220842906998</v>
      </c>
    </row>
    <row r="4946" spans="1:4" x14ac:dyDescent="0.15">
      <c r="A4946" s="164">
        <v>4922</v>
      </c>
      <c r="B4946" s="164">
        <v>6.8173425784122914</v>
      </c>
      <c r="C4946" s="164">
        <v>-1.617078483293799E-2</v>
      </c>
      <c r="D4946" s="164">
        <v>-0.17186917176364921</v>
      </c>
    </row>
    <row r="4947" spans="1:4" x14ac:dyDescent="0.15">
      <c r="A4947" s="164">
        <v>4923</v>
      </c>
      <c r="B4947" s="164">
        <v>6.775791717288282</v>
      </c>
      <c r="C4947" s="164">
        <v>-2.7853139760029677E-2</v>
      </c>
      <c r="D4947" s="164">
        <v>-0.29603362551845447</v>
      </c>
    </row>
    <row r="4948" spans="1:4" x14ac:dyDescent="0.15">
      <c r="A4948" s="164">
        <v>4924</v>
      </c>
      <c r="B4948" s="164">
        <v>6.8251297966025222</v>
      </c>
      <c r="C4948" s="164">
        <v>-1.0367384469549989E-2</v>
      </c>
      <c r="D4948" s="164">
        <v>-0.11018845408835633</v>
      </c>
    </row>
    <row r="4949" spans="1:4" x14ac:dyDescent="0.15">
      <c r="A4949" s="164">
        <v>4925</v>
      </c>
      <c r="B4949" s="164">
        <v>6.78493089588844</v>
      </c>
      <c r="C4949" s="164">
        <v>-1.2766271212651503E-2</v>
      </c>
      <c r="D4949" s="164">
        <v>-0.1356847229430293</v>
      </c>
    </row>
    <row r="4950" spans="1:4" x14ac:dyDescent="0.15">
      <c r="A4950" s="164">
        <v>4926</v>
      </c>
      <c r="B4950" s="164">
        <v>6.7667559911969608</v>
      </c>
      <c r="C4950" s="164">
        <v>-2.0696451215122202E-2</v>
      </c>
      <c r="D4950" s="164">
        <v>-0.21996965302169294</v>
      </c>
    </row>
    <row r="4951" spans="1:4" x14ac:dyDescent="0.15">
      <c r="A4951" s="164">
        <v>4927</v>
      </c>
      <c r="B4951" s="164">
        <v>6.7673897852828686</v>
      </c>
      <c r="C4951" s="164">
        <v>-1.1504455638857713E-2</v>
      </c>
      <c r="D4951" s="164">
        <v>-0.12227367333554956</v>
      </c>
    </row>
    <row r="4952" spans="1:4" x14ac:dyDescent="0.15">
      <c r="A4952" s="164">
        <v>4928</v>
      </c>
      <c r="B4952" s="164">
        <v>6.7145404282113459</v>
      </c>
      <c r="C4952" s="164">
        <v>-2.1836530646082153E-2</v>
      </c>
      <c r="D4952" s="164">
        <v>-0.23208684520303613</v>
      </c>
    </row>
    <row r="4953" spans="1:4" x14ac:dyDescent="0.15">
      <c r="A4953" s="164">
        <v>4929</v>
      </c>
      <c r="B4953" s="164">
        <v>6.6737922202706432</v>
      </c>
      <c r="C4953" s="164">
        <v>-5.0524122843768282E-2</v>
      </c>
      <c r="D4953" s="164">
        <v>-0.536989344484751</v>
      </c>
    </row>
    <row r="4954" spans="1:4" x14ac:dyDescent="0.15">
      <c r="A4954" s="164">
        <v>4930</v>
      </c>
      <c r="B4954" s="164">
        <v>6.7133534280520353</v>
      </c>
      <c r="C4954" s="164">
        <v>-2.8741700384108171E-2</v>
      </c>
      <c r="D4954" s="164">
        <v>-0.30547758139937725</v>
      </c>
    </row>
    <row r="4955" spans="1:4" x14ac:dyDescent="0.15">
      <c r="A4955" s="164">
        <v>4931</v>
      </c>
      <c r="B4955" s="164">
        <v>6.7614543287620759</v>
      </c>
      <c r="C4955" s="164">
        <v>-1.410257127296255E-2</v>
      </c>
      <c r="D4955" s="164">
        <v>-0.14988742163490515</v>
      </c>
    </row>
    <row r="4956" spans="1:4" x14ac:dyDescent="0.15">
      <c r="A4956" s="164">
        <v>4932</v>
      </c>
      <c r="B4956" s="164">
        <v>6.7575613227405178</v>
      </c>
      <c r="C4956" s="164">
        <v>-3.7734070558075317E-3</v>
      </c>
      <c r="D4956" s="164">
        <v>-4.0105186736995369E-2</v>
      </c>
    </row>
    <row r="4957" spans="1:4" x14ac:dyDescent="0.15">
      <c r="A4957" s="164">
        <v>4933</v>
      </c>
      <c r="B4957" s="164">
        <v>6.7927899956227487</v>
      </c>
      <c r="C4957" s="164">
        <v>-4.2688045643100025E-3</v>
      </c>
      <c r="D4957" s="164">
        <v>-4.537045743101064E-2</v>
      </c>
    </row>
    <row r="4958" spans="1:4" x14ac:dyDescent="0.15">
      <c r="A4958" s="164">
        <v>4934</v>
      </c>
      <c r="B4958" s="164">
        <v>6.7927899956227487</v>
      </c>
      <c r="C4958" s="164">
        <v>-4.2688045643100025E-3</v>
      </c>
      <c r="D4958" s="164">
        <v>-4.537045743101064E-2</v>
      </c>
    </row>
    <row r="4959" spans="1:4" x14ac:dyDescent="0.15">
      <c r="A4959" s="164">
        <v>4935</v>
      </c>
      <c r="B4959" s="164">
        <v>6.7945258019609502</v>
      </c>
      <c r="C4959" s="164">
        <v>3.6378003910924051E-3</v>
      </c>
      <c r="D4959" s="164">
        <v>3.8663908197270641E-2</v>
      </c>
    </row>
    <row r="4960" spans="1:4" x14ac:dyDescent="0.15">
      <c r="A4960" s="164">
        <v>4936</v>
      </c>
      <c r="B4960" s="164">
        <v>6.7210649664501005</v>
      </c>
      <c r="C4960" s="164">
        <v>-1.6405543478395401E-2</v>
      </c>
      <c r="D4960" s="164">
        <v>-0.17436427477664199</v>
      </c>
    </row>
    <row r="4961" spans="1:4" x14ac:dyDescent="0.15">
      <c r="A4961" s="164">
        <v>4937</v>
      </c>
      <c r="B4961" s="164">
        <v>6.7495547455226399</v>
      </c>
      <c r="C4961" s="164">
        <v>-5.731158222866739E-3</v>
      </c>
      <c r="D4961" s="164">
        <v>-6.0912901085925383E-2</v>
      </c>
    </row>
    <row r="4962" spans="1:4" x14ac:dyDescent="0.15">
      <c r="A4962" s="164">
        <v>4938</v>
      </c>
      <c r="B4962" s="164">
        <v>6.7721794343671124</v>
      </c>
      <c r="C4962" s="164">
        <v>-2.8819485325426442E-3</v>
      </c>
      <c r="D4962" s="164">
        <v>-3.0630430895639875E-2</v>
      </c>
    </row>
    <row r="4963" spans="1:4" x14ac:dyDescent="0.15">
      <c r="A4963" s="164">
        <v>4939</v>
      </c>
      <c r="B4963" s="164">
        <v>6.7472288183701368</v>
      </c>
      <c r="C4963" s="164">
        <v>-7.6555326282354841E-3</v>
      </c>
      <c r="D4963" s="164">
        <v>-8.1365874681876726E-2</v>
      </c>
    </row>
    <row r="4964" spans="1:4" x14ac:dyDescent="0.15">
      <c r="A4964" s="164">
        <v>4940</v>
      </c>
      <c r="B4964" s="164">
        <v>6.7810493941845849</v>
      </c>
      <c r="C4964" s="164">
        <v>-5.6833032481931056E-3</v>
      </c>
      <c r="D4964" s="164">
        <v>-6.040428045019873E-2</v>
      </c>
    </row>
    <row r="4965" spans="1:4" x14ac:dyDescent="0.15">
      <c r="A4965" s="164">
        <v>4941</v>
      </c>
      <c r="B4965" s="164">
        <v>6.8127723164610208</v>
      </c>
      <c r="C4965" s="164">
        <v>3.425583669951493E-4</v>
      </c>
      <c r="D4965" s="164">
        <v>3.6408389218216906E-3</v>
      </c>
    </row>
    <row r="4966" spans="1:4" x14ac:dyDescent="0.15">
      <c r="A4966" s="164">
        <v>4942</v>
      </c>
      <c r="B4966" s="164">
        <v>6.8005203946823745</v>
      </c>
      <c r="C4966" s="164">
        <v>-1.0873204180565921E-2</v>
      </c>
      <c r="D4966" s="164">
        <v>-0.11556449586320948</v>
      </c>
    </row>
    <row r="4967" spans="1:4" x14ac:dyDescent="0.15">
      <c r="A4967" s="164">
        <v>4943</v>
      </c>
      <c r="B4967" s="164">
        <v>6.8096272221386727</v>
      </c>
      <c r="C4967" s="164">
        <v>-8.1217429992461732E-3</v>
      </c>
      <c r="D4967" s="164">
        <v>-8.6320933521693899E-2</v>
      </c>
    </row>
    <row r="4968" spans="1:4" x14ac:dyDescent="0.15">
      <c r="A4968" s="164">
        <v>4944</v>
      </c>
      <c r="B4968" s="164">
        <v>6.7802707796723984</v>
      </c>
      <c r="C4968" s="164">
        <v>-7.7626500982868052E-3</v>
      </c>
      <c r="D4968" s="164">
        <v>-8.2504359365788829E-2</v>
      </c>
    </row>
    <row r="4969" spans="1:4" x14ac:dyDescent="0.15">
      <c r="A4969" s="164">
        <v>4945</v>
      </c>
      <c r="B4969" s="164">
        <v>6.7971731442276528</v>
      </c>
      <c r="C4969" s="164">
        <v>-1.7592203969023501E-2</v>
      </c>
      <c r="D4969" s="164">
        <v>-0.18697654794680219</v>
      </c>
    </row>
    <row r="4970" spans="1:4" x14ac:dyDescent="0.15">
      <c r="A4970" s="164">
        <v>4946</v>
      </c>
      <c r="B4970" s="164">
        <v>6.7805304038750318</v>
      </c>
      <c r="C4970" s="164">
        <v>-1.3762818193872484E-2</v>
      </c>
      <c r="D4970" s="164">
        <v>-0.14627639836605183</v>
      </c>
    </row>
    <row r="4971" spans="1:4" x14ac:dyDescent="0.15">
      <c r="A4971" s="164">
        <v>4947</v>
      </c>
      <c r="B4971" s="164">
        <v>6.8217385704656897</v>
      </c>
      <c r="C4971" s="164">
        <v>-4.8931668433951359E-3</v>
      </c>
      <c r="D4971" s="164">
        <v>-5.2006414120524633E-2</v>
      </c>
    </row>
    <row r="4972" spans="1:4" x14ac:dyDescent="0.15">
      <c r="A4972" s="164">
        <v>4948</v>
      </c>
      <c r="B4972" s="164">
        <v>6.8165496639210081</v>
      </c>
      <c r="C4972" s="164">
        <v>-9.2779235171933649E-3</v>
      </c>
      <c r="D4972" s="164">
        <v>-9.860925409993189E-2</v>
      </c>
    </row>
    <row r="4973" spans="1:4" x14ac:dyDescent="0.15">
      <c r="A4973" s="164">
        <v>4949</v>
      </c>
      <c r="B4973" s="164">
        <v>6.8030466988170746</v>
      </c>
      <c r="C4973" s="164">
        <v>-1.723309064017986E-2</v>
      </c>
      <c r="D4973" s="164">
        <v>-0.18315975667567438</v>
      </c>
    </row>
    <row r="4974" spans="1:4" x14ac:dyDescent="0.15">
      <c r="A4974" s="164">
        <v>4950</v>
      </c>
      <c r="B4974" s="164">
        <v>6.8090767809839949</v>
      </c>
      <c r="C4974" s="164">
        <v>-2.0330288584060163E-2</v>
      </c>
      <c r="D4974" s="164">
        <v>-0.21607793912025966</v>
      </c>
    </row>
    <row r="4975" spans="1:4" x14ac:dyDescent="0.15">
      <c r="A4975" s="164">
        <v>4951</v>
      </c>
      <c r="B4975" s="164">
        <v>6.7928922084606951</v>
      </c>
      <c r="C4975" s="164">
        <v>-2.256160539023E-2</v>
      </c>
      <c r="D4975" s="164">
        <v>-0.23979321177898599</v>
      </c>
    </row>
    <row r="4976" spans="1:4" x14ac:dyDescent="0.15">
      <c r="A4976" s="164">
        <v>4952</v>
      </c>
      <c r="B4976" s="164">
        <v>6.7873535334966224</v>
      </c>
      <c r="C4976" s="164">
        <v>-2.6822974271010658E-2</v>
      </c>
      <c r="D4976" s="164">
        <v>-0.28508463997406974</v>
      </c>
    </row>
    <row r="4977" spans="1:4" x14ac:dyDescent="0.15">
      <c r="A4977" s="164">
        <v>4953</v>
      </c>
      <c r="B4977" s="164">
        <v>6.7891014193794739</v>
      </c>
      <c r="C4977" s="164">
        <v>-2.2794503981711678E-2</v>
      </c>
      <c r="D4977" s="164">
        <v>-0.24226854544005505</v>
      </c>
    </row>
    <row r="4978" spans="1:4" x14ac:dyDescent="0.15">
      <c r="A4978" s="164">
        <v>4954</v>
      </c>
      <c r="B4978" s="164">
        <v>6.7891014193794739</v>
      </c>
      <c r="C4978" s="164">
        <v>-2.2794503981711678E-2</v>
      </c>
      <c r="D4978" s="164">
        <v>-0.24226854544005505</v>
      </c>
    </row>
    <row r="4979" spans="1:4" x14ac:dyDescent="0.15">
      <c r="A4979" s="164">
        <v>4955</v>
      </c>
      <c r="B4979" s="164">
        <v>6.7918183076518428</v>
      </c>
      <c r="C4979" s="164">
        <v>-2.0111873132981906E-2</v>
      </c>
      <c r="D4979" s="164">
        <v>-0.21375653771241074</v>
      </c>
    </row>
    <row r="4980" spans="1:4" x14ac:dyDescent="0.15">
      <c r="A4980" s="164">
        <v>4956</v>
      </c>
      <c r="B4980" s="164">
        <v>6.7815680407463921</v>
      </c>
      <c r="C4980" s="164">
        <v>-1.3764722191700329E-2</v>
      </c>
      <c r="D4980" s="164">
        <v>-0.14629663476973245</v>
      </c>
    </row>
    <row r="4981" spans="1:4" x14ac:dyDescent="0.15">
      <c r="A4981" s="164">
        <v>4957</v>
      </c>
      <c r="B4981" s="164">
        <v>6.8022391679168752</v>
      </c>
      <c r="C4981" s="164">
        <v>-1.0343775029273417E-2</v>
      </c>
      <c r="D4981" s="164">
        <v>-0.10993752409404506</v>
      </c>
    </row>
    <row r="4982" spans="1:4" x14ac:dyDescent="0.15">
      <c r="A4982" s="164">
        <v>4958</v>
      </c>
      <c r="B4982" s="164">
        <v>6.8154084408530613</v>
      </c>
      <c r="C4982" s="164">
        <v>-9.4644280176092721E-3</v>
      </c>
      <c r="D4982" s="164">
        <v>-0.10059149394467858</v>
      </c>
    </row>
    <row r="4983" spans="1:4" x14ac:dyDescent="0.15">
      <c r="A4983" s="164">
        <v>4959</v>
      </c>
      <c r="B4983" s="164">
        <v>6.8154084408530613</v>
      </c>
      <c r="C4983" s="164">
        <v>-9.4644280176092721E-3</v>
      </c>
      <c r="D4983" s="164">
        <v>-0.10059149394467858</v>
      </c>
    </row>
    <row r="4984" spans="1:4" x14ac:dyDescent="0.15">
      <c r="A4984" s="164">
        <v>4960</v>
      </c>
      <c r="B4984" s="164">
        <v>6.842348964548882</v>
      </c>
      <c r="C4984" s="164">
        <v>-5.2307651661855914E-3</v>
      </c>
      <c r="D4984" s="164">
        <v>-5.5594535830523963E-2</v>
      </c>
    </row>
    <row r="4985" spans="1:4" x14ac:dyDescent="0.15">
      <c r="A4985" s="164">
        <v>4961</v>
      </c>
      <c r="B4985" s="164">
        <v>6.8403314057911109</v>
      </c>
      <c r="C4985" s="164">
        <v>-7.9464338337507101E-3</v>
      </c>
      <c r="D4985" s="164">
        <v>-8.4457681899242645E-2</v>
      </c>
    </row>
    <row r="4986" spans="1:4" x14ac:dyDescent="0.15">
      <c r="A4986" s="164">
        <v>4962</v>
      </c>
      <c r="B4986" s="164">
        <v>6.8519331038380749</v>
      </c>
      <c r="C4986" s="164">
        <v>-1.1707481649537499E-2</v>
      </c>
      <c r="D4986" s="164">
        <v>-0.12443150999360326</v>
      </c>
    </row>
    <row r="4987" spans="1:4" x14ac:dyDescent="0.15">
      <c r="A4987" s="164">
        <v>4963</v>
      </c>
      <c r="B4987" s="164">
        <v>6.8262569494497027</v>
      </c>
      <c r="C4987" s="164">
        <v>-1.6555610942953436E-2</v>
      </c>
      <c r="D4987" s="164">
        <v>-0.17595924812572306</v>
      </c>
    </row>
    <row r="4988" spans="1:4" x14ac:dyDescent="0.15">
      <c r="A4988" s="164">
        <v>4964</v>
      </c>
      <c r="B4988" s="164">
        <v>6.8350225546063657</v>
      </c>
      <c r="C4988" s="164">
        <v>-2.1907679778349731E-2</v>
      </c>
      <c r="D4988" s="164">
        <v>-0.23284304489036506</v>
      </c>
    </row>
    <row r="4989" spans="1:4" x14ac:dyDescent="0.15">
      <c r="A4989" s="164">
        <v>4965</v>
      </c>
      <c r="B4989" s="164">
        <v>6.8126726660981491</v>
      </c>
      <c r="C4989" s="164">
        <v>-2.1114181518523623E-2</v>
      </c>
      <c r="D4989" s="164">
        <v>-0.22440944750340183</v>
      </c>
    </row>
    <row r="4990" spans="1:4" x14ac:dyDescent="0.15">
      <c r="A4990" s="164">
        <v>4966</v>
      </c>
      <c r="B4990" s="164">
        <v>6.7961559945744838</v>
      </c>
      <c r="C4990" s="164">
        <v>-2.7432924287904115E-2</v>
      </c>
      <c r="D4990" s="164">
        <v>-0.2915674177306059</v>
      </c>
    </row>
    <row r="4991" spans="1:4" x14ac:dyDescent="0.15">
      <c r="A4991" s="164">
        <v>4967</v>
      </c>
      <c r="B4991" s="164">
        <v>6.8000647930951272</v>
      </c>
      <c r="C4991" s="164">
        <v>-2.9619465077597162E-2</v>
      </c>
      <c r="D4991" s="164">
        <v>-0.31480679407717138</v>
      </c>
    </row>
    <row r="4992" spans="1:4" x14ac:dyDescent="0.15">
      <c r="A4992" s="164">
        <v>4968</v>
      </c>
      <c r="B4992" s="164">
        <v>6.7707613838195764</v>
      </c>
      <c r="C4992" s="164">
        <v>-3.4269034274660548E-2</v>
      </c>
      <c r="D4992" s="164">
        <v>-0.36422416096522442</v>
      </c>
    </row>
    <row r="4993" spans="1:4" x14ac:dyDescent="0.15">
      <c r="A4993" s="164">
        <v>4969</v>
      </c>
      <c r="B4993" s="164">
        <v>6.7823453670572622</v>
      </c>
      <c r="C4993" s="164">
        <v>-4.4548385885681441E-2</v>
      </c>
      <c r="D4993" s="164">
        <v>-0.47347696878534495</v>
      </c>
    </row>
    <row r="4994" spans="1:4" x14ac:dyDescent="0.15">
      <c r="A4994" s="164">
        <v>4970</v>
      </c>
      <c r="B4994" s="164">
        <v>6.7913576132143998</v>
      </c>
      <c r="C4994" s="164">
        <v>-4.6003623591087006E-2</v>
      </c>
      <c r="D4994" s="164">
        <v>-0.48894378141881972</v>
      </c>
    </row>
    <row r="4995" spans="1:4" x14ac:dyDescent="0.15">
      <c r="A4995" s="164">
        <v>4971</v>
      </c>
      <c r="B4995" s="164">
        <v>6.7913576132143998</v>
      </c>
      <c r="C4995" s="164">
        <v>-4.6003623591087006E-2</v>
      </c>
      <c r="D4995" s="164">
        <v>-0.48894378141881972</v>
      </c>
    </row>
    <row r="4996" spans="1:4" x14ac:dyDescent="0.15">
      <c r="A4996" s="164">
        <v>4972</v>
      </c>
      <c r="B4996" s="164">
        <v>6.7446785981991155</v>
      </c>
      <c r="C4996" s="164">
        <v>-5.3587904433479494E-2</v>
      </c>
      <c r="D4996" s="164">
        <v>-0.56955236537263154</v>
      </c>
    </row>
    <row r="4997" spans="1:4" x14ac:dyDescent="0.15">
      <c r="A4997" s="164">
        <v>4973</v>
      </c>
      <c r="B4997" s="164">
        <v>6.7798552018197942</v>
      </c>
      <c r="C4997" s="164">
        <v>-4.6215243084512636E-2</v>
      </c>
      <c r="D4997" s="164">
        <v>-0.49119295283751446</v>
      </c>
    </row>
    <row r="4998" spans="1:4" x14ac:dyDescent="0.15">
      <c r="A4998" s="164">
        <v>4974</v>
      </c>
      <c r="B4998" s="164">
        <v>6.7579354647805179</v>
      </c>
      <c r="C4998" s="164">
        <v>-3.9526357529299894E-2</v>
      </c>
      <c r="D4998" s="164">
        <v>-0.42010096612981773</v>
      </c>
    </row>
    <row r="4999" spans="1:4" x14ac:dyDescent="0.15">
      <c r="A4999" s="164">
        <v>4975</v>
      </c>
      <c r="B4999" s="164">
        <v>6.7642156725038598</v>
      </c>
      <c r="C4999" s="164">
        <v>-4.050343121401756E-2</v>
      </c>
      <c r="D4999" s="164">
        <v>-0.43048567204727151</v>
      </c>
    </row>
    <row r="5000" spans="1:4" x14ac:dyDescent="0.15">
      <c r="A5000" s="164">
        <v>4976</v>
      </c>
      <c r="B5000" s="164">
        <v>6.7706562408116451</v>
      </c>
      <c r="C5000" s="164">
        <v>-4.1429720384766E-2</v>
      </c>
      <c r="D5000" s="164">
        <v>-0.4403306210856075</v>
      </c>
    </row>
    <row r="5001" spans="1:4" x14ac:dyDescent="0.15">
      <c r="A5001" s="164">
        <v>4977</v>
      </c>
      <c r="B5001" s="164">
        <v>6.7787632594430303</v>
      </c>
      <c r="C5001" s="164">
        <v>-3.8598572654853669E-2</v>
      </c>
      <c r="D5001" s="164">
        <v>-0.41024012019109019</v>
      </c>
    </row>
    <row r="5002" spans="1:4" x14ac:dyDescent="0.15">
      <c r="A5002" s="164">
        <v>4978</v>
      </c>
      <c r="B5002" s="164">
        <v>6.8060675443962024</v>
      </c>
      <c r="C5002" s="164">
        <v>-3.2987168740667094E-2</v>
      </c>
      <c r="D5002" s="164">
        <v>-0.35060001285392983</v>
      </c>
    </row>
    <row r="5003" spans="1:4" x14ac:dyDescent="0.15">
      <c r="A5003" s="164">
        <v>4979</v>
      </c>
      <c r="B5003" s="164">
        <v>6.7802707796723984</v>
      </c>
      <c r="C5003" s="164">
        <v>-4.081581612196139E-2</v>
      </c>
      <c r="D5003" s="164">
        <v>-0.43380581611909236</v>
      </c>
    </row>
    <row r="5004" spans="1:4" x14ac:dyDescent="0.15">
      <c r="A5004" s="164">
        <v>4980</v>
      </c>
      <c r="B5004" s="164">
        <v>6.7637914836796238</v>
      </c>
      <c r="C5004" s="164">
        <v>-4.7438870227633601E-2</v>
      </c>
      <c r="D5004" s="164">
        <v>-0.50419812146775655</v>
      </c>
    </row>
    <row r="5005" spans="1:4" x14ac:dyDescent="0.15">
      <c r="A5005" s="164">
        <v>4981</v>
      </c>
      <c r="B5005" s="164">
        <v>6.7732805899078787</v>
      </c>
      <c r="C5005" s="164">
        <v>-5.741247258939719E-2</v>
      </c>
      <c r="D5005" s="164">
        <v>-0.61020131148762202</v>
      </c>
    </row>
    <row r="5006" spans="1:4" x14ac:dyDescent="0.15">
      <c r="A5006" s="164">
        <v>4982</v>
      </c>
      <c r="B5006" s="164">
        <v>6.7846727268345077</v>
      </c>
      <c r="C5006" s="164">
        <v>-5.3058145571243998E-2</v>
      </c>
      <c r="D5006" s="164">
        <v>-0.56392188931179055</v>
      </c>
    </row>
    <row r="5007" spans="1:4" x14ac:dyDescent="0.15">
      <c r="A5007" s="164">
        <v>4983</v>
      </c>
      <c r="B5007" s="164">
        <v>6.7840010886740387</v>
      </c>
      <c r="C5007" s="164">
        <v>-5.9928292125198013E-2</v>
      </c>
      <c r="D5007" s="164">
        <v>-0.63694038596001035</v>
      </c>
    </row>
    <row r="5008" spans="1:4" x14ac:dyDescent="0.15">
      <c r="A5008" s="164">
        <v>4984</v>
      </c>
      <c r="B5008" s="164">
        <v>6.7999635122891418</v>
      </c>
      <c r="C5008" s="164">
        <v>-5.968058725075398E-2</v>
      </c>
      <c r="D5008" s="164">
        <v>-0.63430768556529604</v>
      </c>
    </row>
    <row r="5009" spans="1:4" x14ac:dyDescent="0.15">
      <c r="A5009" s="164">
        <v>4985</v>
      </c>
      <c r="B5009" s="164">
        <v>6.8226738525795447</v>
      </c>
      <c r="C5009" s="164">
        <v>-5.5791132478823613E-2</v>
      </c>
      <c r="D5009" s="164">
        <v>-0.59296910013670046</v>
      </c>
    </row>
    <row r="5010" spans="1:4" x14ac:dyDescent="0.15">
      <c r="A5010" s="164">
        <v>4986</v>
      </c>
      <c r="B5010" s="164">
        <v>6.8225754544202815</v>
      </c>
      <c r="C5010" s="164">
        <v>-5.4312154256743739E-2</v>
      </c>
      <c r="D5010" s="164">
        <v>-0.57724996437975284</v>
      </c>
    </row>
    <row r="5011" spans="1:4" x14ac:dyDescent="0.15">
      <c r="A5011" s="164">
        <v>4987</v>
      </c>
      <c r="B5011" s="164">
        <v>6.788998710492864</v>
      </c>
      <c r="C5011" s="164">
        <v>-7.1073103795002979E-2</v>
      </c>
      <c r="D5011" s="164">
        <v>-0.75539162818108585</v>
      </c>
    </row>
    <row r="5012" spans="1:4" x14ac:dyDescent="0.15">
      <c r="A5012" s="164">
        <v>4988</v>
      </c>
      <c r="B5012" s="164">
        <v>6.7919718122526653</v>
      </c>
      <c r="C5012" s="164">
        <v>-6.6098186836097916E-2</v>
      </c>
      <c r="D5012" s="164">
        <v>-0.70251634314369293</v>
      </c>
    </row>
    <row r="5013" spans="1:4" x14ac:dyDescent="0.15">
      <c r="A5013" s="164">
        <v>4989</v>
      </c>
      <c r="B5013" s="164">
        <v>6.7976812240212308</v>
      </c>
      <c r="C5013" s="164">
        <v>-7.0129745862047344E-2</v>
      </c>
      <c r="D5013" s="164">
        <v>-0.74536526593034924</v>
      </c>
    </row>
    <row r="5014" spans="1:4" x14ac:dyDescent="0.15">
      <c r="A5014" s="164">
        <v>4990</v>
      </c>
      <c r="B5014" s="164">
        <v>6.7939136037015651</v>
      </c>
      <c r="C5014" s="164">
        <v>-7.6350775893952338E-2</v>
      </c>
      <c r="D5014" s="164">
        <v>-0.8114847085020207</v>
      </c>
    </row>
    <row r="5015" spans="1:4" x14ac:dyDescent="0.15">
      <c r="A5015" s="164">
        <v>4991</v>
      </c>
      <c r="B5015" s="164">
        <v>6.7939136037015651</v>
      </c>
      <c r="C5015" s="164">
        <v>-7.6350775893952338E-2</v>
      </c>
      <c r="D5015" s="164">
        <v>-0.8114847085020207</v>
      </c>
    </row>
    <row r="5016" spans="1:4" x14ac:dyDescent="0.15">
      <c r="A5016" s="164">
        <v>4992</v>
      </c>
      <c r="B5016" s="164">
        <v>6.760709223308897</v>
      </c>
      <c r="C5016" s="164">
        <v>-8.9816167781907374E-2</v>
      </c>
      <c r="D5016" s="164">
        <v>-0.95459994843409035</v>
      </c>
    </row>
    <row r="5017" spans="1:4" x14ac:dyDescent="0.15">
      <c r="A5017" s="164">
        <v>4993</v>
      </c>
      <c r="B5017" s="164">
        <v>6.7592702289369102</v>
      </c>
      <c r="C5017" s="164">
        <v>-8.9264653658345239E-2</v>
      </c>
      <c r="D5017" s="164">
        <v>-0.94873824928888206</v>
      </c>
    </row>
    <row r="5018" spans="1:4" x14ac:dyDescent="0.15">
      <c r="A5018" s="164">
        <v>4994</v>
      </c>
      <c r="B5018" s="164">
        <v>6.7457648135909203</v>
      </c>
      <c r="C5018" s="164">
        <v>-8.7882145665017397E-2</v>
      </c>
      <c r="D5018" s="164">
        <v>-0.93404443533831272</v>
      </c>
    </row>
    <row r="5019" spans="1:4" x14ac:dyDescent="0.15">
      <c r="A5019" s="164">
        <v>4995</v>
      </c>
      <c r="B5019" s="164">
        <v>6.7448959618508626</v>
      </c>
      <c r="C5019" s="164">
        <v>-9.8505447003133462E-2</v>
      </c>
      <c r="D5019" s="164">
        <v>-1.0469528699777186</v>
      </c>
    </row>
    <row r="5020" spans="1:4" x14ac:dyDescent="0.15">
      <c r="A5020" s="164">
        <v>4996</v>
      </c>
      <c r="B5020" s="164">
        <v>6.7152743371475951</v>
      </c>
      <c r="C5020" s="164">
        <v>-0.10417460541634771</v>
      </c>
      <c r="D5020" s="164">
        <v>-1.1072068138117501</v>
      </c>
    </row>
    <row r="5021" spans="1:4" x14ac:dyDescent="0.15">
      <c r="A5021" s="164">
        <v>4997</v>
      </c>
      <c r="B5021" s="164">
        <v>6.7452218942386653</v>
      </c>
      <c r="C5021" s="164">
        <v>-9.4813487912236205E-2</v>
      </c>
      <c r="D5021" s="164">
        <v>-1.0077133427875902</v>
      </c>
    </row>
    <row r="5022" spans="1:4" x14ac:dyDescent="0.15">
      <c r="A5022" s="164">
        <v>4998</v>
      </c>
      <c r="B5022" s="164">
        <v>6.736263885114905</v>
      </c>
      <c r="C5022" s="164">
        <v>-9.6518778787085147E-2</v>
      </c>
      <c r="D5022" s="164">
        <v>-1.0258378143765889</v>
      </c>
    </row>
    <row r="5023" spans="1:4" x14ac:dyDescent="0.15">
      <c r="A5023" s="164">
        <v>4999</v>
      </c>
      <c r="B5023" s="164">
        <v>6.7173593978854571</v>
      </c>
      <c r="C5023" s="164">
        <v>-9.3559809614287559E-2</v>
      </c>
      <c r="D5023" s="164">
        <v>-0.99438877920254931</v>
      </c>
    </row>
    <row r="5024" spans="1:4" x14ac:dyDescent="0.15">
      <c r="A5024" s="164">
        <v>5000</v>
      </c>
      <c r="B5024" s="164">
        <v>6.7096679344252266</v>
      </c>
      <c r="C5024" s="164">
        <v>-0.10979743521239005</v>
      </c>
      <c r="D5024" s="164">
        <v>-1.1669683597105824</v>
      </c>
    </row>
    <row r="5025" spans="1:4" x14ac:dyDescent="0.15">
      <c r="A5025" s="164">
        <v>5001</v>
      </c>
      <c r="B5025" s="164">
        <v>6.6777684704967832</v>
      </c>
      <c r="C5025" s="164">
        <v>-0.1255459308746012</v>
      </c>
      <c r="D5025" s="164">
        <v>-1.3343492836391764</v>
      </c>
    </row>
    <row r="5026" spans="1:4" x14ac:dyDescent="0.15">
      <c r="A5026" s="164">
        <v>5002</v>
      </c>
      <c r="B5026" s="164">
        <v>6.6767022061738484</v>
      </c>
      <c r="C5026" s="164">
        <v>-0.13092160422534693</v>
      </c>
      <c r="D5026" s="164">
        <v>-1.3914839580541551</v>
      </c>
    </row>
    <row r="5027" spans="1:4" x14ac:dyDescent="0.15">
      <c r="A5027" s="164">
        <v>5003</v>
      </c>
      <c r="B5027" s="164">
        <v>6.6958498446034902</v>
      </c>
      <c r="C5027" s="164">
        <v>-0.126648968446891</v>
      </c>
      <c r="D5027" s="164">
        <v>-1.3460727810409527</v>
      </c>
    </row>
    <row r="5028" spans="1:4" x14ac:dyDescent="0.15">
      <c r="A5028" s="164">
        <v>5004</v>
      </c>
      <c r="B5028" s="164">
        <v>6.6638527441557009</v>
      </c>
      <c r="C5028" s="164">
        <v>-0.13809021709658609</v>
      </c>
      <c r="D5028" s="164">
        <v>-1.4676746667675962</v>
      </c>
    </row>
    <row r="5029" spans="1:4" x14ac:dyDescent="0.15">
      <c r="A5029" s="164">
        <v>5005</v>
      </c>
      <c r="B5029" s="164">
        <v>6.6604104839274809</v>
      </c>
      <c r="C5029" s="164">
        <v>-0.13347648214074859</v>
      </c>
      <c r="D5029" s="164">
        <v>-1.4186381596475692</v>
      </c>
    </row>
    <row r="5030" spans="1:4" x14ac:dyDescent="0.15">
      <c r="A5030" s="164">
        <v>5006</v>
      </c>
      <c r="B5030" s="164">
        <v>6.6450080795542741</v>
      </c>
      <c r="C5030" s="164">
        <v>-0.12807563194343174</v>
      </c>
      <c r="D5030" s="164">
        <v>-1.361235896255772</v>
      </c>
    </row>
    <row r="5031" spans="1:4" x14ac:dyDescent="0.15">
      <c r="A5031" s="164">
        <v>5007</v>
      </c>
      <c r="B5031" s="164">
        <v>6.6984485685320321</v>
      </c>
      <c r="C5031" s="164">
        <v>-0.11975306645565365</v>
      </c>
      <c r="D5031" s="164">
        <v>-1.2727805459366204</v>
      </c>
    </row>
    <row r="5032" spans="1:4" x14ac:dyDescent="0.15">
      <c r="A5032" s="164">
        <v>5008</v>
      </c>
      <c r="B5032" s="164">
        <v>6.7061363027660619</v>
      </c>
      <c r="C5032" s="164">
        <v>-0.12508116325643481</v>
      </c>
      <c r="D5032" s="164">
        <v>-1.329409558918202</v>
      </c>
    </row>
    <row r="5033" spans="1:4" x14ac:dyDescent="0.15">
      <c r="A5033" s="164">
        <v>5009</v>
      </c>
      <c r="B5033" s="164">
        <v>6.7366483401710395</v>
      </c>
      <c r="C5033" s="164">
        <v>-0.11564223559208298</v>
      </c>
      <c r="D5033" s="164">
        <v>-1.2290890923008495</v>
      </c>
    </row>
    <row r="5034" spans="1:4" x14ac:dyDescent="0.15">
      <c r="A5034" s="164">
        <v>5010</v>
      </c>
      <c r="B5034" s="164">
        <v>6.7396078088198079</v>
      </c>
      <c r="C5034" s="164">
        <v>-0.11090527559139751</v>
      </c>
      <c r="D5034" s="164">
        <v>-1.1787429031451417</v>
      </c>
    </row>
    <row r="5035" spans="1:4" x14ac:dyDescent="0.15">
      <c r="A5035" s="164">
        <v>5011</v>
      </c>
      <c r="B5035" s="164">
        <v>6.7244185156887832</v>
      </c>
      <c r="C5035" s="164">
        <v>-9.9291434855747873E-2</v>
      </c>
      <c r="D5035" s="164">
        <v>-1.0553066439374073</v>
      </c>
    </row>
    <row r="5036" spans="1:4" x14ac:dyDescent="0.15">
      <c r="A5036" s="164">
        <v>5012</v>
      </c>
      <c r="B5036" s="164">
        <v>6.7561700850976534</v>
      </c>
      <c r="C5036" s="164">
        <v>-9.9315034474768638E-2</v>
      </c>
      <c r="D5036" s="164">
        <v>-1.055557469547725</v>
      </c>
    </row>
    <row r="5037" spans="1:4" x14ac:dyDescent="0.15">
      <c r="A5037" s="164">
        <v>5013</v>
      </c>
      <c r="B5037" s="164">
        <v>6.7716020200252593</v>
      </c>
      <c r="C5037" s="164">
        <v>-9.4140796386173342E-2</v>
      </c>
      <c r="D5037" s="164">
        <v>-1.0005637247182584</v>
      </c>
    </row>
    <row r="5038" spans="1:4" x14ac:dyDescent="0.15">
      <c r="A5038" s="164">
        <v>5014</v>
      </c>
      <c r="B5038" s="164">
        <v>6.7674953677748224</v>
      </c>
      <c r="C5038" s="164">
        <v>-0.1030863474244148</v>
      </c>
      <c r="D5038" s="164">
        <v>-1.0956403993383039</v>
      </c>
    </row>
    <row r="5039" spans="1:4" x14ac:dyDescent="0.15">
      <c r="A5039" s="164">
        <v>5015</v>
      </c>
      <c r="B5039" s="164">
        <v>6.7535413993851776</v>
      </c>
      <c r="C5039" s="164">
        <v>-0.1091008364065269</v>
      </c>
      <c r="D5039" s="164">
        <v>-1.1595646460966718</v>
      </c>
    </row>
    <row r="5040" spans="1:4" x14ac:dyDescent="0.15">
      <c r="A5040" s="164">
        <v>5016</v>
      </c>
      <c r="B5040" s="164">
        <v>6.8047599418887437</v>
      </c>
      <c r="C5040" s="164">
        <v>-9.1925255277076623E-2</v>
      </c>
      <c r="D5040" s="164">
        <v>-0.97701612209026722</v>
      </c>
    </row>
    <row r="5041" spans="1:4" x14ac:dyDescent="0.15">
      <c r="A5041" s="164">
        <v>5017</v>
      </c>
      <c r="B5041" s="164">
        <v>6.7847760046703725</v>
      </c>
      <c r="C5041" s="164">
        <v>-9.2568200380816812E-2</v>
      </c>
      <c r="D5041" s="164">
        <v>-0.98384958401626099</v>
      </c>
    </row>
    <row r="5042" spans="1:4" x14ac:dyDescent="0.15">
      <c r="A5042" s="164">
        <v>5018</v>
      </c>
      <c r="B5042" s="164">
        <v>6.7911527730980294</v>
      </c>
      <c r="C5042" s="164">
        <v>-8.9438137530439832E-2</v>
      </c>
      <c r="D5042" s="164">
        <v>-0.95058210100784857</v>
      </c>
    </row>
    <row r="5043" spans="1:4" x14ac:dyDescent="0.15">
      <c r="A5043" s="164">
        <v>5019</v>
      </c>
      <c r="B5043" s="164">
        <v>6.8203582206112134</v>
      </c>
      <c r="C5043" s="164">
        <v>-9.5564703310454746E-2</v>
      </c>
      <c r="D5043" s="164">
        <v>-1.0156975420482801</v>
      </c>
    </row>
    <row r="5044" spans="1:4" x14ac:dyDescent="0.15">
      <c r="A5044" s="164">
        <v>5020</v>
      </c>
      <c r="B5044" s="164">
        <v>6.7994569116695507</v>
      </c>
      <c r="C5044" s="164">
        <v>-9.5165113234796372E-2</v>
      </c>
      <c r="D5044" s="164">
        <v>-1.0114505487169181</v>
      </c>
    </row>
    <row r="5045" spans="1:4" x14ac:dyDescent="0.15">
      <c r="A5045" s="164">
        <v>5021</v>
      </c>
      <c r="B5045" s="164">
        <v>6.777148556435507</v>
      </c>
      <c r="C5045" s="164">
        <v>-0.10828518573571877</v>
      </c>
      <c r="D5045" s="164">
        <v>-1.1508956045697127</v>
      </c>
    </row>
    <row r="5046" spans="1:4" x14ac:dyDescent="0.15">
      <c r="A5046" s="164">
        <v>5022</v>
      </c>
      <c r="B5046" s="164">
        <v>6.790947879383145</v>
      </c>
      <c r="C5046" s="164">
        <v>-0.10908993991183902</v>
      </c>
      <c r="D5046" s="164">
        <v>-1.1594488340605533</v>
      </c>
    </row>
    <row r="5047" spans="1:4" x14ac:dyDescent="0.15">
      <c r="A5047" s="164">
        <v>5023</v>
      </c>
      <c r="B5047" s="164">
        <v>6.8026935065141236</v>
      </c>
      <c r="C5047" s="164">
        <v>-0.10442545239871048</v>
      </c>
      <c r="D5047" s="164">
        <v>-1.1098729097089812</v>
      </c>
    </row>
    <row r="5048" spans="1:4" x14ac:dyDescent="0.15">
      <c r="A5048" s="164">
        <v>5024</v>
      </c>
      <c r="B5048" s="164">
        <v>6.8280179379363819</v>
      </c>
      <c r="C5048" s="164">
        <v>-0.10142488802835281</v>
      </c>
      <c r="D5048" s="164">
        <v>-1.0779817851603162</v>
      </c>
    </row>
    <row r="5049" spans="1:4" x14ac:dyDescent="0.15">
      <c r="A5049" s="164">
        <v>5025</v>
      </c>
      <c r="B5049" s="164">
        <v>6.8373435716458415</v>
      </c>
      <c r="C5049" s="164">
        <v>-0.10096990941932482</v>
      </c>
      <c r="D5049" s="164">
        <v>-1.0731461017032868</v>
      </c>
    </row>
    <row r="5050" spans="1:4" x14ac:dyDescent="0.15">
      <c r="A5050" s="164">
        <v>5026</v>
      </c>
      <c r="B5050" s="164">
        <v>6.8300186964838714</v>
      </c>
      <c r="C5050" s="164">
        <v>-0.10210804442079624</v>
      </c>
      <c r="D5050" s="164">
        <v>-1.0852426277580816</v>
      </c>
    </row>
    <row r="5051" spans="1:4" x14ac:dyDescent="0.15">
      <c r="A5051" s="164">
        <v>5027</v>
      </c>
      <c r="B5051" s="164">
        <v>6.8077240554253775</v>
      </c>
      <c r="C5051" s="164">
        <v>-0.10392263336430929</v>
      </c>
      <c r="D5051" s="164">
        <v>-1.104528760251652</v>
      </c>
    </row>
    <row r="5052" spans="1:4" x14ac:dyDescent="0.15">
      <c r="A5052" s="164">
        <v>5028</v>
      </c>
      <c r="B5052" s="164">
        <v>6.8221325096265026</v>
      </c>
      <c r="C5052" s="164">
        <v>-0.1066279185162049</v>
      </c>
      <c r="D5052" s="164">
        <v>-1.1332815464178336</v>
      </c>
    </row>
    <row r="5053" spans="1:4" x14ac:dyDescent="0.15">
      <c r="A5053" s="164">
        <v>5029</v>
      </c>
      <c r="B5053" s="164">
        <v>6.8520278814405122</v>
      </c>
      <c r="C5053" s="164">
        <v>-9.9173563676338006E-2</v>
      </c>
      <c r="D5053" s="164">
        <v>-1.0540538647934592</v>
      </c>
    </row>
    <row r="5054" spans="1:4" x14ac:dyDescent="0.15">
      <c r="A5054" s="164">
        <v>5030</v>
      </c>
      <c r="B5054" s="164">
        <v>6.8520278814405122</v>
      </c>
      <c r="C5054" s="164">
        <v>-9.9173563676338006E-2</v>
      </c>
      <c r="D5054" s="164">
        <v>-1.0540538647934592</v>
      </c>
    </row>
    <row r="5055" spans="1:4" x14ac:dyDescent="0.15">
      <c r="A5055" s="164">
        <v>5031</v>
      </c>
      <c r="B5055" s="164">
        <v>6.8524068771768194</v>
      </c>
      <c r="C5055" s="164">
        <v>-9.6987259498380496E-2</v>
      </c>
      <c r="D5055" s="164">
        <v>-1.0308170032452437</v>
      </c>
    </row>
    <row r="5056" spans="1:4" x14ac:dyDescent="0.15">
      <c r="A5056" s="164">
        <v>5032</v>
      </c>
      <c r="B5056" s="164">
        <v>6.8392243454193</v>
      </c>
      <c r="C5056" s="164">
        <v>-0.10403833178843946</v>
      </c>
      <c r="D5056" s="164">
        <v>-1.1057584465368291</v>
      </c>
    </row>
    <row r="5057" spans="1:4" x14ac:dyDescent="0.15">
      <c r="A5057" s="164">
        <v>5033</v>
      </c>
      <c r="B5057" s="164">
        <v>6.8397540043513638</v>
      </c>
      <c r="C5057" s="164">
        <v>-9.2167477522048458E-2</v>
      </c>
      <c r="D5057" s="164">
        <v>-0.97959055104075599</v>
      </c>
    </row>
    <row r="5058" spans="1:4" x14ac:dyDescent="0.15">
      <c r="A5058" s="164">
        <v>5034</v>
      </c>
      <c r="B5058" s="164">
        <v>6.8604643533378864</v>
      </c>
      <c r="C5058" s="164">
        <v>-9.738808572519364E-2</v>
      </c>
      <c r="D5058" s="164">
        <v>-1.0350771348551333</v>
      </c>
    </row>
    <row r="5059" spans="1:4" x14ac:dyDescent="0.15">
      <c r="A5059" s="164">
        <v>5035</v>
      </c>
      <c r="B5059" s="164">
        <v>6.8616822375524098</v>
      </c>
      <c r="C5059" s="164">
        <v>-9.3648901745409852E-2</v>
      </c>
      <c r="D5059" s="164">
        <v>-0.99533568381755955</v>
      </c>
    </row>
    <row r="5060" spans="1:4" x14ac:dyDescent="0.15">
      <c r="A5060" s="164">
        <v>5036</v>
      </c>
      <c r="B5060" s="164">
        <v>6.8307494059372402</v>
      </c>
      <c r="C5060" s="164">
        <v>-0.10655645318519102</v>
      </c>
      <c r="D5060" s="164">
        <v>-1.132521986051527</v>
      </c>
    </row>
    <row r="5061" spans="1:4" x14ac:dyDescent="0.15">
      <c r="A5061" s="164">
        <v>5037</v>
      </c>
      <c r="B5061" s="164">
        <v>6.8478944148220178</v>
      </c>
      <c r="C5061" s="164">
        <v>-0.1026580653376552</v>
      </c>
      <c r="D5061" s="164">
        <v>-1.0910884565418943</v>
      </c>
    </row>
    <row r="5062" spans="1:4" x14ac:dyDescent="0.15">
      <c r="A5062" s="164">
        <v>5038</v>
      </c>
      <c r="B5062" s="164">
        <v>6.8489892937905674</v>
      </c>
      <c r="C5062" s="164">
        <v>-0.11142939180454459</v>
      </c>
      <c r="D5062" s="164">
        <v>-1.1843134070132042</v>
      </c>
    </row>
    <row r="5063" spans="1:4" x14ac:dyDescent="0.15">
      <c r="A5063" s="164">
        <v>5039</v>
      </c>
      <c r="B5063" s="164">
        <v>6.8518857107346927</v>
      </c>
      <c r="C5063" s="164">
        <v>-0.1044165616858983</v>
      </c>
      <c r="D5063" s="164">
        <v>-1.1097784158756141</v>
      </c>
    </row>
    <row r="5064" spans="1:4" x14ac:dyDescent="0.15">
      <c r="A5064" s="164">
        <v>5040</v>
      </c>
      <c r="B5064" s="164">
        <v>6.8715426161603785</v>
      </c>
      <c r="C5064" s="164">
        <v>-0.10742678737985223</v>
      </c>
      <c r="D5064" s="164">
        <v>-1.1417722245983488</v>
      </c>
    </row>
    <row r="5065" spans="1:4" x14ac:dyDescent="0.15">
      <c r="A5065" s="164">
        <v>5041</v>
      </c>
      <c r="B5065" s="164">
        <v>6.8646720612076031</v>
      </c>
      <c r="C5065" s="164">
        <v>-0.11065088216750851</v>
      </c>
      <c r="D5065" s="164">
        <v>-1.1760391143360258</v>
      </c>
    </row>
    <row r="5066" spans="1:4" x14ac:dyDescent="0.15">
      <c r="A5066" s="164">
        <v>5042</v>
      </c>
      <c r="B5066" s="164">
        <v>6.8620565903982591</v>
      </c>
      <c r="C5066" s="164">
        <v>-0.11083816923634959</v>
      </c>
      <c r="D5066" s="164">
        <v>-1.1780296716117735</v>
      </c>
    </row>
    <row r="5067" spans="1:4" x14ac:dyDescent="0.15">
      <c r="A5067" s="164">
        <v>5043</v>
      </c>
      <c r="B5067" s="164">
        <v>6.8796810471540191</v>
      </c>
      <c r="C5067" s="164">
        <v>-0.10705844216337823</v>
      </c>
      <c r="D5067" s="164">
        <v>-1.1378573133598084</v>
      </c>
    </row>
    <row r="5068" spans="1:4" x14ac:dyDescent="0.15">
      <c r="A5068" s="164">
        <v>5044</v>
      </c>
      <c r="B5068" s="164">
        <v>6.8821472125962533</v>
      </c>
      <c r="C5068" s="164">
        <v>-0.11044077807739239</v>
      </c>
      <c r="D5068" s="164">
        <v>-1.1738060491925912</v>
      </c>
    </row>
    <row r="5069" spans="1:4" x14ac:dyDescent="0.15">
      <c r="A5069" s="164">
        <v>5045</v>
      </c>
      <c r="B5069" s="164">
        <v>6.8830130935782643</v>
      </c>
      <c r="C5069" s="164">
        <v>-0.10593613823824377</v>
      </c>
      <c r="D5069" s="164">
        <v>-1.1259290459273545</v>
      </c>
    </row>
    <row r="5070" spans="1:4" x14ac:dyDescent="0.15">
      <c r="A5070" s="164">
        <v>5046</v>
      </c>
      <c r="B5070" s="164">
        <v>6.9029350501383107</v>
      </c>
      <c r="C5070" s="164">
        <v>-9.2572117164823275E-2</v>
      </c>
      <c r="D5070" s="164">
        <v>-0.98389121306705363</v>
      </c>
    </row>
    <row r="5071" spans="1:4" x14ac:dyDescent="0.15">
      <c r="A5071" s="164">
        <v>5047</v>
      </c>
      <c r="B5071" s="164">
        <v>6.8987499742372451</v>
      </c>
      <c r="C5071" s="164">
        <v>-9.2141877260066174E-2</v>
      </c>
      <c r="D5071" s="164">
        <v>-0.97931846184599625</v>
      </c>
    </row>
    <row r="5072" spans="1:4" x14ac:dyDescent="0.15">
      <c r="A5072" s="164">
        <v>5048</v>
      </c>
      <c r="B5072" s="164">
        <v>6.9009788626554496</v>
      </c>
      <c r="C5072" s="164">
        <v>-7.7148818611073366E-2</v>
      </c>
      <c r="D5072" s="164">
        <v>-0.81996660608711669</v>
      </c>
    </row>
    <row r="5073" spans="1:4" x14ac:dyDescent="0.15">
      <c r="A5073" s="164">
        <v>5049</v>
      </c>
      <c r="B5073" s="164">
        <v>6.881645475106871</v>
      </c>
      <c r="C5073" s="164">
        <v>-7.1172318931287393E-2</v>
      </c>
      <c r="D5073" s="164">
        <v>-0.75644612389516441</v>
      </c>
    </row>
    <row r="5074" spans="1:4" x14ac:dyDescent="0.15">
      <c r="A5074" s="164">
        <v>5050</v>
      </c>
      <c r="B5074" s="164">
        <v>6.891979960689004</v>
      </c>
      <c r="C5074" s="164">
        <v>-5.7655959792749734E-2</v>
      </c>
      <c r="D5074" s="164">
        <v>-0.61278918489065004</v>
      </c>
    </row>
    <row r="5075" spans="1:4" x14ac:dyDescent="0.15">
      <c r="A5075" s="164">
        <v>5051</v>
      </c>
      <c r="B5075" s="164">
        <v>6.8884598061278703</v>
      </c>
      <c r="C5075" s="164">
        <v>-7.5894714149482567E-2</v>
      </c>
      <c r="D5075" s="164">
        <v>-0.80663751307490406</v>
      </c>
    </row>
    <row r="5076" spans="1:4" x14ac:dyDescent="0.15">
      <c r="A5076" s="164">
        <v>5052</v>
      </c>
      <c r="B5076" s="164">
        <v>6.8815085817962354</v>
      </c>
      <c r="C5076" s="164">
        <v>-6.9933861288067334E-2</v>
      </c>
      <c r="D5076" s="164">
        <v>-0.7432833311424567</v>
      </c>
    </row>
    <row r="5077" spans="1:4" x14ac:dyDescent="0.15">
      <c r="A5077" s="164">
        <v>5053</v>
      </c>
      <c r="B5077" s="164">
        <v>6.8575054467927643</v>
      </c>
      <c r="C5077" s="164">
        <v>-7.3161512725862465E-2</v>
      </c>
      <c r="D5077" s="164">
        <v>-0.77758802229298596</v>
      </c>
    </row>
    <row r="5078" spans="1:4" x14ac:dyDescent="0.15">
      <c r="A5078" s="164">
        <v>5054</v>
      </c>
      <c r="B5078" s="164">
        <v>6.8692282190437881</v>
      </c>
      <c r="C5078" s="164">
        <v>-7.4641638167289415E-2</v>
      </c>
      <c r="D5078" s="164">
        <v>-0.7933193511278237</v>
      </c>
    </row>
    <row r="5079" spans="1:4" x14ac:dyDescent="0.15">
      <c r="A5079" s="164">
        <v>5055</v>
      </c>
      <c r="B5079" s="164">
        <v>6.8649983816679132</v>
      </c>
      <c r="C5079" s="164">
        <v>-8.189970728533158E-2</v>
      </c>
      <c r="D5079" s="164">
        <v>-0.87046083441441979</v>
      </c>
    </row>
    <row r="5080" spans="1:4" x14ac:dyDescent="0.15">
      <c r="A5080" s="164">
        <v>5056</v>
      </c>
      <c r="B5080" s="164">
        <v>6.8889571976880788</v>
      </c>
      <c r="C5080" s="164">
        <v>-7.5842322860062872E-2</v>
      </c>
      <c r="D5080" s="164">
        <v>-0.80608067878311063</v>
      </c>
    </row>
    <row r="5081" spans="1:4" x14ac:dyDescent="0.15">
      <c r="A5081" s="164">
        <v>5057</v>
      </c>
      <c r="B5081" s="164">
        <v>6.8899510339878987</v>
      </c>
      <c r="C5081" s="164">
        <v>-7.8596529292116024E-2</v>
      </c>
      <c r="D5081" s="164">
        <v>-0.83535341867999591</v>
      </c>
    </row>
    <row r="5082" spans="1:4" x14ac:dyDescent="0.15">
      <c r="A5082" s="164">
        <v>5058</v>
      </c>
      <c r="B5082" s="164">
        <v>6.8869204135122191</v>
      </c>
      <c r="C5082" s="164">
        <v>-8.0754990291715067E-2</v>
      </c>
      <c r="D5082" s="164">
        <v>-0.85829435247620833</v>
      </c>
    </row>
    <row r="5083" spans="1:4" x14ac:dyDescent="0.15">
      <c r="A5083" s="164">
        <v>5059</v>
      </c>
      <c r="B5083" s="164">
        <v>6.8720046758600954</v>
      </c>
      <c r="C5083" s="164">
        <v>-8.2695152084440338E-2</v>
      </c>
      <c r="D5083" s="164">
        <v>-0.87891512035161545</v>
      </c>
    </row>
    <row r="5084" spans="1:4" x14ac:dyDescent="0.15">
      <c r="A5084" s="164">
        <v>5060</v>
      </c>
      <c r="B5084" s="164">
        <v>6.8705251240729375</v>
      </c>
      <c r="C5084" s="164">
        <v>-8.268014176335825E-2</v>
      </c>
      <c r="D5084" s="164">
        <v>-0.87875558502423723</v>
      </c>
    </row>
    <row r="5085" spans="1:4" x14ac:dyDescent="0.15">
      <c r="A5085" s="164">
        <v>5061</v>
      </c>
      <c r="B5085" s="164">
        <v>6.8705251240729375</v>
      </c>
      <c r="C5085" s="164">
        <v>-8.268014176335825E-2</v>
      </c>
      <c r="D5085" s="164">
        <v>-0.87875558502423723</v>
      </c>
    </row>
    <row r="5086" spans="1:4" x14ac:dyDescent="0.15">
      <c r="A5086" s="164">
        <v>5062</v>
      </c>
      <c r="B5086" s="164">
        <v>6.89709650269325</v>
      </c>
      <c r="C5086" s="164">
        <v>-8.332228718200696E-2</v>
      </c>
      <c r="D5086" s="164">
        <v>-0.88558054759687477</v>
      </c>
    </row>
    <row r="5087" spans="1:4" x14ac:dyDescent="0.15">
      <c r="A5087" s="164">
        <v>5063</v>
      </c>
      <c r="B5087" s="164">
        <v>6.8883693373448702</v>
      </c>
      <c r="C5087" s="164">
        <v>-9.3782756468371531E-2</v>
      </c>
      <c r="D5087" s="164">
        <v>-0.99675834206264469</v>
      </c>
    </row>
    <row r="5088" spans="1:4" x14ac:dyDescent="0.15">
      <c r="A5088" s="164">
        <v>5064</v>
      </c>
      <c r="B5088" s="164">
        <v>6.897677850091819</v>
      </c>
      <c r="C5088" s="164">
        <v>-8.7755931458445069E-2</v>
      </c>
      <c r="D5088" s="164">
        <v>-0.93270298336968549</v>
      </c>
    </row>
    <row r="5089" spans="1:4" x14ac:dyDescent="0.15">
      <c r="A5089" s="164">
        <v>5065</v>
      </c>
      <c r="B5089" s="164">
        <v>6.9077159839475835</v>
      </c>
      <c r="C5089" s="164">
        <v>-8.4321053583519934E-2</v>
      </c>
      <c r="D5089" s="164">
        <v>-0.89619581185193731</v>
      </c>
    </row>
    <row r="5090" spans="1:4" x14ac:dyDescent="0.15">
      <c r="A5090" s="164">
        <v>5066</v>
      </c>
      <c r="B5090" s="164">
        <v>6.9313208429496465</v>
      </c>
      <c r="C5090" s="164">
        <v>-8.2466671887670095E-2</v>
      </c>
      <c r="D5090" s="164">
        <v>-0.87648674704821761</v>
      </c>
    </row>
    <row r="5091" spans="1:4" x14ac:dyDescent="0.15">
      <c r="A5091" s="164">
        <v>5067</v>
      </c>
      <c r="B5091" s="164">
        <v>6.9348244396240473</v>
      </c>
      <c r="C5091" s="164">
        <v>-8.3957022848959006E-2</v>
      </c>
      <c r="D5091" s="164">
        <v>-0.89232675654683802</v>
      </c>
    </row>
    <row r="5092" spans="1:4" x14ac:dyDescent="0.15">
      <c r="A5092" s="164">
        <v>5068</v>
      </c>
      <c r="B5092" s="164">
        <v>6.9301637805494609</v>
      </c>
      <c r="C5092" s="164">
        <v>-9.3152906093081356E-2</v>
      </c>
      <c r="D5092" s="164">
        <v>-0.99006405582641643</v>
      </c>
    </row>
    <row r="5093" spans="1:4" x14ac:dyDescent="0.15">
      <c r="A5093" s="164">
        <v>5069</v>
      </c>
      <c r="B5093" s="164">
        <v>6.9404316533768489</v>
      </c>
      <c r="C5093" s="164">
        <v>-9.2001840479526642E-2</v>
      </c>
      <c r="D5093" s="164">
        <v>-0.97783009837221146</v>
      </c>
    </row>
    <row r="5094" spans="1:4" x14ac:dyDescent="0.15">
      <c r="A5094" s="164">
        <v>5070</v>
      </c>
      <c r="B5094" s="164">
        <v>6.940177649195439</v>
      </c>
      <c r="C5094" s="164">
        <v>-9.4297773931389273E-2</v>
      </c>
      <c r="D5094" s="164">
        <v>-1.0022321409986357</v>
      </c>
    </row>
    <row r="5095" spans="1:4" x14ac:dyDescent="0.15">
      <c r="A5095" s="164">
        <v>5071</v>
      </c>
      <c r="B5095" s="164">
        <v>6.9372081630794185</v>
      </c>
      <c r="C5095" s="164">
        <v>-9.2286193268850347E-2</v>
      </c>
      <c r="D5095" s="164">
        <v>-0.98085230656399958</v>
      </c>
    </row>
    <row r="5096" spans="1:4" x14ac:dyDescent="0.15">
      <c r="A5096" s="164">
        <v>5072</v>
      </c>
      <c r="B5096" s="164">
        <v>6.9446950696169685</v>
      </c>
      <c r="C5096" s="164">
        <v>-9.6265256719646253E-2</v>
      </c>
      <c r="D5096" s="164">
        <v>-1.0231432866709342</v>
      </c>
    </row>
    <row r="5097" spans="1:4" x14ac:dyDescent="0.15">
      <c r="A5097" s="164">
        <v>5073</v>
      </c>
      <c r="B5097" s="164">
        <v>6.941700439855448</v>
      </c>
      <c r="C5097" s="164">
        <v>-9.6778470044879938E-2</v>
      </c>
      <c r="D5097" s="164">
        <v>-1.0285979105532777</v>
      </c>
    </row>
    <row r="5098" spans="1:4" x14ac:dyDescent="0.15">
      <c r="A5098" s="164">
        <v>5074</v>
      </c>
      <c r="B5098" s="164">
        <v>6.9456206637559328</v>
      </c>
      <c r="C5098" s="164">
        <v>-9.4647398872780286E-2</v>
      </c>
      <c r="D5098" s="164">
        <v>-1.0059480861259489</v>
      </c>
    </row>
    <row r="5099" spans="1:4" x14ac:dyDescent="0.15">
      <c r="A5099" s="164">
        <v>5075</v>
      </c>
      <c r="B5099" s="164">
        <v>6.9441476129190365</v>
      </c>
      <c r="C5099" s="164">
        <v>-9.1693649721988457E-2</v>
      </c>
      <c r="D5099" s="164">
        <v>-0.97455453130539793</v>
      </c>
    </row>
    <row r="5100" spans="1:4" x14ac:dyDescent="0.15">
      <c r="A5100" s="164">
        <v>5076</v>
      </c>
      <c r="B5100" s="164">
        <v>6.9260358787911338</v>
      </c>
      <c r="C5100" s="164">
        <v>-9.7648535192569774E-2</v>
      </c>
      <c r="D5100" s="164">
        <v>-1.0378452895678869</v>
      </c>
    </row>
    <row r="5101" spans="1:4" x14ac:dyDescent="0.15">
      <c r="A5101" s="164">
        <v>5077</v>
      </c>
      <c r="B5101" s="164">
        <v>6.9172783622440495</v>
      </c>
      <c r="C5101" s="164">
        <v>-0.10174802730442956</v>
      </c>
      <c r="D5101" s="164">
        <v>-1.0814162306938744</v>
      </c>
    </row>
    <row r="5102" spans="1:4" x14ac:dyDescent="0.15">
      <c r="A5102" s="164">
        <v>5078</v>
      </c>
      <c r="B5102" s="164">
        <v>6.9224493393047259</v>
      </c>
      <c r="C5102" s="164">
        <v>-0.10823580473095262</v>
      </c>
      <c r="D5102" s="164">
        <v>-1.1503707647132866</v>
      </c>
    </row>
    <row r="5103" spans="1:4" x14ac:dyDescent="0.15">
      <c r="A5103" s="164">
        <v>5079</v>
      </c>
      <c r="B5103" s="164">
        <v>6.9223193972378203</v>
      </c>
      <c r="C5103" s="164">
        <v>-9.979526261834426E-2</v>
      </c>
      <c r="D5103" s="164">
        <v>-1.0606615145366745</v>
      </c>
    </row>
    <row r="5104" spans="1:4" x14ac:dyDescent="0.15">
      <c r="A5104" s="164">
        <v>5080</v>
      </c>
      <c r="B5104" s="164">
        <v>6.9308068040578457</v>
      </c>
      <c r="C5104" s="164">
        <v>-0.10512963611131543</v>
      </c>
      <c r="D5104" s="164">
        <v>-1.1173572385591397</v>
      </c>
    </row>
    <row r="5105" spans="1:4" x14ac:dyDescent="0.15">
      <c r="A5105" s="164">
        <v>5081</v>
      </c>
      <c r="B5105" s="164">
        <v>6.9040886862439663</v>
      </c>
      <c r="C5105" s="164">
        <v>-0.10950210536746763</v>
      </c>
      <c r="D5105" s="164">
        <v>-1.1638294832510729</v>
      </c>
    </row>
    <row r="5106" spans="1:4" x14ac:dyDescent="0.15">
      <c r="A5106" s="164">
        <v>5082</v>
      </c>
      <c r="B5106" s="164">
        <v>6.9035564499955138</v>
      </c>
      <c r="C5106" s="164">
        <v>-0.1066210061186208</v>
      </c>
      <c r="D5106" s="164">
        <v>-1.1332080788613756</v>
      </c>
    </row>
    <row r="5107" spans="1:4" ht="14" thickBot="1" x14ac:dyDescent="0.2">
      <c r="A5107" s="165">
        <v>5083</v>
      </c>
      <c r="B5107" s="165">
        <v>6.915619906774328</v>
      </c>
      <c r="C5107" s="165">
        <v>-0.1122256431169335</v>
      </c>
      <c r="D5107" s="165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21" bestFit="1" customWidth="1"/>
    <col min="2" max="7" width="8.83203125" style="122"/>
    <col min="8" max="8" width="8.83203125" style="123"/>
    <col min="9" max="9" width="12" style="123" bestFit="1" customWidth="1"/>
    <col min="10" max="16" width="8.83203125" style="123"/>
    <col min="17" max="17" width="14.6640625" style="123" bestFit="1" customWidth="1"/>
    <col min="18" max="18" width="2.6640625" style="123" customWidth="1"/>
    <col min="19" max="33" width="8.83203125" style="123"/>
    <col min="34" max="34" width="10.83203125" style="123" customWidth="1"/>
    <col min="35" max="43" width="8.83203125" style="123"/>
    <col min="44" max="44" width="10.5" style="123" customWidth="1"/>
    <col min="45" max="256" width="8.83203125" style="123"/>
    <col min="257" max="257" width="11.1640625" style="123" customWidth="1"/>
    <col min="258" max="264" width="8.83203125" style="123"/>
    <col min="265" max="265" width="12" style="123" bestFit="1" customWidth="1"/>
    <col min="266" max="272" width="8.83203125" style="123"/>
    <col min="273" max="273" width="14.6640625" style="123" bestFit="1" customWidth="1"/>
    <col min="274" max="274" width="2.6640625" style="123" customWidth="1"/>
    <col min="275" max="512" width="8.83203125" style="123"/>
    <col min="513" max="513" width="11.1640625" style="123" customWidth="1"/>
    <col min="514" max="520" width="8.83203125" style="123"/>
    <col min="521" max="521" width="12" style="123" bestFit="1" customWidth="1"/>
    <col min="522" max="528" width="8.83203125" style="123"/>
    <col min="529" max="529" width="14.6640625" style="123" bestFit="1" customWidth="1"/>
    <col min="530" max="530" width="2.6640625" style="123" customWidth="1"/>
    <col min="531" max="768" width="8.83203125" style="123"/>
    <col min="769" max="769" width="11.1640625" style="123" customWidth="1"/>
    <col min="770" max="776" width="8.83203125" style="123"/>
    <col min="777" max="777" width="12" style="123" bestFit="1" customWidth="1"/>
    <col min="778" max="784" width="8.83203125" style="123"/>
    <col min="785" max="785" width="14.6640625" style="123" bestFit="1" customWidth="1"/>
    <col min="786" max="786" width="2.6640625" style="123" customWidth="1"/>
    <col min="787" max="1024" width="8.83203125" style="123"/>
    <col min="1025" max="1025" width="11.1640625" style="123" customWidth="1"/>
    <col min="1026" max="1032" width="8.83203125" style="123"/>
    <col min="1033" max="1033" width="12" style="123" bestFit="1" customWidth="1"/>
    <col min="1034" max="1040" width="8.83203125" style="123"/>
    <col min="1041" max="1041" width="14.6640625" style="123" bestFit="1" customWidth="1"/>
    <col min="1042" max="1042" width="2.6640625" style="123" customWidth="1"/>
    <col min="1043" max="1280" width="8.83203125" style="123"/>
    <col min="1281" max="1281" width="11.1640625" style="123" customWidth="1"/>
    <col min="1282" max="1288" width="8.83203125" style="123"/>
    <col min="1289" max="1289" width="12" style="123" bestFit="1" customWidth="1"/>
    <col min="1290" max="1296" width="8.83203125" style="123"/>
    <col min="1297" max="1297" width="14.6640625" style="123" bestFit="1" customWidth="1"/>
    <col min="1298" max="1298" width="2.6640625" style="123" customWidth="1"/>
    <col min="1299" max="1536" width="8.83203125" style="123"/>
    <col min="1537" max="1537" width="11.1640625" style="123" customWidth="1"/>
    <col min="1538" max="1544" width="8.83203125" style="123"/>
    <col min="1545" max="1545" width="12" style="123" bestFit="1" customWidth="1"/>
    <col min="1546" max="1552" width="8.83203125" style="123"/>
    <col min="1553" max="1553" width="14.6640625" style="123" bestFit="1" customWidth="1"/>
    <col min="1554" max="1554" width="2.6640625" style="123" customWidth="1"/>
    <col min="1555" max="1792" width="8.83203125" style="123"/>
    <col min="1793" max="1793" width="11.1640625" style="123" customWidth="1"/>
    <col min="1794" max="1800" width="8.83203125" style="123"/>
    <col min="1801" max="1801" width="12" style="123" bestFit="1" customWidth="1"/>
    <col min="1802" max="1808" width="8.83203125" style="123"/>
    <col min="1809" max="1809" width="14.6640625" style="123" bestFit="1" customWidth="1"/>
    <col min="1810" max="1810" width="2.6640625" style="123" customWidth="1"/>
    <col min="1811" max="2048" width="8.83203125" style="123"/>
    <col min="2049" max="2049" width="11.1640625" style="123" customWidth="1"/>
    <col min="2050" max="2056" width="8.83203125" style="123"/>
    <col min="2057" max="2057" width="12" style="123" bestFit="1" customWidth="1"/>
    <col min="2058" max="2064" width="8.83203125" style="123"/>
    <col min="2065" max="2065" width="14.6640625" style="123" bestFit="1" customWidth="1"/>
    <col min="2066" max="2066" width="2.6640625" style="123" customWidth="1"/>
    <col min="2067" max="2304" width="8.83203125" style="123"/>
    <col min="2305" max="2305" width="11.1640625" style="123" customWidth="1"/>
    <col min="2306" max="2312" width="8.83203125" style="123"/>
    <col min="2313" max="2313" width="12" style="123" bestFit="1" customWidth="1"/>
    <col min="2314" max="2320" width="8.83203125" style="123"/>
    <col min="2321" max="2321" width="14.6640625" style="123" bestFit="1" customWidth="1"/>
    <col min="2322" max="2322" width="2.6640625" style="123" customWidth="1"/>
    <col min="2323" max="2560" width="8.83203125" style="123"/>
    <col min="2561" max="2561" width="11.1640625" style="123" customWidth="1"/>
    <col min="2562" max="2568" width="8.83203125" style="123"/>
    <col min="2569" max="2569" width="12" style="123" bestFit="1" customWidth="1"/>
    <col min="2570" max="2576" width="8.83203125" style="123"/>
    <col min="2577" max="2577" width="14.6640625" style="123" bestFit="1" customWidth="1"/>
    <col min="2578" max="2578" width="2.6640625" style="123" customWidth="1"/>
    <col min="2579" max="2816" width="8.83203125" style="123"/>
    <col min="2817" max="2817" width="11.1640625" style="123" customWidth="1"/>
    <col min="2818" max="2824" width="8.83203125" style="123"/>
    <col min="2825" max="2825" width="12" style="123" bestFit="1" customWidth="1"/>
    <col min="2826" max="2832" width="8.83203125" style="123"/>
    <col min="2833" max="2833" width="14.6640625" style="123" bestFit="1" customWidth="1"/>
    <col min="2834" max="2834" width="2.6640625" style="123" customWidth="1"/>
    <col min="2835" max="3072" width="8.83203125" style="123"/>
    <col min="3073" max="3073" width="11.1640625" style="123" customWidth="1"/>
    <col min="3074" max="3080" width="8.83203125" style="123"/>
    <col min="3081" max="3081" width="12" style="123" bestFit="1" customWidth="1"/>
    <col min="3082" max="3088" width="8.83203125" style="123"/>
    <col min="3089" max="3089" width="14.6640625" style="123" bestFit="1" customWidth="1"/>
    <col min="3090" max="3090" width="2.6640625" style="123" customWidth="1"/>
    <col min="3091" max="3328" width="8.83203125" style="123"/>
    <col min="3329" max="3329" width="11.1640625" style="123" customWidth="1"/>
    <col min="3330" max="3336" width="8.83203125" style="123"/>
    <col min="3337" max="3337" width="12" style="123" bestFit="1" customWidth="1"/>
    <col min="3338" max="3344" width="8.83203125" style="123"/>
    <col min="3345" max="3345" width="14.6640625" style="123" bestFit="1" customWidth="1"/>
    <col min="3346" max="3346" width="2.6640625" style="123" customWidth="1"/>
    <col min="3347" max="3584" width="8.83203125" style="123"/>
    <col min="3585" max="3585" width="11.1640625" style="123" customWidth="1"/>
    <col min="3586" max="3592" width="8.83203125" style="123"/>
    <col min="3593" max="3593" width="12" style="123" bestFit="1" customWidth="1"/>
    <col min="3594" max="3600" width="8.83203125" style="123"/>
    <col min="3601" max="3601" width="14.6640625" style="123" bestFit="1" customWidth="1"/>
    <col min="3602" max="3602" width="2.6640625" style="123" customWidth="1"/>
    <col min="3603" max="3840" width="8.83203125" style="123"/>
    <col min="3841" max="3841" width="11.1640625" style="123" customWidth="1"/>
    <col min="3842" max="3848" width="8.83203125" style="123"/>
    <col min="3849" max="3849" width="12" style="123" bestFit="1" customWidth="1"/>
    <col min="3850" max="3856" width="8.83203125" style="123"/>
    <col min="3857" max="3857" width="14.6640625" style="123" bestFit="1" customWidth="1"/>
    <col min="3858" max="3858" width="2.6640625" style="123" customWidth="1"/>
    <col min="3859" max="4096" width="8.83203125" style="123"/>
    <col min="4097" max="4097" width="11.1640625" style="123" customWidth="1"/>
    <col min="4098" max="4104" width="8.83203125" style="123"/>
    <col min="4105" max="4105" width="12" style="123" bestFit="1" customWidth="1"/>
    <col min="4106" max="4112" width="8.83203125" style="123"/>
    <col min="4113" max="4113" width="14.6640625" style="123" bestFit="1" customWidth="1"/>
    <col min="4114" max="4114" width="2.6640625" style="123" customWidth="1"/>
    <col min="4115" max="4352" width="8.83203125" style="123"/>
    <col min="4353" max="4353" width="11.1640625" style="123" customWidth="1"/>
    <col min="4354" max="4360" width="8.83203125" style="123"/>
    <col min="4361" max="4361" width="12" style="123" bestFit="1" customWidth="1"/>
    <col min="4362" max="4368" width="8.83203125" style="123"/>
    <col min="4369" max="4369" width="14.6640625" style="123" bestFit="1" customWidth="1"/>
    <col min="4370" max="4370" width="2.6640625" style="123" customWidth="1"/>
    <col min="4371" max="4608" width="8.83203125" style="123"/>
    <col min="4609" max="4609" width="11.1640625" style="123" customWidth="1"/>
    <col min="4610" max="4616" width="8.83203125" style="123"/>
    <col min="4617" max="4617" width="12" style="123" bestFit="1" customWidth="1"/>
    <col min="4618" max="4624" width="8.83203125" style="123"/>
    <col min="4625" max="4625" width="14.6640625" style="123" bestFit="1" customWidth="1"/>
    <col min="4626" max="4626" width="2.6640625" style="123" customWidth="1"/>
    <col min="4627" max="4864" width="8.83203125" style="123"/>
    <col min="4865" max="4865" width="11.1640625" style="123" customWidth="1"/>
    <col min="4866" max="4872" width="8.83203125" style="123"/>
    <col min="4873" max="4873" width="12" style="123" bestFit="1" customWidth="1"/>
    <col min="4874" max="4880" width="8.83203125" style="123"/>
    <col min="4881" max="4881" width="14.6640625" style="123" bestFit="1" customWidth="1"/>
    <col min="4882" max="4882" width="2.6640625" style="123" customWidth="1"/>
    <col min="4883" max="5120" width="8.83203125" style="123"/>
    <col min="5121" max="5121" width="11.1640625" style="123" customWidth="1"/>
    <col min="5122" max="5128" width="8.83203125" style="123"/>
    <col min="5129" max="5129" width="12" style="123" bestFit="1" customWidth="1"/>
    <col min="5130" max="5136" width="8.83203125" style="123"/>
    <col min="5137" max="5137" width="14.6640625" style="123" bestFit="1" customWidth="1"/>
    <col min="5138" max="5138" width="2.6640625" style="123" customWidth="1"/>
    <col min="5139" max="5376" width="8.83203125" style="123"/>
    <col min="5377" max="5377" width="11.1640625" style="123" customWidth="1"/>
    <col min="5378" max="5384" width="8.83203125" style="123"/>
    <col min="5385" max="5385" width="12" style="123" bestFit="1" customWidth="1"/>
    <col min="5386" max="5392" width="8.83203125" style="123"/>
    <col min="5393" max="5393" width="14.6640625" style="123" bestFit="1" customWidth="1"/>
    <col min="5394" max="5394" width="2.6640625" style="123" customWidth="1"/>
    <col min="5395" max="5632" width="8.83203125" style="123"/>
    <col min="5633" max="5633" width="11.1640625" style="123" customWidth="1"/>
    <col min="5634" max="5640" width="8.83203125" style="123"/>
    <col min="5641" max="5641" width="12" style="123" bestFit="1" customWidth="1"/>
    <col min="5642" max="5648" width="8.83203125" style="123"/>
    <col min="5649" max="5649" width="14.6640625" style="123" bestFit="1" customWidth="1"/>
    <col min="5650" max="5650" width="2.6640625" style="123" customWidth="1"/>
    <col min="5651" max="5888" width="8.83203125" style="123"/>
    <col min="5889" max="5889" width="11.1640625" style="123" customWidth="1"/>
    <col min="5890" max="5896" width="8.83203125" style="123"/>
    <col min="5897" max="5897" width="12" style="123" bestFit="1" customWidth="1"/>
    <col min="5898" max="5904" width="8.83203125" style="123"/>
    <col min="5905" max="5905" width="14.6640625" style="123" bestFit="1" customWidth="1"/>
    <col min="5906" max="5906" width="2.6640625" style="123" customWidth="1"/>
    <col min="5907" max="6144" width="8.83203125" style="123"/>
    <col min="6145" max="6145" width="11.1640625" style="123" customWidth="1"/>
    <col min="6146" max="6152" width="8.83203125" style="123"/>
    <col min="6153" max="6153" width="12" style="123" bestFit="1" customWidth="1"/>
    <col min="6154" max="6160" width="8.83203125" style="123"/>
    <col min="6161" max="6161" width="14.6640625" style="123" bestFit="1" customWidth="1"/>
    <col min="6162" max="6162" width="2.6640625" style="123" customWidth="1"/>
    <col min="6163" max="6400" width="8.83203125" style="123"/>
    <col min="6401" max="6401" width="11.1640625" style="123" customWidth="1"/>
    <col min="6402" max="6408" width="8.83203125" style="123"/>
    <col min="6409" max="6409" width="12" style="123" bestFit="1" customWidth="1"/>
    <col min="6410" max="6416" width="8.83203125" style="123"/>
    <col min="6417" max="6417" width="14.6640625" style="123" bestFit="1" customWidth="1"/>
    <col min="6418" max="6418" width="2.6640625" style="123" customWidth="1"/>
    <col min="6419" max="6656" width="8.83203125" style="123"/>
    <col min="6657" max="6657" width="11.1640625" style="123" customWidth="1"/>
    <col min="6658" max="6664" width="8.83203125" style="123"/>
    <col min="6665" max="6665" width="12" style="123" bestFit="1" customWidth="1"/>
    <col min="6666" max="6672" width="8.83203125" style="123"/>
    <col min="6673" max="6673" width="14.6640625" style="123" bestFit="1" customWidth="1"/>
    <col min="6674" max="6674" width="2.6640625" style="123" customWidth="1"/>
    <col min="6675" max="6912" width="8.83203125" style="123"/>
    <col min="6913" max="6913" width="11.1640625" style="123" customWidth="1"/>
    <col min="6914" max="6920" width="8.83203125" style="123"/>
    <col min="6921" max="6921" width="12" style="123" bestFit="1" customWidth="1"/>
    <col min="6922" max="6928" width="8.83203125" style="123"/>
    <col min="6929" max="6929" width="14.6640625" style="123" bestFit="1" customWidth="1"/>
    <col min="6930" max="6930" width="2.6640625" style="123" customWidth="1"/>
    <col min="6931" max="7168" width="8.83203125" style="123"/>
    <col min="7169" max="7169" width="11.1640625" style="123" customWidth="1"/>
    <col min="7170" max="7176" width="8.83203125" style="123"/>
    <col min="7177" max="7177" width="12" style="123" bestFit="1" customWidth="1"/>
    <col min="7178" max="7184" width="8.83203125" style="123"/>
    <col min="7185" max="7185" width="14.6640625" style="123" bestFit="1" customWidth="1"/>
    <col min="7186" max="7186" width="2.6640625" style="123" customWidth="1"/>
    <col min="7187" max="7424" width="8.83203125" style="123"/>
    <col min="7425" max="7425" width="11.1640625" style="123" customWidth="1"/>
    <col min="7426" max="7432" width="8.83203125" style="123"/>
    <col min="7433" max="7433" width="12" style="123" bestFit="1" customWidth="1"/>
    <col min="7434" max="7440" width="8.83203125" style="123"/>
    <col min="7441" max="7441" width="14.6640625" style="123" bestFit="1" customWidth="1"/>
    <col min="7442" max="7442" width="2.6640625" style="123" customWidth="1"/>
    <col min="7443" max="7680" width="8.83203125" style="123"/>
    <col min="7681" max="7681" width="11.1640625" style="123" customWidth="1"/>
    <col min="7682" max="7688" width="8.83203125" style="123"/>
    <col min="7689" max="7689" width="12" style="123" bestFit="1" customWidth="1"/>
    <col min="7690" max="7696" width="8.83203125" style="123"/>
    <col min="7697" max="7697" width="14.6640625" style="123" bestFit="1" customWidth="1"/>
    <col min="7698" max="7698" width="2.6640625" style="123" customWidth="1"/>
    <col min="7699" max="7936" width="8.83203125" style="123"/>
    <col min="7937" max="7937" width="11.1640625" style="123" customWidth="1"/>
    <col min="7938" max="7944" width="8.83203125" style="123"/>
    <col min="7945" max="7945" width="12" style="123" bestFit="1" customWidth="1"/>
    <col min="7946" max="7952" width="8.83203125" style="123"/>
    <col min="7953" max="7953" width="14.6640625" style="123" bestFit="1" customWidth="1"/>
    <col min="7954" max="7954" width="2.6640625" style="123" customWidth="1"/>
    <col min="7955" max="8192" width="8.83203125" style="123"/>
    <col min="8193" max="8193" width="11.1640625" style="123" customWidth="1"/>
    <col min="8194" max="8200" width="8.83203125" style="123"/>
    <col min="8201" max="8201" width="12" style="123" bestFit="1" customWidth="1"/>
    <col min="8202" max="8208" width="8.83203125" style="123"/>
    <col min="8209" max="8209" width="14.6640625" style="123" bestFit="1" customWidth="1"/>
    <col min="8210" max="8210" width="2.6640625" style="123" customWidth="1"/>
    <col min="8211" max="8448" width="8.83203125" style="123"/>
    <col min="8449" max="8449" width="11.1640625" style="123" customWidth="1"/>
    <col min="8450" max="8456" width="8.83203125" style="123"/>
    <col min="8457" max="8457" width="12" style="123" bestFit="1" customWidth="1"/>
    <col min="8458" max="8464" width="8.83203125" style="123"/>
    <col min="8465" max="8465" width="14.6640625" style="123" bestFit="1" customWidth="1"/>
    <col min="8466" max="8466" width="2.6640625" style="123" customWidth="1"/>
    <col min="8467" max="8704" width="8.83203125" style="123"/>
    <col min="8705" max="8705" width="11.1640625" style="123" customWidth="1"/>
    <col min="8706" max="8712" width="8.83203125" style="123"/>
    <col min="8713" max="8713" width="12" style="123" bestFit="1" customWidth="1"/>
    <col min="8714" max="8720" width="8.83203125" style="123"/>
    <col min="8721" max="8721" width="14.6640625" style="123" bestFit="1" customWidth="1"/>
    <col min="8722" max="8722" width="2.6640625" style="123" customWidth="1"/>
    <col min="8723" max="8960" width="8.83203125" style="123"/>
    <col min="8961" max="8961" width="11.1640625" style="123" customWidth="1"/>
    <col min="8962" max="8968" width="8.83203125" style="123"/>
    <col min="8969" max="8969" width="12" style="123" bestFit="1" customWidth="1"/>
    <col min="8970" max="8976" width="8.83203125" style="123"/>
    <col min="8977" max="8977" width="14.6640625" style="123" bestFit="1" customWidth="1"/>
    <col min="8978" max="8978" width="2.6640625" style="123" customWidth="1"/>
    <col min="8979" max="9216" width="8.83203125" style="123"/>
    <col min="9217" max="9217" width="11.1640625" style="123" customWidth="1"/>
    <col min="9218" max="9224" width="8.83203125" style="123"/>
    <col min="9225" max="9225" width="12" style="123" bestFit="1" customWidth="1"/>
    <col min="9226" max="9232" width="8.83203125" style="123"/>
    <col min="9233" max="9233" width="14.6640625" style="123" bestFit="1" customWidth="1"/>
    <col min="9234" max="9234" width="2.6640625" style="123" customWidth="1"/>
    <col min="9235" max="9472" width="8.83203125" style="123"/>
    <col min="9473" max="9473" width="11.1640625" style="123" customWidth="1"/>
    <col min="9474" max="9480" width="8.83203125" style="123"/>
    <col min="9481" max="9481" width="12" style="123" bestFit="1" customWidth="1"/>
    <col min="9482" max="9488" width="8.83203125" style="123"/>
    <col min="9489" max="9489" width="14.6640625" style="123" bestFit="1" customWidth="1"/>
    <col min="9490" max="9490" width="2.6640625" style="123" customWidth="1"/>
    <col min="9491" max="9728" width="8.83203125" style="123"/>
    <col min="9729" max="9729" width="11.1640625" style="123" customWidth="1"/>
    <col min="9730" max="9736" width="8.83203125" style="123"/>
    <col min="9737" max="9737" width="12" style="123" bestFit="1" customWidth="1"/>
    <col min="9738" max="9744" width="8.83203125" style="123"/>
    <col min="9745" max="9745" width="14.6640625" style="123" bestFit="1" customWidth="1"/>
    <col min="9746" max="9746" width="2.6640625" style="123" customWidth="1"/>
    <col min="9747" max="9984" width="8.83203125" style="123"/>
    <col min="9985" max="9985" width="11.1640625" style="123" customWidth="1"/>
    <col min="9986" max="9992" width="8.83203125" style="123"/>
    <col min="9993" max="9993" width="12" style="123" bestFit="1" customWidth="1"/>
    <col min="9994" max="10000" width="8.83203125" style="123"/>
    <col min="10001" max="10001" width="14.6640625" style="123" bestFit="1" customWidth="1"/>
    <col min="10002" max="10002" width="2.6640625" style="123" customWidth="1"/>
    <col min="10003" max="10240" width="8.83203125" style="123"/>
    <col min="10241" max="10241" width="11.1640625" style="123" customWidth="1"/>
    <col min="10242" max="10248" width="8.83203125" style="123"/>
    <col min="10249" max="10249" width="12" style="123" bestFit="1" customWidth="1"/>
    <col min="10250" max="10256" width="8.83203125" style="123"/>
    <col min="10257" max="10257" width="14.6640625" style="123" bestFit="1" customWidth="1"/>
    <col min="10258" max="10258" width="2.6640625" style="123" customWidth="1"/>
    <col min="10259" max="10496" width="8.83203125" style="123"/>
    <col min="10497" max="10497" width="11.1640625" style="123" customWidth="1"/>
    <col min="10498" max="10504" width="8.83203125" style="123"/>
    <col min="10505" max="10505" width="12" style="123" bestFit="1" customWidth="1"/>
    <col min="10506" max="10512" width="8.83203125" style="123"/>
    <col min="10513" max="10513" width="14.6640625" style="123" bestFit="1" customWidth="1"/>
    <col min="10514" max="10514" width="2.6640625" style="123" customWidth="1"/>
    <col min="10515" max="10752" width="8.83203125" style="123"/>
    <col min="10753" max="10753" width="11.1640625" style="123" customWidth="1"/>
    <col min="10754" max="10760" width="8.83203125" style="123"/>
    <col min="10761" max="10761" width="12" style="123" bestFit="1" customWidth="1"/>
    <col min="10762" max="10768" width="8.83203125" style="123"/>
    <col min="10769" max="10769" width="14.6640625" style="123" bestFit="1" customWidth="1"/>
    <col min="10770" max="10770" width="2.6640625" style="123" customWidth="1"/>
    <col min="10771" max="11008" width="8.83203125" style="123"/>
    <col min="11009" max="11009" width="11.1640625" style="123" customWidth="1"/>
    <col min="11010" max="11016" width="8.83203125" style="123"/>
    <col min="11017" max="11017" width="12" style="123" bestFit="1" customWidth="1"/>
    <col min="11018" max="11024" width="8.83203125" style="123"/>
    <col min="11025" max="11025" width="14.6640625" style="123" bestFit="1" customWidth="1"/>
    <col min="11026" max="11026" width="2.6640625" style="123" customWidth="1"/>
    <col min="11027" max="11264" width="8.83203125" style="123"/>
    <col min="11265" max="11265" width="11.1640625" style="123" customWidth="1"/>
    <col min="11266" max="11272" width="8.83203125" style="123"/>
    <col min="11273" max="11273" width="12" style="123" bestFit="1" customWidth="1"/>
    <col min="11274" max="11280" width="8.83203125" style="123"/>
    <col min="11281" max="11281" width="14.6640625" style="123" bestFit="1" customWidth="1"/>
    <col min="11282" max="11282" width="2.6640625" style="123" customWidth="1"/>
    <col min="11283" max="11520" width="8.83203125" style="123"/>
    <col min="11521" max="11521" width="11.1640625" style="123" customWidth="1"/>
    <col min="11522" max="11528" width="8.83203125" style="123"/>
    <col min="11529" max="11529" width="12" style="123" bestFit="1" customWidth="1"/>
    <col min="11530" max="11536" width="8.83203125" style="123"/>
    <col min="11537" max="11537" width="14.6640625" style="123" bestFit="1" customWidth="1"/>
    <col min="11538" max="11538" width="2.6640625" style="123" customWidth="1"/>
    <col min="11539" max="11776" width="8.83203125" style="123"/>
    <col min="11777" max="11777" width="11.1640625" style="123" customWidth="1"/>
    <col min="11778" max="11784" width="8.83203125" style="123"/>
    <col min="11785" max="11785" width="12" style="123" bestFit="1" customWidth="1"/>
    <col min="11786" max="11792" width="8.83203125" style="123"/>
    <col min="11793" max="11793" width="14.6640625" style="123" bestFit="1" customWidth="1"/>
    <col min="11794" max="11794" width="2.6640625" style="123" customWidth="1"/>
    <col min="11795" max="12032" width="8.83203125" style="123"/>
    <col min="12033" max="12033" width="11.1640625" style="123" customWidth="1"/>
    <col min="12034" max="12040" width="8.83203125" style="123"/>
    <col min="12041" max="12041" width="12" style="123" bestFit="1" customWidth="1"/>
    <col min="12042" max="12048" width="8.83203125" style="123"/>
    <col min="12049" max="12049" width="14.6640625" style="123" bestFit="1" customWidth="1"/>
    <col min="12050" max="12050" width="2.6640625" style="123" customWidth="1"/>
    <col min="12051" max="12288" width="8.83203125" style="123"/>
    <col min="12289" max="12289" width="11.1640625" style="123" customWidth="1"/>
    <col min="12290" max="12296" width="8.83203125" style="123"/>
    <col min="12297" max="12297" width="12" style="123" bestFit="1" customWidth="1"/>
    <col min="12298" max="12304" width="8.83203125" style="123"/>
    <col min="12305" max="12305" width="14.6640625" style="123" bestFit="1" customWidth="1"/>
    <col min="12306" max="12306" width="2.6640625" style="123" customWidth="1"/>
    <col min="12307" max="12544" width="8.83203125" style="123"/>
    <col min="12545" max="12545" width="11.1640625" style="123" customWidth="1"/>
    <col min="12546" max="12552" width="8.83203125" style="123"/>
    <col min="12553" max="12553" width="12" style="123" bestFit="1" customWidth="1"/>
    <col min="12554" max="12560" width="8.83203125" style="123"/>
    <col min="12561" max="12561" width="14.6640625" style="123" bestFit="1" customWidth="1"/>
    <col min="12562" max="12562" width="2.6640625" style="123" customWidth="1"/>
    <col min="12563" max="12800" width="8.83203125" style="123"/>
    <col min="12801" max="12801" width="11.1640625" style="123" customWidth="1"/>
    <col min="12802" max="12808" width="8.83203125" style="123"/>
    <col min="12809" max="12809" width="12" style="123" bestFit="1" customWidth="1"/>
    <col min="12810" max="12816" width="8.83203125" style="123"/>
    <col min="12817" max="12817" width="14.6640625" style="123" bestFit="1" customWidth="1"/>
    <col min="12818" max="12818" width="2.6640625" style="123" customWidth="1"/>
    <col min="12819" max="13056" width="8.83203125" style="123"/>
    <col min="13057" max="13057" width="11.1640625" style="123" customWidth="1"/>
    <col min="13058" max="13064" width="8.83203125" style="123"/>
    <col min="13065" max="13065" width="12" style="123" bestFit="1" customWidth="1"/>
    <col min="13066" max="13072" width="8.83203125" style="123"/>
    <col min="13073" max="13073" width="14.6640625" style="123" bestFit="1" customWidth="1"/>
    <col min="13074" max="13074" width="2.6640625" style="123" customWidth="1"/>
    <col min="13075" max="13312" width="8.83203125" style="123"/>
    <col min="13313" max="13313" width="11.1640625" style="123" customWidth="1"/>
    <col min="13314" max="13320" width="8.83203125" style="123"/>
    <col min="13321" max="13321" width="12" style="123" bestFit="1" customWidth="1"/>
    <col min="13322" max="13328" width="8.83203125" style="123"/>
    <col min="13329" max="13329" width="14.6640625" style="123" bestFit="1" customWidth="1"/>
    <col min="13330" max="13330" width="2.6640625" style="123" customWidth="1"/>
    <col min="13331" max="13568" width="8.83203125" style="123"/>
    <col min="13569" max="13569" width="11.1640625" style="123" customWidth="1"/>
    <col min="13570" max="13576" width="8.83203125" style="123"/>
    <col min="13577" max="13577" width="12" style="123" bestFit="1" customWidth="1"/>
    <col min="13578" max="13584" width="8.83203125" style="123"/>
    <col min="13585" max="13585" width="14.6640625" style="123" bestFit="1" customWidth="1"/>
    <col min="13586" max="13586" width="2.6640625" style="123" customWidth="1"/>
    <col min="13587" max="13824" width="8.83203125" style="123"/>
    <col min="13825" max="13825" width="11.1640625" style="123" customWidth="1"/>
    <col min="13826" max="13832" width="8.83203125" style="123"/>
    <col min="13833" max="13833" width="12" style="123" bestFit="1" customWidth="1"/>
    <col min="13834" max="13840" width="8.83203125" style="123"/>
    <col min="13841" max="13841" width="14.6640625" style="123" bestFit="1" customWidth="1"/>
    <col min="13842" max="13842" width="2.6640625" style="123" customWidth="1"/>
    <col min="13843" max="14080" width="8.83203125" style="123"/>
    <col min="14081" max="14081" width="11.1640625" style="123" customWidth="1"/>
    <col min="14082" max="14088" width="8.83203125" style="123"/>
    <col min="14089" max="14089" width="12" style="123" bestFit="1" customWidth="1"/>
    <col min="14090" max="14096" width="8.83203125" style="123"/>
    <col min="14097" max="14097" width="14.6640625" style="123" bestFit="1" customWidth="1"/>
    <col min="14098" max="14098" width="2.6640625" style="123" customWidth="1"/>
    <col min="14099" max="14336" width="8.83203125" style="123"/>
    <col min="14337" max="14337" width="11.1640625" style="123" customWidth="1"/>
    <col min="14338" max="14344" width="8.83203125" style="123"/>
    <col min="14345" max="14345" width="12" style="123" bestFit="1" customWidth="1"/>
    <col min="14346" max="14352" width="8.83203125" style="123"/>
    <col min="14353" max="14353" width="14.6640625" style="123" bestFit="1" customWidth="1"/>
    <col min="14354" max="14354" width="2.6640625" style="123" customWidth="1"/>
    <col min="14355" max="14592" width="8.83203125" style="123"/>
    <col min="14593" max="14593" width="11.1640625" style="123" customWidth="1"/>
    <col min="14594" max="14600" width="8.83203125" style="123"/>
    <col min="14601" max="14601" width="12" style="123" bestFit="1" customWidth="1"/>
    <col min="14602" max="14608" width="8.83203125" style="123"/>
    <col min="14609" max="14609" width="14.6640625" style="123" bestFit="1" customWidth="1"/>
    <col min="14610" max="14610" width="2.6640625" style="123" customWidth="1"/>
    <col min="14611" max="14848" width="8.83203125" style="123"/>
    <col min="14849" max="14849" width="11.1640625" style="123" customWidth="1"/>
    <col min="14850" max="14856" width="8.83203125" style="123"/>
    <col min="14857" max="14857" width="12" style="123" bestFit="1" customWidth="1"/>
    <col min="14858" max="14864" width="8.83203125" style="123"/>
    <col min="14865" max="14865" width="14.6640625" style="123" bestFit="1" customWidth="1"/>
    <col min="14866" max="14866" width="2.6640625" style="123" customWidth="1"/>
    <col min="14867" max="15104" width="8.83203125" style="123"/>
    <col min="15105" max="15105" width="11.1640625" style="123" customWidth="1"/>
    <col min="15106" max="15112" width="8.83203125" style="123"/>
    <col min="15113" max="15113" width="12" style="123" bestFit="1" customWidth="1"/>
    <col min="15114" max="15120" width="8.83203125" style="123"/>
    <col min="15121" max="15121" width="14.6640625" style="123" bestFit="1" customWidth="1"/>
    <col min="15122" max="15122" width="2.6640625" style="123" customWidth="1"/>
    <col min="15123" max="15360" width="8.83203125" style="123"/>
    <col min="15361" max="15361" width="11.1640625" style="123" customWidth="1"/>
    <col min="15362" max="15368" width="8.83203125" style="123"/>
    <col min="15369" max="15369" width="12" style="123" bestFit="1" customWidth="1"/>
    <col min="15370" max="15376" width="8.83203125" style="123"/>
    <col min="15377" max="15377" width="14.6640625" style="123" bestFit="1" customWidth="1"/>
    <col min="15378" max="15378" width="2.6640625" style="123" customWidth="1"/>
    <col min="15379" max="15616" width="8.83203125" style="123"/>
    <col min="15617" max="15617" width="11.1640625" style="123" customWidth="1"/>
    <col min="15618" max="15624" width="8.83203125" style="123"/>
    <col min="15625" max="15625" width="12" style="123" bestFit="1" customWidth="1"/>
    <col min="15626" max="15632" width="8.83203125" style="123"/>
    <col min="15633" max="15633" width="14.6640625" style="123" bestFit="1" customWidth="1"/>
    <col min="15634" max="15634" width="2.6640625" style="123" customWidth="1"/>
    <col min="15635" max="15872" width="8.83203125" style="123"/>
    <col min="15873" max="15873" width="11.1640625" style="123" customWidth="1"/>
    <col min="15874" max="15880" width="8.83203125" style="123"/>
    <col min="15881" max="15881" width="12" style="123" bestFit="1" customWidth="1"/>
    <col min="15882" max="15888" width="8.83203125" style="123"/>
    <col min="15889" max="15889" width="14.6640625" style="123" bestFit="1" customWidth="1"/>
    <col min="15890" max="15890" width="2.6640625" style="123" customWidth="1"/>
    <col min="15891" max="16128" width="8.83203125" style="123"/>
    <col min="16129" max="16129" width="11.1640625" style="123" customWidth="1"/>
    <col min="16130" max="16136" width="8.83203125" style="123"/>
    <col min="16137" max="16137" width="12" style="123" bestFit="1" customWidth="1"/>
    <col min="16138" max="16144" width="8.83203125" style="123"/>
    <col min="16145" max="16145" width="14.6640625" style="123" bestFit="1" customWidth="1"/>
    <col min="16146" max="16146" width="2.6640625" style="123" customWidth="1"/>
    <col min="16147" max="16384" width="8.83203125" style="123"/>
  </cols>
  <sheetData>
    <row r="3" spans="1:45" x14ac:dyDescent="0.15">
      <c r="A3" s="124" t="s">
        <v>92</v>
      </c>
      <c r="B3" s="182">
        <f>SLOPE(B5:B742,$G$5:$G$742)</f>
        <v>0.95594255404759343</v>
      </c>
      <c r="C3" s="181">
        <f t="shared" ref="C3:G3" si="0">SLOPE(C5:C742,$G$5:$G$742)</f>
        <v>0.42370195031253144</v>
      </c>
      <c r="D3" s="181">
        <f t="shared" si="0"/>
        <v>0.72460090848433722</v>
      </c>
      <c r="E3" s="125">
        <f t="shared" si="0"/>
        <v>1.1556960164178649</v>
      </c>
      <c r="F3" s="125">
        <f t="shared" si="0"/>
        <v>1.1510526553352067</v>
      </c>
      <c r="G3" s="180">
        <f t="shared" si="0"/>
        <v>1</v>
      </c>
      <c r="H3" s="126"/>
      <c r="J3" s="127" t="s">
        <v>93</v>
      </c>
      <c r="K3" s="128" t="s">
        <v>94</v>
      </c>
    </row>
    <row r="4" spans="1:45" ht="16" x14ac:dyDescent="0.2">
      <c r="A4" s="121">
        <v>39816</v>
      </c>
      <c r="B4" s="129" t="s">
        <v>95</v>
      </c>
      <c r="C4" s="129" t="s">
        <v>96</v>
      </c>
      <c r="D4" s="129" t="s">
        <v>97</v>
      </c>
      <c r="E4" s="129" t="s">
        <v>408</v>
      </c>
      <c r="F4" s="129" t="s">
        <v>98</v>
      </c>
      <c r="G4" s="130" t="s">
        <v>99</v>
      </c>
      <c r="J4" s="127" t="s">
        <v>100</v>
      </c>
      <c r="K4" s="131" t="s">
        <v>101</v>
      </c>
    </row>
    <row r="5" spans="1:45" x14ac:dyDescent="0.15">
      <c r="A5" s="121">
        <v>39817</v>
      </c>
      <c r="B5" s="132">
        <v>-5.177514792899407E-2</v>
      </c>
      <c r="C5" s="132">
        <v>-5.4958183990441944E-2</v>
      </c>
      <c r="D5" s="132">
        <v>-9.0909090909090939E-2</v>
      </c>
      <c r="E5" s="132">
        <v>-8.0357142857142683E-2</v>
      </c>
      <c r="F5" s="132">
        <v>-5.508145849495738E-2</v>
      </c>
      <c r="G5" s="132">
        <v>-3.8639441874728453E-2</v>
      </c>
      <c r="J5" s="127" t="s">
        <v>102</v>
      </c>
      <c r="K5" s="133" t="s">
        <v>103</v>
      </c>
    </row>
    <row r="6" spans="1:45" x14ac:dyDescent="0.15">
      <c r="A6" s="121">
        <v>39818</v>
      </c>
      <c r="B6" s="132">
        <v>-6.2402496099844829E-3</v>
      </c>
      <c r="C6" s="132">
        <v>-2.8445006321112576E-2</v>
      </c>
      <c r="D6" s="132">
        <v>-4.7008547008546842E-3</v>
      </c>
      <c r="E6" s="132">
        <v>-5.8252427184466105E-2</v>
      </c>
      <c r="F6" s="132">
        <v>-6.814449917898191E-2</v>
      </c>
      <c r="G6" s="132">
        <v>-3.0516494324676402E-2</v>
      </c>
    </row>
    <row r="7" spans="1:45" ht="16" x14ac:dyDescent="0.2">
      <c r="A7" s="121">
        <v>39819</v>
      </c>
      <c r="B7" s="132">
        <v>3.66300366300365E-2</v>
      </c>
      <c r="C7" s="132">
        <v>-1.9518542615484247E-3</v>
      </c>
      <c r="D7" s="132">
        <v>3.7355088020609717E-2</v>
      </c>
      <c r="E7" s="132">
        <v>5.3608247422680666E-2</v>
      </c>
      <c r="F7" s="132">
        <v>1.0572687224669641E-2</v>
      </c>
      <c r="G7" s="132">
        <v>1.0775684790655493E-2</v>
      </c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</row>
    <row r="8" spans="1:45" ht="16" x14ac:dyDescent="0.2">
      <c r="A8" s="121">
        <v>39820</v>
      </c>
      <c r="B8" s="132">
        <v>2.3725391216557368E-2</v>
      </c>
      <c r="C8" s="132">
        <v>-1.1082138200782299E-2</v>
      </c>
      <c r="D8" s="132">
        <v>2.9801324503311299E-2</v>
      </c>
      <c r="E8" s="132">
        <v>5.0880626223091863E-2</v>
      </c>
      <c r="F8" s="132">
        <v>6.0156931124673019E-2</v>
      </c>
      <c r="G8" s="132">
        <v>5.3168402777776791E-3</v>
      </c>
      <c r="AE8" s="134"/>
      <c r="AF8" s="134"/>
      <c r="AG8" s="135" t="s">
        <v>93</v>
      </c>
      <c r="AH8" s="136" t="s">
        <v>94</v>
      </c>
      <c r="AI8" s="137"/>
      <c r="AJ8" s="134"/>
      <c r="AK8" s="134"/>
      <c r="AL8" s="135" t="s">
        <v>100</v>
      </c>
      <c r="AM8" s="136" t="s">
        <v>101</v>
      </c>
      <c r="AN8" s="137"/>
      <c r="AO8" s="134"/>
      <c r="AP8" s="134"/>
      <c r="AQ8" s="135" t="s">
        <v>102</v>
      </c>
      <c r="AR8" s="136" t="s">
        <v>103</v>
      </c>
      <c r="AS8" s="134"/>
    </row>
    <row r="9" spans="1:45" ht="16" x14ac:dyDescent="0.2">
      <c r="A9" s="121">
        <v>39821</v>
      </c>
      <c r="B9" s="132">
        <v>1.3806706114398271E-2</v>
      </c>
      <c r="C9" s="132">
        <v>-7.2511535926169657E-3</v>
      </c>
      <c r="D9" s="132">
        <v>-6.8327974276526371E-3</v>
      </c>
      <c r="E9" s="132">
        <v>-2.0484171322160183E-2</v>
      </c>
      <c r="F9" s="132">
        <v>1.4802631578947345E-2</v>
      </c>
      <c r="G9" s="132">
        <v>1.3221802482460854E-2</v>
      </c>
      <c r="AE9" s="134"/>
      <c r="AF9" s="134"/>
      <c r="AG9" s="134"/>
      <c r="AH9" s="134"/>
      <c r="AI9" s="137"/>
      <c r="AJ9" s="134"/>
      <c r="AK9" s="134"/>
      <c r="AL9" s="134"/>
      <c r="AM9" s="134"/>
      <c r="AN9" s="137"/>
      <c r="AO9" s="134"/>
      <c r="AP9" s="134"/>
      <c r="AQ9" s="134"/>
      <c r="AR9" s="134"/>
      <c r="AS9" s="134"/>
    </row>
    <row r="10" spans="1:45" ht="16" x14ac:dyDescent="0.2">
      <c r="A10" s="121">
        <v>39822</v>
      </c>
      <c r="B10" s="132">
        <v>7.441634241245132E-2</v>
      </c>
      <c r="C10" s="132">
        <v>7.4369189907038447E-2</v>
      </c>
      <c r="D10" s="132">
        <v>3.966005665722383E-2</v>
      </c>
      <c r="E10" s="132">
        <v>8.365019011406849E-2</v>
      </c>
      <c r="F10" s="132">
        <v>8.2658022690437649E-2</v>
      </c>
      <c r="G10" s="132">
        <v>7.1744340878828305E-2</v>
      </c>
      <c r="AE10" s="134"/>
      <c r="AF10" s="134"/>
      <c r="AG10" s="138" t="s">
        <v>104</v>
      </c>
      <c r="AH10" s="138" t="s">
        <v>105</v>
      </c>
      <c r="AI10" s="139"/>
      <c r="AJ10" s="140"/>
      <c r="AK10" s="134"/>
      <c r="AL10" s="138" t="s">
        <v>104</v>
      </c>
      <c r="AM10" s="138" t="s">
        <v>106</v>
      </c>
      <c r="AN10" s="139"/>
      <c r="AO10" s="140"/>
      <c r="AP10" s="134"/>
      <c r="AQ10" s="138" t="s">
        <v>104</v>
      </c>
      <c r="AR10" s="138" t="s">
        <v>107</v>
      </c>
      <c r="AS10" s="134" t="s">
        <v>440</v>
      </c>
    </row>
    <row r="11" spans="1:45" ht="16" x14ac:dyDescent="0.2">
      <c r="A11" s="121">
        <v>39823</v>
      </c>
      <c r="B11" s="132">
        <v>2.3087369850611106E-2</v>
      </c>
      <c r="C11" s="132">
        <v>-2.0395550061804713E-2</v>
      </c>
      <c r="D11" s="132">
        <v>-6.2281043207473852E-3</v>
      </c>
      <c r="E11" s="132">
        <v>8.2456140350877227E-2</v>
      </c>
      <c r="F11" s="132">
        <v>6.5868263473053856E-2</v>
      </c>
      <c r="G11" s="132">
        <v>3.1681741377596717E-2</v>
      </c>
      <c r="AE11" s="134"/>
      <c r="AF11" s="141" t="s">
        <v>108</v>
      </c>
      <c r="AG11" s="142">
        <v>0.1</v>
      </c>
      <c r="AH11" s="142">
        <v>0.15</v>
      </c>
      <c r="AI11" s="137"/>
      <c r="AJ11" s="134"/>
      <c r="AK11" s="141" t="s">
        <v>108</v>
      </c>
      <c r="AL11" s="142">
        <v>0.1</v>
      </c>
      <c r="AM11" s="142">
        <v>0.1</v>
      </c>
      <c r="AN11" s="137"/>
      <c r="AO11" s="134"/>
      <c r="AP11" s="141" t="s">
        <v>108</v>
      </c>
      <c r="AQ11" s="142">
        <v>0.1</v>
      </c>
      <c r="AR11" s="142">
        <v>0.05</v>
      </c>
      <c r="AS11" s="134"/>
    </row>
    <row r="12" spans="1:45" ht="16" x14ac:dyDescent="0.2">
      <c r="A12" s="121">
        <v>39824</v>
      </c>
      <c r="B12" s="132">
        <v>1.3716814159292046E-2</v>
      </c>
      <c r="C12" s="132">
        <v>-2.5236593059936974E-2</v>
      </c>
      <c r="D12" s="132">
        <v>-4.4653349001175124E-2</v>
      </c>
      <c r="E12" s="132">
        <v>1.9448946515397081E-2</v>
      </c>
      <c r="F12" s="132">
        <v>1.8258426966292207E-2</v>
      </c>
      <c r="G12" s="132">
        <v>1.9099689298875289E-2</v>
      </c>
      <c r="AE12" s="134"/>
      <c r="AF12" s="141" t="s">
        <v>109</v>
      </c>
      <c r="AG12" s="142">
        <v>-0.1</v>
      </c>
      <c r="AH12" s="142">
        <v>-0.15</v>
      </c>
      <c r="AI12" s="137"/>
      <c r="AJ12" s="134"/>
      <c r="AK12" s="141" t="s">
        <v>109</v>
      </c>
      <c r="AL12" s="142">
        <v>-0.1</v>
      </c>
      <c r="AM12" s="142">
        <v>-0.1</v>
      </c>
      <c r="AN12" s="137"/>
      <c r="AO12" s="134"/>
      <c r="AP12" s="141" t="s">
        <v>109</v>
      </c>
      <c r="AQ12" s="142">
        <v>-0.1</v>
      </c>
      <c r="AR12" s="142">
        <v>-0.05</v>
      </c>
      <c r="AS12" s="134"/>
    </row>
    <row r="13" spans="1:45" x14ac:dyDescent="0.15">
      <c r="A13" s="121">
        <v>39825</v>
      </c>
      <c r="B13" s="132">
        <v>-3.9284155390658992E-2</v>
      </c>
      <c r="C13" s="132">
        <v>-1.229773462783168E-2</v>
      </c>
      <c r="D13" s="132">
        <v>-4.3050430504305126E-2</v>
      </c>
      <c r="E13" s="132">
        <v>-5.246422893481717E-2</v>
      </c>
      <c r="F13" s="132">
        <v>-3.5862068965517246E-2</v>
      </c>
      <c r="G13" s="132">
        <v>-3.5261864246549424E-2</v>
      </c>
      <c r="AE13" s="354"/>
      <c r="AF13" s="354"/>
      <c r="AG13" s="354"/>
      <c r="AH13" s="354"/>
      <c r="AI13" s="355"/>
      <c r="AJ13" s="356"/>
      <c r="AK13" s="354"/>
      <c r="AL13" s="354"/>
      <c r="AM13" s="354"/>
      <c r="AN13" s="355"/>
      <c r="AO13" s="356"/>
      <c r="AP13" s="354"/>
      <c r="AQ13" s="354"/>
      <c r="AR13" s="354"/>
      <c r="AS13" s="354"/>
    </row>
    <row r="14" spans="1:45" x14ac:dyDescent="0.15">
      <c r="A14" s="121">
        <v>39826</v>
      </c>
      <c r="B14" s="132">
        <v>4.316219900045426E-2</v>
      </c>
      <c r="C14" s="132">
        <v>1.1795543905635641E-2</v>
      </c>
      <c r="D14" s="132">
        <v>5.6126820908311892E-2</v>
      </c>
      <c r="E14" s="132">
        <v>5.0335570469799418E-3</v>
      </c>
      <c r="F14" s="132">
        <v>4.1487839771101598E-2</v>
      </c>
      <c r="G14" s="132">
        <v>2.8686918177364129E-2</v>
      </c>
      <c r="AE14" s="354"/>
      <c r="AF14" s="354"/>
      <c r="AG14" s="354"/>
      <c r="AH14" s="354"/>
      <c r="AI14" s="355"/>
      <c r="AJ14" s="356"/>
      <c r="AK14" s="354"/>
      <c r="AL14" s="354"/>
      <c r="AM14" s="354"/>
      <c r="AN14" s="355"/>
      <c r="AO14" s="356"/>
      <c r="AP14" s="354"/>
      <c r="AQ14" s="354"/>
      <c r="AR14" s="354"/>
      <c r="AS14" s="354"/>
    </row>
    <row r="15" spans="1:45" x14ac:dyDescent="0.15">
      <c r="A15" s="121">
        <v>39827</v>
      </c>
      <c r="B15" s="132">
        <v>-3.9198606271776404E-3</v>
      </c>
      <c r="C15" s="132">
        <v>-4.5336787564767E-3</v>
      </c>
      <c r="D15" s="132">
        <v>3.0831643002028564E-2</v>
      </c>
      <c r="E15" s="132">
        <v>-3.0050083472454192E-2</v>
      </c>
      <c r="F15" s="132">
        <v>-1.8543956043956089E-2</v>
      </c>
      <c r="G15" s="132">
        <v>-9.7163677930984793E-3</v>
      </c>
      <c r="AE15" s="354"/>
      <c r="AF15" s="354"/>
      <c r="AG15" s="354"/>
      <c r="AH15" s="354"/>
      <c r="AI15" s="355"/>
      <c r="AJ15" s="356"/>
      <c r="AK15" s="354"/>
      <c r="AL15" s="354"/>
      <c r="AM15" s="354"/>
      <c r="AN15" s="355"/>
      <c r="AO15" s="356"/>
      <c r="AP15" s="354"/>
      <c r="AQ15" s="354"/>
      <c r="AR15" s="354"/>
      <c r="AS15" s="354"/>
    </row>
    <row r="16" spans="1:45" x14ac:dyDescent="0.15">
      <c r="A16" s="121">
        <v>39828</v>
      </c>
      <c r="B16" s="132">
        <v>-6.5150852645387003E-2</v>
      </c>
      <c r="C16" s="132">
        <v>1.4313597918022225E-2</v>
      </c>
      <c r="D16" s="132">
        <v>-6.7296340023612733E-2</v>
      </c>
      <c r="E16" s="132">
        <v>-2.7538726333906971E-2</v>
      </c>
      <c r="F16" s="132">
        <v>-4.1287613715885185E-2</v>
      </c>
      <c r="G16" s="132">
        <v>-5.2425269942043662E-2</v>
      </c>
      <c r="AE16" s="354"/>
      <c r="AF16" s="354"/>
      <c r="AG16" s="354"/>
      <c r="AH16" s="354"/>
      <c r="AI16" s="355"/>
      <c r="AJ16" s="356"/>
      <c r="AK16" s="354"/>
      <c r="AL16" s="354"/>
      <c r="AM16" s="354"/>
      <c r="AN16" s="355"/>
      <c r="AO16" s="356"/>
      <c r="AP16" s="354"/>
      <c r="AQ16" s="354"/>
      <c r="AR16" s="354"/>
      <c r="AS16" s="354"/>
    </row>
    <row r="17" spans="1:45" ht="16" x14ac:dyDescent="0.2">
      <c r="A17" s="121">
        <v>39829</v>
      </c>
      <c r="B17" s="132">
        <v>8.4190832553787676E-3</v>
      </c>
      <c r="C17" s="132">
        <v>1.2828736369467908E-3</v>
      </c>
      <c r="D17" s="132">
        <v>4.0084388185654074E-2</v>
      </c>
      <c r="E17" s="132">
        <v>1.5929203539823078E-2</v>
      </c>
      <c r="F17" s="132">
        <v>-4.3795620437955263E-3</v>
      </c>
      <c r="G17" s="132">
        <v>3.5784077354517052E-3</v>
      </c>
      <c r="AE17" s="134"/>
      <c r="AF17" s="134"/>
      <c r="AG17" s="134"/>
      <c r="AH17" s="134"/>
      <c r="AI17" s="137"/>
      <c r="AJ17" s="134"/>
      <c r="AK17" s="134"/>
      <c r="AL17" s="134"/>
      <c r="AM17" s="134"/>
      <c r="AN17" s="137"/>
      <c r="AO17" s="134"/>
      <c r="AP17" s="134"/>
      <c r="AQ17" s="134"/>
      <c r="AR17" s="134"/>
      <c r="AS17" s="134"/>
    </row>
    <row r="18" spans="1:45" ht="16" x14ac:dyDescent="0.2">
      <c r="A18" s="121">
        <v>39830</v>
      </c>
      <c r="B18" s="132">
        <v>-2.6901669758812585E-2</v>
      </c>
      <c r="C18" s="132">
        <v>-1.1531069827033891E-2</v>
      </c>
      <c r="D18" s="132">
        <v>-5.5983772819472533E-2</v>
      </c>
      <c r="E18" s="132">
        <v>-2.2648083623693416E-2</v>
      </c>
      <c r="F18" s="132">
        <v>-4.398826979472148E-2</v>
      </c>
      <c r="G18" s="132">
        <v>-3.9500303459437558E-2</v>
      </c>
      <c r="AE18" s="134"/>
      <c r="AF18" s="134"/>
      <c r="AG18" s="134"/>
      <c r="AH18" s="134"/>
      <c r="AI18" s="137"/>
      <c r="AJ18" s="134"/>
      <c r="AK18" s="134"/>
      <c r="AL18" s="134"/>
      <c r="AM18" s="134"/>
      <c r="AN18" s="137"/>
      <c r="AO18" s="134"/>
      <c r="AP18" s="134"/>
      <c r="AQ18" s="134"/>
      <c r="AR18" s="134"/>
      <c r="AS18" s="134"/>
    </row>
    <row r="19" spans="1:45" ht="16" x14ac:dyDescent="0.2">
      <c r="A19" s="121">
        <v>39831</v>
      </c>
      <c r="B19" s="132">
        <v>3.4318398474737721E-2</v>
      </c>
      <c r="C19" s="132">
        <v>1.2961762799740928E-2</v>
      </c>
      <c r="D19" s="132">
        <v>9.0244950580147254E-3</v>
      </c>
      <c r="E19" s="132">
        <v>-5.3475935828877219E-3</v>
      </c>
      <c r="F19" s="132">
        <v>3.6042944785276143E-2</v>
      </c>
      <c r="G19" s="132">
        <v>3.077773682270557E-2</v>
      </c>
      <c r="AE19" s="134"/>
      <c r="AF19" s="134"/>
      <c r="AG19" s="134"/>
      <c r="AH19" s="134"/>
      <c r="AI19" s="137"/>
      <c r="AJ19" s="134"/>
      <c r="AK19" s="134"/>
      <c r="AL19" s="134"/>
      <c r="AM19" s="134"/>
      <c r="AN19" s="137"/>
      <c r="AO19" s="134"/>
      <c r="AP19" s="134"/>
      <c r="AQ19" s="134"/>
      <c r="AR19" s="134"/>
      <c r="AS19" s="134"/>
    </row>
    <row r="20" spans="1:45" ht="16" x14ac:dyDescent="0.2">
      <c r="A20" s="121">
        <v>39832</v>
      </c>
      <c r="B20" s="132">
        <v>7.3732718894008453E-3</v>
      </c>
      <c r="C20" s="132">
        <v>3.8387715930902067E-2</v>
      </c>
      <c r="D20" s="132">
        <v>-2.1294718909711241E-3</v>
      </c>
      <c r="E20" s="132">
        <v>5.3763440860215006E-3</v>
      </c>
      <c r="F20" s="132">
        <v>3.1088082901554293E-2</v>
      </c>
      <c r="G20" s="132">
        <v>4.8785471635461874E-3</v>
      </c>
      <c r="AE20" s="134"/>
      <c r="AF20" s="134"/>
      <c r="AG20" s="134"/>
      <c r="AH20" s="134"/>
      <c r="AI20" s="137"/>
      <c r="AJ20" s="134"/>
      <c r="AK20" s="134"/>
      <c r="AL20" s="134"/>
      <c r="AM20" s="134"/>
      <c r="AN20" s="137"/>
      <c r="AO20" s="134"/>
      <c r="AP20" s="134"/>
      <c r="AQ20" s="134"/>
      <c r="AR20" s="134"/>
      <c r="AS20" s="134"/>
    </row>
    <row r="21" spans="1:45" ht="16" x14ac:dyDescent="0.2">
      <c r="A21" s="121">
        <v>39833</v>
      </c>
      <c r="B21" s="132">
        <v>-1.8755718206770355E-2</v>
      </c>
      <c r="C21" s="132">
        <v>-1.3555144793591989E-2</v>
      </c>
      <c r="D21" s="132">
        <v>-8.5360648740929745E-3</v>
      </c>
      <c r="E21" s="132">
        <v>-1.9607843137254943E-2</v>
      </c>
      <c r="F21" s="132">
        <v>-6.4608758076094563E-3</v>
      </c>
      <c r="G21" s="132">
        <v>-1.306491789944586E-2</v>
      </c>
      <c r="AE21" s="134"/>
      <c r="AF21" s="134"/>
      <c r="AG21" s="134"/>
      <c r="AH21" s="134"/>
      <c r="AI21" s="137"/>
      <c r="AJ21" s="134"/>
      <c r="AK21" s="134"/>
      <c r="AL21" s="134"/>
      <c r="AM21" s="134"/>
      <c r="AN21" s="137"/>
      <c r="AO21" s="134"/>
      <c r="AP21" s="134"/>
      <c r="AQ21" s="134"/>
      <c r="AR21" s="134"/>
      <c r="AS21" s="134"/>
    </row>
    <row r="22" spans="1:45" ht="16" x14ac:dyDescent="0.2">
      <c r="A22" s="121">
        <v>39834</v>
      </c>
      <c r="B22" s="132">
        <v>-3.2167832167832033E-2</v>
      </c>
      <c r="C22" s="132">
        <v>-3.8725796377264254E-2</v>
      </c>
      <c r="D22" s="132">
        <v>-3.443822643133887E-2</v>
      </c>
      <c r="E22" s="132">
        <v>-6.9090909090909092E-2</v>
      </c>
      <c r="F22" s="132">
        <v>-4.8410404624277481E-2</v>
      </c>
      <c r="G22" s="132">
        <v>-4.0074173277016567E-2</v>
      </c>
      <c r="AE22" s="134"/>
      <c r="AF22" s="134"/>
      <c r="AG22" s="134"/>
      <c r="AH22" s="134"/>
      <c r="AI22" s="137"/>
      <c r="AJ22" s="134"/>
      <c r="AK22" s="134"/>
      <c r="AL22" s="134"/>
      <c r="AM22" s="134"/>
      <c r="AN22" s="137"/>
      <c r="AO22" s="134"/>
      <c r="AP22" s="134"/>
      <c r="AQ22" s="134"/>
      <c r="AR22" s="134"/>
      <c r="AS22" s="134"/>
    </row>
    <row r="23" spans="1:45" ht="16" x14ac:dyDescent="0.2">
      <c r="A23" s="121">
        <v>39835</v>
      </c>
      <c r="B23" s="132">
        <v>5.2023121387283044E-2</v>
      </c>
      <c r="C23" s="132">
        <v>4.6133853151397064E-2</v>
      </c>
      <c r="D23" s="132">
        <v>2.0062416406598338E-2</v>
      </c>
      <c r="E23" s="132">
        <v>7.2265625E-2</v>
      </c>
      <c r="F23" s="132">
        <v>3.8724373576309867E-2</v>
      </c>
      <c r="G23" s="132">
        <v>3.4100665378836714E-2</v>
      </c>
      <c r="AE23" s="134"/>
      <c r="AF23" s="134"/>
      <c r="AG23" s="134"/>
      <c r="AH23" s="134"/>
      <c r="AI23" s="137"/>
      <c r="AJ23" s="134"/>
      <c r="AK23" s="134"/>
      <c r="AL23" s="134"/>
      <c r="AM23" s="134"/>
      <c r="AN23" s="137"/>
      <c r="AO23" s="134"/>
      <c r="AP23" s="134"/>
      <c r="AQ23" s="134"/>
      <c r="AR23" s="134"/>
      <c r="AS23" s="134"/>
    </row>
    <row r="24" spans="1:45" ht="16" x14ac:dyDescent="0.2">
      <c r="A24" s="121">
        <v>39836</v>
      </c>
      <c r="B24" s="132">
        <v>-2.564102564102555E-2</v>
      </c>
      <c r="C24" s="132">
        <v>-2.7329192546583947E-2</v>
      </c>
      <c r="D24" s="132">
        <v>5.2447552447552059E-3</v>
      </c>
      <c r="E24" s="132">
        <v>-5.464480874316946E-3</v>
      </c>
      <c r="F24" s="132">
        <v>3.654970760234022E-3</v>
      </c>
      <c r="G24" s="132">
        <v>-1.6838336403497411E-2</v>
      </c>
      <c r="AE24" s="134"/>
      <c r="AF24" s="134"/>
      <c r="AG24" s="134"/>
      <c r="AH24" s="134"/>
      <c r="AI24" s="137"/>
      <c r="AJ24" s="134"/>
      <c r="AK24" s="134"/>
      <c r="AL24" s="134"/>
      <c r="AM24" s="134"/>
      <c r="AN24" s="137"/>
      <c r="AO24" s="134"/>
      <c r="AP24" s="134"/>
      <c r="AQ24" s="134"/>
      <c r="AR24" s="134"/>
      <c r="AS24" s="134"/>
    </row>
    <row r="25" spans="1:45" ht="16" x14ac:dyDescent="0.2">
      <c r="A25" s="121">
        <v>39837</v>
      </c>
      <c r="B25" s="132">
        <v>-1.8796992481204811E-3</v>
      </c>
      <c r="C25" s="132">
        <v>-5.7471264367815467E-3</v>
      </c>
      <c r="D25" s="132">
        <v>1.2608695652173818E-2</v>
      </c>
      <c r="E25" s="132">
        <v>1.098901098901095E-2</v>
      </c>
      <c r="F25" s="132">
        <v>-4.0786598689002251E-2</v>
      </c>
      <c r="G25" s="132">
        <v>6.2806776798438602E-3</v>
      </c>
      <c r="AE25" s="134"/>
      <c r="AF25" s="134"/>
      <c r="AG25" s="134"/>
      <c r="AH25" s="134"/>
      <c r="AI25" s="137"/>
      <c r="AJ25" s="134"/>
      <c r="AK25" s="134"/>
      <c r="AL25" s="134"/>
      <c r="AM25" s="134"/>
      <c r="AN25" s="137"/>
      <c r="AO25" s="134"/>
      <c r="AP25" s="134"/>
      <c r="AQ25" s="134"/>
      <c r="AR25" s="134"/>
      <c r="AS25" s="134"/>
    </row>
    <row r="26" spans="1:45" ht="16" x14ac:dyDescent="0.2">
      <c r="A26" s="121">
        <v>39838</v>
      </c>
      <c r="B26" s="132">
        <v>8.9453860640302807E-3</v>
      </c>
      <c r="C26" s="132">
        <v>8.9916506101477278E-3</v>
      </c>
      <c r="D26" s="132">
        <v>1.1163589523400574E-2</v>
      </c>
      <c r="E26" s="132">
        <v>2.898550724637694E-2</v>
      </c>
      <c r="F26" s="132">
        <v>-2.9612756264236983E-2</v>
      </c>
      <c r="G26" s="132">
        <v>9.886709325500842E-3</v>
      </c>
      <c r="AE26" s="134"/>
      <c r="AF26" s="134"/>
      <c r="AG26" s="134"/>
      <c r="AH26" s="134"/>
      <c r="AI26" s="137"/>
      <c r="AJ26" s="134"/>
      <c r="AK26" s="134"/>
      <c r="AL26" s="134"/>
      <c r="AM26" s="134"/>
      <c r="AN26" s="137"/>
      <c r="AO26" s="134"/>
      <c r="AP26" s="134"/>
      <c r="AQ26" s="134"/>
      <c r="AR26" s="134"/>
      <c r="AS26" s="134"/>
    </row>
    <row r="27" spans="1:45" ht="16" x14ac:dyDescent="0.2">
      <c r="A27" s="121">
        <v>39839</v>
      </c>
      <c r="B27" s="132">
        <v>4.1997200186654204E-3</v>
      </c>
      <c r="C27" s="132">
        <v>1.7823042647994836E-2</v>
      </c>
      <c r="D27" s="132">
        <v>1.571125265392781E-2</v>
      </c>
      <c r="E27" s="132">
        <v>7.0422535211267512E-3</v>
      </c>
      <c r="F27" s="132">
        <v>4.6948356807512415E-3</v>
      </c>
      <c r="G27" s="132">
        <v>4.9339115531434885E-3</v>
      </c>
      <c r="AE27" s="134"/>
      <c r="AF27" s="134"/>
      <c r="AG27" s="134"/>
      <c r="AH27" s="134"/>
      <c r="AI27" s="137"/>
      <c r="AJ27" s="134"/>
      <c r="AK27" s="134"/>
      <c r="AL27" s="134"/>
      <c r="AM27" s="134"/>
      <c r="AN27" s="137"/>
      <c r="AO27" s="134"/>
      <c r="AP27" s="134"/>
      <c r="AQ27" s="134"/>
      <c r="AR27" s="134"/>
      <c r="AS27" s="134"/>
    </row>
    <row r="28" spans="1:45" ht="16" x14ac:dyDescent="0.2">
      <c r="A28" s="121">
        <v>39840</v>
      </c>
      <c r="B28" s="132">
        <v>5.4368029739777057E-2</v>
      </c>
      <c r="C28" s="132">
        <v>2.1263289555972342E-2</v>
      </c>
      <c r="D28" s="132">
        <v>-1.6722408026755953E-2</v>
      </c>
      <c r="E28" s="132">
        <v>5.7692307692307709E-2</v>
      </c>
      <c r="F28" s="132">
        <v>5.3738317757009213E-2</v>
      </c>
      <c r="G28" s="132">
        <v>3.9484224398563361E-2</v>
      </c>
      <c r="AE28" s="134"/>
      <c r="AF28" s="134"/>
      <c r="AG28" s="134"/>
      <c r="AH28" s="134"/>
      <c r="AI28" s="137"/>
      <c r="AJ28" s="134"/>
      <c r="AK28" s="134"/>
      <c r="AL28" s="134"/>
      <c r="AM28" s="134"/>
      <c r="AN28" s="137"/>
      <c r="AO28" s="134"/>
      <c r="AP28" s="134"/>
      <c r="AQ28" s="134"/>
      <c r="AR28" s="134"/>
      <c r="AS28" s="134"/>
    </row>
    <row r="29" spans="1:45" ht="16" x14ac:dyDescent="0.2">
      <c r="A29" s="121">
        <v>39841</v>
      </c>
      <c r="B29" s="132">
        <v>-7.0515645658880688E-3</v>
      </c>
      <c r="C29" s="132">
        <v>-1.2247397428046813E-3</v>
      </c>
      <c r="D29" s="132">
        <v>-9.7789115646258473E-3</v>
      </c>
      <c r="E29" s="132">
        <v>0</v>
      </c>
      <c r="F29" s="132">
        <v>3.6954915003695188E-3</v>
      </c>
      <c r="G29" s="132">
        <v>-1.4641907176771829E-2</v>
      </c>
      <c r="AE29" s="134"/>
      <c r="AF29" s="134"/>
      <c r="AG29" s="134"/>
      <c r="AH29" s="134"/>
      <c r="AI29" s="137"/>
      <c r="AJ29" s="134"/>
      <c r="AK29" s="134"/>
      <c r="AL29" s="134"/>
      <c r="AM29" s="134"/>
      <c r="AN29" s="137"/>
      <c r="AO29" s="134"/>
      <c r="AP29" s="134"/>
      <c r="AQ29" s="134"/>
      <c r="AR29" s="134"/>
      <c r="AS29" s="134"/>
    </row>
    <row r="30" spans="1:45" ht="16" x14ac:dyDescent="0.2">
      <c r="A30" s="121">
        <v>39842</v>
      </c>
      <c r="B30" s="132">
        <v>0</v>
      </c>
      <c r="C30" s="132">
        <v>-6.1312078479447418E-4</v>
      </c>
      <c r="D30" s="132">
        <v>-2.5332760841562885E-2</v>
      </c>
      <c r="E30" s="132">
        <v>-2.3140495867768562E-2</v>
      </c>
      <c r="F30" s="132">
        <v>-1.1045655375552355E-2</v>
      </c>
      <c r="G30" s="132">
        <v>-8.5019425803521953E-3</v>
      </c>
      <c r="AE30" s="134"/>
      <c r="AF30" s="134"/>
      <c r="AG30" s="134"/>
      <c r="AH30" s="134"/>
      <c r="AI30" s="137"/>
      <c r="AJ30" s="134"/>
      <c r="AK30" s="134"/>
      <c r="AL30" s="134"/>
      <c r="AM30" s="134"/>
      <c r="AN30" s="137"/>
      <c r="AO30" s="134"/>
      <c r="AP30" s="134"/>
      <c r="AQ30" s="134"/>
      <c r="AR30" s="134"/>
      <c r="AS30" s="134"/>
    </row>
    <row r="31" spans="1:45" ht="16" x14ac:dyDescent="0.2">
      <c r="A31" s="121">
        <v>39843</v>
      </c>
      <c r="B31" s="132">
        <v>-1.3315579227696439E-2</v>
      </c>
      <c r="C31" s="132">
        <v>4.2944785276073372E-3</v>
      </c>
      <c r="D31" s="132">
        <v>-6.6960352422907432E-2</v>
      </c>
      <c r="E31" s="132">
        <v>-2.368866328257202E-2</v>
      </c>
      <c r="F31" s="132">
        <v>-2.6061057334326065E-2</v>
      </c>
      <c r="G31" s="132">
        <v>-1.615734968575866E-2</v>
      </c>
      <c r="AE31" s="134"/>
      <c r="AF31" s="134"/>
      <c r="AG31" s="134"/>
      <c r="AH31" s="134"/>
      <c r="AI31" s="137"/>
      <c r="AJ31" s="134"/>
      <c r="AK31" s="134"/>
      <c r="AL31" s="134"/>
      <c r="AM31" s="134"/>
      <c r="AN31" s="137"/>
      <c r="AO31" s="134"/>
      <c r="AP31" s="134"/>
      <c r="AQ31" s="134"/>
      <c r="AR31" s="134"/>
      <c r="AS31" s="134"/>
    </row>
    <row r="32" spans="1:45" ht="16" x14ac:dyDescent="0.2">
      <c r="A32" s="121">
        <v>39844</v>
      </c>
      <c r="B32" s="132">
        <v>3.5987404408457158E-2</v>
      </c>
      <c r="C32" s="132">
        <v>-1.9547953573610277E-2</v>
      </c>
      <c r="D32" s="132">
        <v>2.2662889518413554E-2</v>
      </c>
      <c r="E32" s="132">
        <v>1.906412478336228E-2</v>
      </c>
      <c r="F32" s="132">
        <v>6.8807339449541427E-3</v>
      </c>
      <c r="G32" s="132">
        <v>2.7957378575492742E-2</v>
      </c>
      <c r="AE32" s="134"/>
      <c r="AF32" s="134"/>
      <c r="AG32" s="134"/>
      <c r="AH32" s="134"/>
      <c r="AI32" s="137"/>
      <c r="AJ32" s="134"/>
      <c r="AK32" s="134"/>
      <c r="AL32" s="134"/>
      <c r="AM32" s="134"/>
      <c r="AN32" s="137"/>
      <c r="AO32" s="134"/>
      <c r="AP32" s="134"/>
      <c r="AQ32" s="134"/>
      <c r="AR32" s="134"/>
      <c r="AS32" s="134"/>
    </row>
    <row r="33" spans="1:45" ht="16" x14ac:dyDescent="0.2">
      <c r="A33" s="121">
        <v>39845</v>
      </c>
      <c r="B33" s="132">
        <v>4.7763786365608851E-3</v>
      </c>
      <c r="C33" s="132">
        <v>8.0996884735202723E-3</v>
      </c>
      <c r="D33" s="132">
        <v>-3.2317636195752453E-2</v>
      </c>
      <c r="E33" s="132">
        <v>1.0204081632653184E-2</v>
      </c>
      <c r="F33" s="132">
        <v>5.2391799544419193E-2</v>
      </c>
      <c r="G33" s="132">
        <v>9.6107882355900287E-3</v>
      </c>
      <c r="AE33" s="134"/>
      <c r="AF33" s="134"/>
      <c r="AG33" s="134"/>
      <c r="AH33" s="134"/>
      <c r="AI33" s="137"/>
      <c r="AJ33" s="134"/>
      <c r="AK33" s="134"/>
      <c r="AL33" s="134"/>
      <c r="AM33" s="134"/>
      <c r="AN33" s="137"/>
      <c r="AO33" s="134"/>
      <c r="AP33" s="134"/>
      <c r="AQ33" s="134"/>
      <c r="AR33" s="134"/>
      <c r="AS33" s="134"/>
    </row>
    <row r="34" spans="1:45" ht="16" x14ac:dyDescent="0.2">
      <c r="A34" s="121">
        <v>39846</v>
      </c>
      <c r="B34" s="132">
        <v>1.166810717372524E-2</v>
      </c>
      <c r="C34" s="132">
        <v>4.1409147095179399E-2</v>
      </c>
      <c r="D34" s="132">
        <v>3.5782442748091503E-2</v>
      </c>
      <c r="E34" s="132">
        <v>3.0303030303030276E-2</v>
      </c>
      <c r="F34" s="132">
        <v>3.6796536796536827E-2</v>
      </c>
      <c r="G34" s="132">
        <v>2.4421241496174861E-2</v>
      </c>
      <c r="AE34" s="134"/>
      <c r="AF34" s="134"/>
      <c r="AG34" s="134"/>
      <c r="AH34" s="134"/>
      <c r="AI34" s="137"/>
      <c r="AJ34" s="134"/>
      <c r="AK34" s="134"/>
      <c r="AL34" s="134"/>
      <c r="AM34" s="134"/>
      <c r="AN34" s="137"/>
      <c r="AO34" s="134"/>
      <c r="AP34" s="134"/>
      <c r="AQ34" s="134"/>
      <c r="AR34" s="134"/>
      <c r="AS34" s="134"/>
    </row>
    <row r="35" spans="1:45" ht="16" x14ac:dyDescent="0.2">
      <c r="A35" s="121">
        <v>39847</v>
      </c>
      <c r="B35" s="132">
        <v>4.2289619820589319E-2</v>
      </c>
      <c r="C35" s="132">
        <v>1.4243323442136413E-2</v>
      </c>
      <c r="D35" s="132">
        <v>4.1455550437586197E-2</v>
      </c>
      <c r="E35" s="132">
        <v>9.8039215686274384E-2</v>
      </c>
      <c r="F35" s="132">
        <v>3.6186499652052895E-2</v>
      </c>
      <c r="G35" s="132">
        <v>4.0064219513975097E-2</v>
      </c>
      <c r="AE35" s="134"/>
      <c r="AF35" s="134"/>
      <c r="AG35" s="134"/>
      <c r="AH35" s="134"/>
      <c r="AI35" s="137"/>
      <c r="AJ35" s="134"/>
      <c r="AK35" s="134"/>
      <c r="AL35" s="134"/>
      <c r="AM35" s="134"/>
      <c r="AN35" s="137"/>
      <c r="AO35" s="134"/>
      <c r="AP35" s="134"/>
      <c r="AQ35" s="134"/>
      <c r="AR35" s="134"/>
      <c r="AS35" s="134"/>
    </row>
    <row r="36" spans="1:45" ht="16" x14ac:dyDescent="0.2">
      <c r="A36" s="121">
        <v>39848</v>
      </c>
      <c r="B36" s="132">
        <v>1.0655737704918122E-2</v>
      </c>
      <c r="C36" s="132">
        <v>8.191925102399189E-3</v>
      </c>
      <c r="D36" s="132">
        <v>3.6267138434321167E-2</v>
      </c>
      <c r="E36" s="132">
        <v>-5.3571428571428492E-2</v>
      </c>
      <c r="F36" s="132">
        <v>-4.566823371390194E-2</v>
      </c>
      <c r="G36" s="132">
        <v>-1.5342875853681326E-2</v>
      </c>
      <c r="AE36" s="134"/>
      <c r="AF36" s="143"/>
      <c r="AG36" s="143"/>
      <c r="AH36" s="143"/>
      <c r="AI36" s="144"/>
      <c r="AJ36" s="143"/>
      <c r="AK36" s="143"/>
      <c r="AL36" s="143"/>
      <c r="AM36" s="143"/>
      <c r="AN36" s="144"/>
      <c r="AO36" s="143"/>
      <c r="AP36" s="143"/>
      <c r="AQ36" s="143"/>
      <c r="AR36" s="143"/>
      <c r="AS36" s="134"/>
    </row>
    <row r="37" spans="1:45" ht="16" x14ac:dyDescent="0.2">
      <c r="A37" s="121">
        <v>39849</v>
      </c>
      <c r="B37" s="132">
        <v>-1.2570965125709654E-2</v>
      </c>
      <c r="C37" s="132">
        <v>-6.384213580963416E-3</v>
      </c>
      <c r="D37" s="132">
        <v>-1.5364916773367487E-2</v>
      </c>
      <c r="E37" s="132">
        <v>-5.031446540880502E-2</v>
      </c>
      <c r="F37" s="132">
        <v>-3.4482758620689613E-2</v>
      </c>
      <c r="G37" s="132">
        <v>-2.1211401425178189E-2</v>
      </c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</row>
    <row r="38" spans="1:45" ht="16" x14ac:dyDescent="0.2">
      <c r="A38" s="121">
        <v>39850</v>
      </c>
      <c r="B38" s="132">
        <v>-5.3388090349076878E-3</v>
      </c>
      <c r="C38" s="132">
        <v>1.9275700934579421E-2</v>
      </c>
      <c r="D38" s="132">
        <v>3.9011703511053764E-3</v>
      </c>
      <c r="E38" s="132">
        <v>-3.1456953642384211E-2</v>
      </c>
      <c r="F38" s="132">
        <v>-2.7696793002915499E-2</v>
      </c>
      <c r="G38" s="132">
        <v>-8.7606474628096898E-3</v>
      </c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</row>
    <row r="39" spans="1:45" ht="16" x14ac:dyDescent="0.2">
      <c r="A39" s="121">
        <v>39851</v>
      </c>
      <c r="B39" s="132">
        <v>-4.1288191577207867E-3</v>
      </c>
      <c r="C39" s="132">
        <v>-1.1461318051575464E-3</v>
      </c>
      <c r="D39" s="132">
        <v>-1.2521588946459383E-2</v>
      </c>
      <c r="E39" s="132">
        <v>-1.538461538461533E-2</v>
      </c>
      <c r="F39" s="132">
        <v>-1.6491754122938573E-2</v>
      </c>
      <c r="G39" s="132">
        <v>-8.446359496645961E-3</v>
      </c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</row>
    <row r="40" spans="1:45" ht="16" x14ac:dyDescent="0.2">
      <c r="A40" s="121">
        <v>39852</v>
      </c>
      <c r="B40" s="132">
        <v>3.026533996683245E-2</v>
      </c>
      <c r="C40" s="132">
        <v>1.7785427423981481E-2</v>
      </c>
      <c r="D40" s="132">
        <v>-4.8097944905990397E-3</v>
      </c>
      <c r="E40" s="132">
        <v>6.7708333333333481E-2</v>
      </c>
      <c r="F40" s="132">
        <v>3.2012195121951192E-2</v>
      </c>
      <c r="G40" s="132">
        <v>2.8962247845732314E-2</v>
      </c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</row>
    <row r="41" spans="1:45" x14ac:dyDescent="0.15">
      <c r="A41" s="121">
        <v>39853</v>
      </c>
      <c r="B41" s="132">
        <v>1.1670020120724267E-2</v>
      </c>
      <c r="C41" s="132">
        <v>-4.6223224351747305E-2</v>
      </c>
      <c r="D41" s="132">
        <v>3.3391915641476144E-2</v>
      </c>
      <c r="E41" s="132">
        <v>-1.4634146341463539E-2</v>
      </c>
      <c r="F41" s="132">
        <v>-1.2555391432791718E-2</v>
      </c>
      <c r="G41" s="132">
        <v>4.0072947161300387E-3</v>
      </c>
    </row>
    <row r="42" spans="1:45" x14ac:dyDescent="0.15">
      <c r="A42" s="121">
        <v>39854</v>
      </c>
      <c r="B42" s="132">
        <v>-5.4494828957836194E-2</v>
      </c>
      <c r="C42" s="132">
        <v>1.8912529550827228E-2</v>
      </c>
      <c r="D42" s="132">
        <v>-3.996598639455784E-2</v>
      </c>
      <c r="E42" s="132">
        <v>-5.1155115511551053E-2</v>
      </c>
      <c r="F42" s="132">
        <v>-4.4876589379207132E-2</v>
      </c>
      <c r="G42" s="132">
        <v>-4.7656604765660471E-2</v>
      </c>
    </row>
    <row r="43" spans="1:45" x14ac:dyDescent="0.15">
      <c r="A43" s="121">
        <v>39855</v>
      </c>
      <c r="B43" s="132">
        <v>-1.935212452671442E-2</v>
      </c>
      <c r="C43" s="132">
        <v>-5.8004640371223104E-4</v>
      </c>
      <c r="D43" s="132">
        <v>-4.2515500442869669E-2</v>
      </c>
      <c r="E43" s="132">
        <v>-4.5217391304347765E-2</v>
      </c>
      <c r="F43" s="132">
        <v>1.2529365700861383E-2</v>
      </c>
      <c r="G43" s="132">
        <v>-4.3416066454187163E-3</v>
      </c>
    </row>
    <row r="44" spans="1:45" x14ac:dyDescent="0.15">
      <c r="A44" s="121">
        <v>39856</v>
      </c>
      <c r="B44" s="132">
        <v>1.5873015873015817E-2</v>
      </c>
      <c r="C44" s="132">
        <v>6.9645966337783527E-3</v>
      </c>
      <c r="D44" s="132">
        <v>1.6651248843663202E-2</v>
      </c>
      <c r="E44" s="132">
        <v>-1.821493624772319E-2</v>
      </c>
      <c r="F44" s="132">
        <v>-1.5467904098994678E-3</v>
      </c>
      <c r="G44" s="132">
        <v>1.4115037556081678E-3</v>
      </c>
    </row>
    <row r="45" spans="1:45" x14ac:dyDescent="0.15">
      <c r="A45" s="121">
        <v>39857</v>
      </c>
      <c r="B45" s="132">
        <v>-1.9847972972972916E-2</v>
      </c>
      <c r="C45" s="132">
        <v>-2.8818443804035088E-3</v>
      </c>
      <c r="D45" s="132">
        <v>-3.3212010919017265E-2</v>
      </c>
      <c r="E45" s="132">
        <v>3.153988868274582E-2</v>
      </c>
      <c r="F45" s="132">
        <v>-2.7110766847405099E-2</v>
      </c>
      <c r="G45" s="132">
        <v>-2.5547445255474477E-2</v>
      </c>
    </row>
    <row r="46" spans="1:45" x14ac:dyDescent="0.15">
      <c r="A46" s="121">
        <v>39858</v>
      </c>
      <c r="B46" s="132">
        <v>1.8095648427401967E-2</v>
      </c>
      <c r="C46" s="132">
        <v>-4.0462427745664442E-3</v>
      </c>
      <c r="D46" s="132">
        <v>-5.1764705882352269E-3</v>
      </c>
      <c r="E46" s="132">
        <v>-3.9568345323740983E-2</v>
      </c>
      <c r="F46" s="132">
        <v>-2.9458598726114782E-2</v>
      </c>
      <c r="G46" s="132">
        <v>-1.2475784579620286E-2</v>
      </c>
    </row>
    <row r="47" spans="1:45" x14ac:dyDescent="0.15">
      <c r="A47" s="121">
        <v>39859</v>
      </c>
      <c r="B47" s="132">
        <v>1.0579771476936006E-2</v>
      </c>
      <c r="C47" s="132">
        <v>1.7411491584446992E-3</v>
      </c>
      <c r="D47" s="132">
        <v>-9.4607379375588607E-4</v>
      </c>
      <c r="E47" s="132">
        <v>-1.4981273408239737E-2</v>
      </c>
      <c r="F47" s="132">
        <v>-8.2034454470880647E-4</v>
      </c>
      <c r="G47" s="132">
        <v>-1.3601171793262701E-3</v>
      </c>
    </row>
    <row r="48" spans="1:45" x14ac:dyDescent="0.15">
      <c r="A48" s="121">
        <v>39860</v>
      </c>
      <c r="B48" s="132">
        <v>-4.6063651591289334E-3</v>
      </c>
      <c r="C48" s="132">
        <v>2.0278099652375259E-2</v>
      </c>
      <c r="D48" s="132">
        <v>2.9829545454545414E-2</v>
      </c>
      <c r="E48" s="132">
        <v>0</v>
      </c>
      <c r="F48" s="132">
        <v>-9.8522167487684609E-3</v>
      </c>
      <c r="G48" s="132">
        <v>7.8575170246120152E-5</v>
      </c>
    </row>
    <row r="49" spans="1:7" x14ac:dyDescent="0.15">
      <c r="A49" s="121">
        <v>39861</v>
      </c>
      <c r="B49" s="132">
        <v>-5.2166596550273336E-2</v>
      </c>
      <c r="C49" s="132">
        <v>-3.6910846110164597E-2</v>
      </c>
      <c r="D49" s="132">
        <v>-2.6666666666666616E-2</v>
      </c>
      <c r="E49" s="132">
        <v>-2.6615969581748944E-2</v>
      </c>
      <c r="F49" s="132">
        <v>-5.4726368159203953E-2</v>
      </c>
      <c r="G49" s="132">
        <v>-5.1017468506927122E-2</v>
      </c>
    </row>
    <row r="50" spans="1:7" x14ac:dyDescent="0.15">
      <c r="A50" s="121">
        <v>39862</v>
      </c>
      <c r="B50" s="132">
        <v>-8.8770528184644037E-3</v>
      </c>
      <c r="C50" s="132">
        <v>9.4339622641510523E-3</v>
      </c>
      <c r="D50" s="132">
        <v>-2.5980160604629265E-2</v>
      </c>
      <c r="E50" s="132">
        <v>3.3203125E-2</v>
      </c>
      <c r="F50" s="132">
        <v>3.5087719298245723E-3</v>
      </c>
      <c r="G50" s="132">
        <v>6.4302469987580491E-3</v>
      </c>
    </row>
    <row r="51" spans="1:7" x14ac:dyDescent="0.15">
      <c r="A51" s="121">
        <v>39863</v>
      </c>
      <c r="B51" s="132">
        <v>6.3143752798925146E-2</v>
      </c>
      <c r="C51" s="132">
        <v>8.1775700934578754E-3</v>
      </c>
      <c r="D51" s="132">
        <v>0</v>
      </c>
      <c r="E51" s="132">
        <v>4.914933837429114E-2</v>
      </c>
      <c r="F51" s="132">
        <v>8.1293706293706247E-2</v>
      </c>
      <c r="G51" s="132">
        <v>5.3032795875836314E-2</v>
      </c>
    </row>
    <row r="52" spans="1:7" x14ac:dyDescent="0.15">
      <c r="A52" s="121">
        <v>39864</v>
      </c>
      <c r="B52" s="132">
        <v>-1.3900589721988155E-2</v>
      </c>
      <c r="C52" s="132">
        <v>-9.8493626882967256E-3</v>
      </c>
      <c r="D52" s="132">
        <v>-1.2609117361784716E-2</v>
      </c>
      <c r="E52" s="132">
        <v>-2.522522522522519E-2</v>
      </c>
      <c r="F52" s="132">
        <v>-6.1438965238480137E-2</v>
      </c>
      <c r="G52" s="132">
        <v>-2.6899640643716527E-2</v>
      </c>
    </row>
    <row r="53" spans="1:7" x14ac:dyDescent="0.15">
      <c r="A53" s="121">
        <v>39865</v>
      </c>
      <c r="B53" s="132">
        <v>-1.2815036309269612E-2</v>
      </c>
      <c r="C53" s="132">
        <v>5.2662375658278915E-3</v>
      </c>
      <c r="D53" s="132">
        <v>-2.7013752455795736E-2</v>
      </c>
      <c r="E53" s="132">
        <v>3.696857670979492E-3</v>
      </c>
      <c r="F53" s="132">
        <v>-6.0292850990525393E-3</v>
      </c>
      <c r="G53" s="132">
        <v>-7.0646792796168478E-3</v>
      </c>
    </row>
    <row r="54" spans="1:7" x14ac:dyDescent="0.15">
      <c r="A54" s="121">
        <v>39866</v>
      </c>
      <c r="B54" s="132">
        <v>1.2981393336217728E-3</v>
      </c>
      <c r="C54" s="132">
        <v>5.2386495925493826E-3</v>
      </c>
      <c r="D54" s="132">
        <v>-1.5143866733972056E-3</v>
      </c>
      <c r="E54" s="132">
        <v>7.3664825046040328E-3</v>
      </c>
      <c r="F54" s="132">
        <v>-4.2461005199306623E-2</v>
      </c>
      <c r="G54" s="132">
        <v>-9.8099986524726734E-3</v>
      </c>
    </row>
    <row r="55" spans="1:7" x14ac:dyDescent="0.15">
      <c r="A55" s="121">
        <v>39867</v>
      </c>
      <c r="B55" s="132">
        <v>5.3154710458081178E-2</v>
      </c>
      <c r="C55" s="132">
        <v>1.2738853503184711E-2</v>
      </c>
      <c r="D55" s="132">
        <v>5.7128412537917006E-2</v>
      </c>
      <c r="E55" s="132">
        <v>8.0438756855575999E-2</v>
      </c>
      <c r="F55" s="132">
        <v>6.244343891402715E-2</v>
      </c>
      <c r="G55" s="132">
        <v>5.5904847445632955E-2</v>
      </c>
    </row>
    <row r="56" spans="1:7" x14ac:dyDescent="0.15">
      <c r="A56" s="121">
        <v>39868</v>
      </c>
      <c r="B56" s="132">
        <v>5.3344275748872239E-3</v>
      </c>
      <c r="C56" s="132">
        <v>-1.7152658662092479E-2</v>
      </c>
      <c r="D56" s="132">
        <v>-2.3433763749402092E-2</v>
      </c>
      <c r="E56" s="132">
        <v>5.0761421319798217E-3</v>
      </c>
      <c r="F56" s="132">
        <v>-5.110732538330498E-3</v>
      </c>
      <c r="G56" s="132">
        <v>2.5776517592479564E-4</v>
      </c>
    </row>
    <row r="57" spans="1:7" x14ac:dyDescent="0.15">
      <c r="A57" s="121">
        <v>39869</v>
      </c>
      <c r="B57" s="132">
        <v>1.2244897959183598E-2</v>
      </c>
      <c r="C57" s="132">
        <v>-1.3379872018615457E-2</v>
      </c>
      <c r="D57" s="132">
        <v>-3.4280117531831911E-3</v>
      </c>
      <c r="E57" s="132">
        <v>1.0101010101009944E-2</v>
      </c>
      <c r="F57" s="132">
        <v>-3.424657534246478E-3</v>
      </c>
      <c r="G57" s="132">
        <v>8.9421466305887876E-3</v>
      </c>
    </row>
    <row r="58" spans="1:7" x14ac:dyDescent="0.15">
      <c r="A58" s="121">
        <v>39870</v>
      </c>
      <c r="B58" s="132">
        <v>5.6451612903225534E-3</v>
      </c>
      <c r="C58" s="132">
        <v>5.8962264150941301E-4</v>
      </c>
      <c r="D58" s="132">
        <v>1.1793611793611714E-2</v>
      </c>
      <c r="E58" s="132">
        <v>-6.6666666666667096E-3</v>
      </c>
      <c r="F58" s="132">
        <v>-8.5910652920961894E-4</v>
      </c>
      <c r="G58" s="132">
        <v>-3.4991826726603614E-3</v>
      </c>
    </row>
    <row r="59" spans="1:7" x14ac:dyDescent="0.15">
      <c r="A59" s="121">
        <v>39871</v>
      </c>
      <c r="B59" s="132">
        <v>-1.844426623897355E-2</v>
      </c>
      <c r="C59" s="132">
        <v>7.0713022981732099E-3</v>
      </c>
      <c r="D59" s="132">
        <v>-2.4283632831472168E-3</v>
      </c>
      <c r="E59" s="132">
        <v>0</v>
      </c>
      <c r="F59" s="132">
        <v>-3.6973344797936458E-2</v>
      </c>
      <c r="G59" s="132">
        <v>-1.0457516339869244E-2</v>
      </c>
    </row>
    <row r="60" spans="1:7" x14ac:dyDescent="0.15">
      <c r="A60" s="121">
        <v>39872</v>
      </c>
      <c r="B60" s="132">
        <v>2.9003267973856328E-2</v>
      </c>
      <c r="C60" s="132">
        <v>1.5798712697483897E-2</v>
      </c>
      <c r="D60" s="132">
        <v>6.5725413826679624E-2</v>
      </c>
      <c r="E60" s="132">
        <v>1.8456375838926231E-2</v>
      </c>
      <c r="F60" s="132">
        <v>-1.2499999999999845E-2</v>
      </c>
      <c r="G60" s="132">
        <v>2.3415442795347907E-2</v>
      </c>
    </row>
    <row r="61" spans="1:7" x14ac:dyDescent="0.15">
      <c r="A61" s="121">
        <v>39873</v>
      </c>
      <c r="B61" s="132">
        <v>1.1512504962286618E-2</v>
      </c>
      <c r="C61" s="132">
        <v>3.9746543778801824E-2</v>
      </c>
      <c r="D61" s="132">
        <v>1.7816354499771592E-2</v>
      </c>
      <c r="E61" s="132">
        <v>3.6243822075782584E-2</v>
      </c>
      <c r="F61" s="132">
        <v>9.0415913200723175E-3</v>
      </c>
      <c r="G61" s="132">
        <v>1.5970236136771954E-2</v>
      </c>
    </row>
    <row r="62" spans="1:7" x14ac:dyDescent="0.15">
      <c r="A62" s="121">
        <v>39874</v>
      </c>
      <c r="B62" s="132">
        <v>3.3359497645211844E-2</v>
      </c>
      <c r="C62" s="132">
        <v>-3.3240997229917024E-2</v>
      </c>
      <c r="D62" s="132">
        <v>3.9497307001795212E-2</v>
      </c>
      <c r="E62" s="132">
        <v>-4.6104928457869621E-2</v>
      </c>
      <c r="F62" s="132">
        <v>6.3620071684587831E-2</v>
      </c>
      <c r="G62" s="132">
        <v>7.7474963878232384E-3</v>
      </c>
    </row>
    <row r="63" spans="1:7" x14ac:dyDescent="0.15">
      <c r="A63" s="121">
        <v>39875</v>
      </c>
      <c r="B63" s="132">
        <v>-4.9373338397264988E-3</v>
      </c>
      <c r="C63" s="132">
        <v>-1.5472779369627432E-2</v>
      </c>
      <c r="D63" s="132">
        <v>-3.7564766839378261E-2</v>
      </c>
      <c r="E63" s="132">
        <v>-2.0000000000000018E-2</v>
      </c>
      <c r="F63" s="132">
        <v>3.0328559393428822E-2</v>
      </c>
      <c r="G63" s="132">
        <v>-9.3194571478011357E-3</v>
      </c>
    </row>
    <row r="64" spans="1:7" x14ac:dyDescent="0.15">
      <c r="A64" s="121">
        <v>39876</v>
      </c>
      <c r="B64" s="132">
        <v>6.0305343511450449E-2</v>
      </c>
      <c r="C64" s="132">
        <v>-3.4924330616995514E-3</v>
      </c>
      <c r="D64" s="132">
        <v>5.0246747420367832E-2</v>
      </c>
      <c r="E64" s="132">
        <v>7.9931972789115679E-2</v>
      </c>
      <c r="F64" s="132">
        <v>6.1324611610793056E-2</v>
      </c>
      <c r="G64" s="132">
        <v>5.896297035632303E-2</v>
      </c>
    </row>
    <row r="65" spans="1:7" x14ac:dyDescent="0.15">
      <c r="A65" s="121">
        <v>39877</v>
      </c>
      <c r="B65" s="132">
        <v>-1.6558675305975545E-2</v>
      </c>
      <c r="C65" s="132">
        <v>-4.0303738317757132E-2</v>
      </c>
      <c r="D65" s="132">
        <v>-2.5630072618539113E-2</v>
      </c>
      <c r="E65" s="132">
        <v>1.4173228346456845E-2</v>
      </c>
      <c r="F65" s="132">
        <v>-1.2326656394452962E-2</v>
      </c>
      <c r="G65" s="132">
        <v>-2.2691392351374962E-2</v>
      </c>
    </row>
    <row r="66" spans="1:7" x14ac:dyDescent="0.15">
      <c r="A66" s="121">
        <v>39878</v>
      </c>
      <c r="B66" s="132">
        <v>2.9282576866762611E-3</v>
      </c>
      <c r="C66" s="132">
        <v>2.6780279975654464E-2</v>
      </c>
      <c r="D66" s="132">
        <v>-1.4028934677772886E-2</v>
      </c>
      <c r="E66" s="132">
        <v>1.552795031055898E-2</v>
      </c>
      <c r="F66" s="132">
        <v>2.9641185647425905E-2</v>
      </c>
      <c r="G66" s="132">
        <v>7.7876362233579854E-3</v>
      </c>
    </row>
    <row r="67" spans="1:7" x14ac:dyDescent="0.15">
      <c r="A67" s="121">
        <v>39879</v>
      </c>
      <c r="B67" s="132">
        <v>-2.1897810218978186E-3</v>
      </c>
      <c r="C67" s="132">
        <v>1.4226437462951935E-2</v>
      </c>
      <c r="D67" s="132">
        <v>4.8465984882169799E-2</v>
      </c>
      <c r="E67" s="132">
        <v>3.3639143730886722E-2</v>
      </c>
      <c r="F67" s="132">
        <v>6.8939393939393856E-2</v>
      </c>
      <c r="G67" s="132">
        <v>1.8899973683580873E-2</v>
      </c>
    </row>
    <row r="68" spans="1:7" x14ac:dyDescent="0.15">
      <c r="A68" s="121">
        <v>39880</v>
      </c>
      <c r="B68" s="132">
        <v>-2.5237746891002222E-2</v>
      </c>
      <c r="C68" s="132">
        <v>1.0520163646990044E-2</v>
      </c>
      <c r="D68" s="132">
        <v>2.5445292620867033E-3</v>
      </c>
      <c r="E68" s="132">
        <v>-2.6627218934911157E-2</v>
      </c>
      <c r="F68" s="132">
        <v>7.795889440113557E-3</v>
      </c>
      <c r="G68" s="132">
        <v>-1.6013524619033048E-2</v>
      </c>
    </row>
    <row r="69" spans="1:7" x14ac:dyDescent="0.15">
      <c r="A69" s="121">
        <v>39881</v>
      </c>
      <c r="B69" s="132">
        <v>-2.7767354596622829E-2</v>
      </c>
      <c r="C69" s="132">
        <v>1.1567379988433046E-3</v>
      </c>
      <c r="D69" s="132">
        <v>-4.3993231810490641E-2</v>
      </c>
      <c r="E69" s="132">
        <v>-3.7993920972644424E-2</v>
      </c>
      <c r="F69" s="132">
        <v>-6.047819971870616E-2</v>
      </c>
      <c r="G69" s="132">
        <v>-2.992340181831199E-2</v>
      </c>
    </row>
    <row r="70" spans="1:7" x14ac:dyDescent="0.15">
      <c r="A70" s="121">
        <v>39882</v>
      </c>
      <c r="B70" s="132">
        <v>-8.1049787726746869E-3</v>
      </c>
      <c r="C70" s="132">
        <v>-2.5996533795493937E-2</v>
      </c>
      <c r="D70" s="132">
        <v>3.2743362831858303E-2</v>
      </c>
      <c r="E70" s="132">
        <v>-1.8957345971563955E-2</v>
      </c>
      <c r="F70" s="132">
        <v>4.7904191616766623E-2</v>
      </c>
      <c r="G70" s="132">
        <v>6.7153715592944696E-3</v>
      </c>
    </row>
    <row r="71" spans="1:7" x14ac:dyDescent="0.15">
      <c r="A71" s="121">
        <v>39883</v>
      </c>
      <c r="B71" s="132">
        <v>2.9961089494163318E-2</v>
      </c>
      <c r="C71" s="132">
        <v>4.1518386714116229E-2</v>
      </c>
      <c r="D71" s="132">
        <v>2.1422450728363351E-3</v>
      </c>
      <c r="E71" s="132">
        <v>6.602254428341392E-2</v>
      </c>
      <c r="F71" s="132">
        <v>1.7142857142857126E-2</v>
      </c>
      <c r="G71" s="132">
        <v>2.5656062160973381E-2</v>
      </c>
    </row>
    <row r="72" spans="1:7" x14ac:dyDescent="0.15">
      <c r="A72" s="121">
        <v>39884</v>
      </c>
      <c r="B72" s="132">
        <v>3.7400831129580814E-2</v>
      </c>
      <c r="C72" s="132">
        <v>3.9863325740319144E-3</v>
      </c>
      <c r="D72" s="132">
        <v>1.1543394613082514E-2</v>
      </c>
      <c r="E72" s="132">
        <v>2.114803625377637E-2</v>
      </c>
      <c r="F72" s="132">
        <v>6.1797752808988804E-2</v>
      </c>
      <c r="G72" s="132">
        <v>4.1928721174004258E-2</v>
      </c>
    </row>
    <row r="73" spans="1:7" x14ac:dyDescent="0.15">
      <c r="A73" s="121">
        <v>39885</v>
      </c>
      <c r="B73" s="132">
        <v>-3.2774945375091402E-3</v>
      </c>
      <c r="C73" s="132">
        <v>2.2688598979014873E-3</v>
      </c>
      <c r="D73" s="132">
        <v>1.5638207945900318E-2</v>
      </c>
      <c r="E73" s="132">
        <v>4.4378698224851965E-2</v>
      </c>
      <c r="F73" s="132">
        <v>-1.322751322751281E-3</v>
      </c>
      <c r="G73" s="132">
        <v>1.4976220962136466E-2</v>
      </c>
    </row>
    <row r="74" spans="1:7" x14ac:dyDescent="0.15">
      <c r="A74" s="121">
        <v>39886</v>
      </c>
      <c r="B74" s="132">
        <v>-3.6536353671904331E-3</v>
      </c>
      <c r="C74" s="132">
        <v>1.0752688172042779E-2</v>
      </c>
      <c r="D74" s="132">
        <v>-4.5359966708281352E-2</v>
      </c>
      <c r="E74" s="132">
        <v>-9.9150141643058465E-3</v>
      </c>
      <c r="F74" s="132">
        <v>-1.2582781456953573E-2</v>
      </c>
      <c r="G74" s="132">
        <v>-5.0460678966457451E-3</v>
      </c>
    </row>
    <row r="75" spans="1:7" x14ac:dyDescent="0.15">
      <c r="A75" s="121">
        <v>39887</v>
      </c>
      <c r="B75" s="132">
        <v>-1.063439677301059E-2</v>
      </c>
      <c r="C75" s="132">
        <v>0</v>
      </c>
      <c r="D75" s="132">
        <v>-1.0462074978204061E-2</v>
      </c>
      <c r="E75" s="132">
        <v>-8.5836909871245259E-3</v>
      </c>
      <c r="F75" s="132">
        <v>-1.6767270288397085E-2</v>
      </c>
      <c r="G75" s="132">
        <v>-7.7433377861299002E-3</v>
      </c>
    </row>
    <row r="76" spans="1:7" x14ac:dyDescent="0.15">
      <c r="A76" s="121">
        <v>39888</v>
      </c>
      <c r="B76" s="132">
        <v>-2.9651593773165619E-3</v>
      </c>
      <c r="C76" s="132">
        <v>0</v>
      </c>
      <c r="D76" s="132">
        <v>5.726872246696102E-3</v>
      </c>
      <c r="E76" s="132">
        <v>4.3290043290043378E-2</v>
      </c>
      <c r="F76" s="132">
        <v>1.023192360163705E-2</v>
      </c>
      <c r="G76" s="132">
        <v>8.1460353679405628E-3</v>
      </c>
    </row>
    <row r="77" spans="1:7" x14ac:dyDescent="0.15">
      <c r="A77" s="121">
        <v>39889</v>
      </c>
      <c r="B77" s="132">
        <v>4.4237918215613403E-2</v>
      </c>
      <c r="C77" s="132">
        <v>0</v>
      </c>
      <c r="D77" s="132">
        <v>6.7455102934735223E-2</v>
      </c>
      <c r="E77" s="132">
        <v>4.4260027662517132E-2</v>
      </c>
      <c r="F77" s="132">
        <v>1.620526671168121E-2</v>
      </c>
      <c r="G77" s="132">
        <v>3.0713865375039617E-2</v>
      </c>
    </row>
    <row r="78" spans="1:7" x14ac:dyDescent="0.15">
      <c r="A78" s="121">
        <v>39890</v>
      </c>
      <c r="B78" s="132">
        <v>-1.4239943040227354E-3</v>
      </c>
      <c r="C78" s="132">
        <v>4.4792833146698463E-3</v>
      </c>
      <c r="D78" s="132">
        <v>-2.0106688551497776E-2</v>
      </c>
      <c r="E78" s="132">
        <v>2.251655629139071E-2</v>
      </c>
      <c r="F78" s="132">
        <v>-6.6445182724252927E-3</v>
      </c>
      <c r="G78" s="132">
        <v>9.9475175124619231E-3</v>
      </c>
    </row>
    <row r="79" spans="1:7" x14ac:dyDescent="0.15">
      <c r="A79" s="121">
        <v>39891</v>
      </c>
      <c r="B79" s="132">
        <v>-9.2691622103386884E-3</v>
      </c>
      <c r="C79" s="132">
        <v>-2.0624303232998908E-2</v>
      </c>
      <c r="D79" s="132">
        <v>2.7219430485762253E-2</v>
      </c>
      <c r="E79" s="132">
        <v>-4.2746113989637347E-2</v>
      </c>
      <c r="F79" s="132">
        <v>-2.2073578595317778E-2</v>
      </c>
      <c r="G79" s="132">
        <v>-1.2480431379370271E-2</v>
      </c>
    </row>
    <row r="80" spans="1:7" x14ac:dyDescent="0.15">
      <c r="A80" s="121">
        <v>39892</v>
      </c>
      <c r="B80" s="132">
        <v>-1.7272400143936717E-2</v>
      </c>
      <c r="C80" s="132">
        <v>-1.8212862834376842E-2</v>
      </c>
      <c r="D80" s="132">
        <v>-8.5609457806767875E-3</v>
      </c>
      <c r="E80" s="132">
        <v>-1.3531799729363914E-2</v>
      </c>
      <c r="F80" s="132">
        <v>1.6415868673050671E-2</v>
      </c>
      <c r="G80" s="132">
        <v>-3.1925668237262617E-3</v>
      </c>
    </row>
    <row r="81" spans="1:7" x14ac:dyDescent="0.15">
      <c r="A81" s="121">
        <v>39893</v>
      </c>
      <c r="B81" s="132">
        <v>7.3233247894544107E-4</v>
      </c>
      <c r="C81" s="132">
        <v>-1.2753623188405783E-2</v>
      </c>
      <c r="D81" s="132">
        <v>2.2615131578947345E-2</v>
      </c>
      <c r="E81" s="132">
        <v>5.7613168724279795E-2</v>
      </c>
      <c r="F81" s="132">
        <v>6.3930013458950219E-2</v>
      </c>
      <c r="G81" s="132">
        <v>1.6610341704768938E-2</v>
      </c>
    </row>
    <row r="82" spans="1:7" x14ac:dyDescent="0.15">
      <c r="A82" s="121">
        <v>39894</v>
      </c>
      <c r="B82" s="132">
        <v>-1.6099524332235604E-2</v>
      </c>
      <c r="C82" s="132">
        <v>1.2918379330592922E-2</v>
      </c>
      <c r="D82" s="132">
        <v>2.4125452352231624E-2</v>
      </c>
      <c r="E82" s="132">
        <v>6.4850843060959562E-3</v>
      </c>
      <c r="F82" s="132">
        <v>4.2378241619228429E-2</v>
      </c>
      <c r="G82" s="132">
        <v>-5.3666485605649017E-3</v>
      </c>
    </row>
    <row r="83" spans="1:7" x14ac:dyDescent="0.15">
      <c r="A83" s="121">
        <v>39895</v>
      </c>
      <c r="B83" s="132">
        <v>-2.4172554853105321E-2</v>
      </c>
      <c r="C83" s="132">
        <v>-1.2753623188405783E-2</v>
      </c>
      <c r="D83" s="132">
        <v>-4.7506870828425529E-2</v>
      </c>
      <c r="E83" s="132">
        <v>-1.4175257731958713E-2</v>
      </c>
      <c r="F83" s="132">
        <v>-4.8543689320388439E-2</v>
      </c>
      <c r="G83" s="132">
        <v>-2.938092533531389E-2</v>
      </c>
    </row>
    <row r="84" spans="1:7" x14ac:dyDescent="0.15">
      <c r="A84" s="121">
        <v>39896</v>
      </c>
      <c r="B84" s="132">
        <v>-6.8597560975609539E-3</v>
      </c>
      <c r="C84" s="132">
        <v>2.2900763358778553E-2</v>
      </c>
      <c r="D84" s="132">
        <v>3.7098103874690924E-3</v>
      </c>
      <c r="E84" s="132">
        <v>1.5686274509803866E-2</v>
      </c>
      <c r="F84" s="132">
        <v>1.4668367346938771E-2</v>
      </c>
      <c r="G84" s="132">
        <v>1.024013683523517E-2</v>
      </c>
    </row>
    <row r="85" spans="1:7" x14ac:dyDescent="0.15">
      <c r="A85" s="121">
        <v>39897</v>
      </c>
      <c r="B85" s="132">
        <v>2.3023791250959436E-2</v>
      </c>
      <c r="C85" s="132">
        <v>-7.4626865671643117E-3</v>
      </c>
      <c r="D85" s="132">
        <v>4.0246406570841664E-2</v>
      </c>
      <c r="E85" s="132">
        <v>2.0592020592020699E-2</v>
      </c>
      <c r="F85" s="132">
        <v>1.3199245757385292E-2</v>
      </c>
      <c r="G85" s="132">
        <v>2.0339511673498567E-2</v>
      </c>
    </row>
    <row r="86" spans="1:7" x14ac:dyDescent="0.15">
      <c r="A86" s="121">
        <v>39898</v>
      </c>
      <c r="B86" s="132">
        <v>1.5003750937734317E-3</v>
      </c>
      <c r="C86" s="132">
        <v>4.0485829959513442E-3</v>
      </c>
      <c r="D86" s="132">
        <v>4.6190288195815388E-2</v>
      </c>
      <c r="E86" s="132">
        <v>4.5397225725094525E-2</v>
      </c>
      <c r="F86" s="132">
        <v>-5.5831265508684558E-3</v>
      </c>
      <c r="G86" s="132">
        <v>2.1200410471386988E-2</v>
      </c>
    </row>
    <row r="87" spans="1:7" x14ac:dyDescent="0.15">
      <c r="A87" s="121">
        <v>39899</v>
      </c>
      <c r="B87" s="132">
        <v>-2.0973782771535499E-2</v>
      </c>
      <c r="C87" s="132">
        <v>4.6082949308756671E-3</v>
      </c>
      <c r="D87" s="132">
        <v>7.169811320754782E-3</v>
      </c>
      <c r="E87" s="132">
        <v>-1.5681544028950389E-2</v>
      </c>
      <c r="F87" s="132">
        <v>-5.6144728633811591E-2</v>
      </c>
      <c r="G87" s="132">
        <v>-2.0354057983408835E-2</v>
      </c>
    </row>
    <row r="88" spans="1:7" x14ac:dyDescent="0.15">
      <c r="A88" s="121">
        <v>39900</v>
      </c>
      <c r="B88" s="132">
        <v>4.5906656465188878E-3</v>
      </c>
      <c r="C88" s="132">
        <v>2.2935779816513069E-3</v>
      </c>
      <c r="D88" s="132">
        <v>-1.3862869988759852E-2</v>
      </c>
      <c r="E88" s="132">
        <v>-3.799019607843146E-2</v>
      </c>
      <c r="F88" s="132">
        <v>-1.6523463317911435E-2</v>
      </c>
      <c r="G88" s="132">
        <v>2.1824530772596162E-5</v>
      </c>
    </row>
    <row r="89" spans="1:7" x14ac:dyDescent="0.15">
      <c r="A89" s="121">
        <v>39901</v>
      </c>
      <c r="B89" s="132">
        <v>3.160700685453155E-2</v>
      </c>
      <c r="C89" s="132">
        <v>1.7734553775743622E-2</v>
      </c>
      <c r="D89" s="132">
        <v>7.7127659574468099E-2</v>
      </c>
      <c r="E89" s="132">
        <v>1.6560509554140124E-2</v>
      </c>
      <c r="F89" s="132">
        <v>1.6129032258064502E-2</v>
      </c>
      <c r="G89" s="132">
        <v>3.0684620588812939E-2</v>
      </c>
    </row>
    <row r="90" spans="1:7" x14ac:dyDescent="0.15">
      <c r="A90" s="121">
        <v>39902</v>
      </c>
      <c r="B90" s="132">
        <v>-6.6445182724252927E-3</v>
      </c>
      <c r="C90" s="132">
        <v>1.7987633501967304E-2</v>
      </c>
      <c r="D90" s="132">
        <v>-5.9964726631394072E-3</v>
      </c>
      <c r="E90" s="132">
        <v>-1.7543859649122862E-2</v>
      </c>
      <c r="F90" s="132">
        <v>1.1243386243386277E-2</v>
      </c>
      <c r="G90" s="132">
        <v>1.3339826793994369E-3</v>
      </c>
    </row>
    <row r="91" spans="1:7" x14ac:dyDescent="0.15">
      <c r="A91" s="121">
        <v>39903</v>
      </c>
      <c r="B91" s="132">
        <v>7.0605722779635727E-2</v>
      </c>
      <c r="C91" s="132">
        <v>0</v>
      </c>
      <c r="D91" s="132">
        <v>2.0581973030518119E-2</v>
      </c>
      <c r="E91" s="132">
        <v>7.9081632653061451E-2</v>
      </c>
      <c r="F91" s="132">
        <v>6.1478090255068674E-2</v>
      </c>
      <c r="G91" s="132">
        <v>6.5870162825121481E-2</v>
      </c>
    </row>
    <row r="92" spans="1:7" x14ac:dyDescent="0.15">
      <c r="A92" s="121">
        <v>39904</v>
      </c>
      <c r="B92" s="132">
        <v>1.4231169732731752E-2</v>
      </c>
      <c r="C92" s="132">
        <v>6.6261733848702598E-3</v>
      </c>
      <c r="D92" s="132">
        <v>-3.1293463143254874E-3</v>
      </c>
      <c r="E92" s="132">
        <v>-1.891252955082745E-2</v>
      </c>
      <c r="F92" s="132">
        <v>-2.4645717806530687E-3</v>
      </c>
      <c r="G92" s="132">
        <v>5.2574149389941205E-3</v>
      </c>
    </row>
    <row r="93" spans="1:7" x14ac:dyDescent="0.15">
      <c r="A93" s="121">
        <v>39905</v>
      </c>
      <c r="B93" s="132">
        <v>1.4715947980834976E-2</v>
      </c>
      <c r="C93" s="132">
        <v>1.645639056500281E-3</v>
      </c>
      <c r="D93" s="132">
        <v>-6.9759330310430467E-3</v>
      </c>
      <c r="E93" s="132">
        <v>1.8072289156626287E-2</v>
      </c>
      <c r="F93" s="132">
        <v>1.4823965410747375E-2</v>
      </c>
      <c r="G93" s="132">
        <v>1.6360765739096061E-2</v>
      </c>
    </row>
    <row r="94" spans="1:7" x14ac:dyDescent="0.15">
      <c r="A94" s="121">
        <v>39906</v>
      </c>
      <c r="B94" s="132">
        <v>-1.7537942664418216E-2</v>
      </c>
      <c r="C94" s="132">
        <v>0</v>
      </c>
      <c r="D94" s="132">
        <v>-5.1984545135230098E-2</v>
      </c>
      <c r="E94" s="132">
        <v>-1.6568047337278013E-2</v>
      </c>
      <c r="F94" s="132">
        <v>-1.9476567255021338E-2</v>
      </c>
      <c r="G94" s="132">
        <v>-2.7981125847103883E-2</v>
      </c>
    </row>
    <row r="95" spans="1:7" x14ac:dyDescent="0.15">
      <c r="A95" s="121">
        <v>39907</v>
      </c>
      <c r="B95" s="132">
        <v>3.1925849639546922E-2</v>
      </c>
      <c r="C95" s="132">
        <v>1.5881708652792925E-2</v>
      </c>
      <c r="D95" s="132">
        <v>1.1115227862171118E-2</v>
      </c>
      <c r="E95" s="132">
        <v>7.8219013237063706E-2</v>
      </c>
      <c r="F95" s="132">
        <v>3.1657355679702182E-2</v>
      </c>
      <c r="G95" s="132">
        <v>2.6728994366534753E-2</v>
      </c>
    </row>
    <row r="96" spans="1:7" x14ac:dyDescent="0.15">
      <c r="A96" s="121">
        <v>39908</v>
      </c>
      <c r="B96" s="132">
        <v>-3.9920159680637557E-3</v>
      </c>
      <c r="C96" s="132">
        <v>-4.3126684636120016E-3</v>
      </c>
      <c r="D96" s="132">
        <v>-2.3085379259802141E-2</v>
      </c>
      <c r="E96" s="132">
        <v>0</v>
      </c>
      <c r="F96" s="132">
        <v>2.5270758122743597E-2</v>
      </c>
      <c r="G96" s="132">
        <v>-8.171842166705634E-3</v>
      </c>
    </row>
    <row r="97" spans="1:7" x14ac:dyDescent="0.15">
      <c r="A97" s="121">
        <v>39909</v>
      </c>
      <c r="B97" s="132">
        <v>-1.5698062792251277E-2</v>
      </c>
      <c r="C97" s="132">
        <v>5.9556036816459379E-3</v>
      </c>
      <c r="D97" s="132">
        <v>1.6504126031507971E-2</v>
      </c>
      <c r="E97" s="132">
        <v>1.1160714285714191E-2</v>
      </c>
      <c r="F97" s="132">
        <v>-3.169014084507038E-2</v>
      </c>
      <c r="G97" s="132">
        <v>-1.2751098556183282E-2</v>
      </c>
    </row>
    <row r="98" spans="1:7" x14ac:dyDescent="0.15">
      <c r="A98" s="121">
        <v>39910</v>
      </c>
      <c r="B98" s="132">
        <v>-2.6806922293858171E-2</v>
      </c>
      <c r="C98" s="132">
        <v>-3.5522066738428282E-2</v>
      </c>
      <c r="D98" s="132">
        <v>-2.8782287822878283E-2</v>
      </c>
      <c r="E98" s="132">
        <v>-1.6556291390728561E-2</v>
      </c>
      <c r="F98" s="132">
        <v>-3.8787878787878816E-2</v>
      </c>
      <c r="G98" s="132">
        <v>-3.2726622421809792E-2</v>
      </c>
    </row>
    <row r="99" spans="1:7" x14ac:dyDescent="0.15">
      <c r="A99" s="121">
        <v>39911</v>
      </c>
      <c r="B99" s="132">
        <v>8.0195258019526428E-3</v>
      </c>
      <c r="C99" s="132">
        <v>4.4642857142855874E-3</v>
      </c>
      <c r="D99" s="132">
        <v>1.5197568389058169E-3</v>
      </c>
      <c r="E99" s="132">
        <v>6.0606060606060552E-2</v>
      </c>
      <c r="F99" s="132">
        <v>-3.9092055485498101E-2</v>
      </c>
      <c r="G99" s="132">
        <v>1.5756280942500922E-2</v>
      </c>
    </row>
    <row r="100" spans="1:7" x14ac:dyDescent="0.15">
      <c r="A100" s="121">
        <v>39912</v>
      </c>
      <c r="B100" s="132">
        <v>-1.3836042891732903E-2</v>
      </c>
      <c r="C100" s="132">
        <v>2.6111111111110974E-2</v>
      </c>
      <c r="D100" s="132">
        <v>-6.0698027314112224E-3</v>
      </c>
      <c r="E100" s="132">
        <v>4.2328042328043658E-3</v>
      </c>
      <c r="F100" s="132">
        <v>-4.5931758530184386E-3</v>
      </c>
      <c r="G100" s="132">
        <v>-8.8783723658132363E-3</v>
      </c>
    </row>
    <row r="101" spans="1:7" x14ac:dyDescent="0.15">
      <c r="A101" s="121">
        <v>39913</v>
      </c>
      <c r="B101" s="132">
        <v>4.5247281655559357E-2</v>
      </c>
      <c r="C101" s="132">
        <v>2.9236599891716342E-2</v>
      </c>
      <c r="D101" s="132">
        <v>5.5725190839694738E-2</v>
      </c>
      <c r="E101" s="132">
        <v>6.2170706006322352E-2</v>
      </c>
      <c r="F101" s="132">
        <v>5.800922874093617E-2</v>
      </c>
      <c r="G101" s="132">
        <v>5.0115289652498562E-2</v>
      </c>
    </row>
    <row r="102" spans="1:7" x14ac:dyDescent="0.15">
      <c r="A102" s="121">
        <v>39914</v>
      </c>
      <c r="B102" s="132">
        <v>3.3557046979848515E-4</v>
      </c>
      <c r="C102" s="132">
        <v>-1.6307206733298329E-2</v>
      </c>
      <c r="D102" s="132">
        <v>-1.0484454085321726E-2</v>
      </c>
      <c r="E102" s="132">
        <v>-3.472222222222221E-2</v>
      </c>
      <c r="F102" s="132">
        <v>4.1121495327102853E-2</v>
      </c>
      <c r="G102" s="132">
        <v>-2.2540465965839029E-3</v>
      </c>
    </row>
    <row r="103" spans="1:7" x14ac:dyDescent="0.15">
      <c r="A103" s="121">
        <v>39915</v>
      </c>
      <c r="B103" s="132">
        <v>1.308285810130827E-2</v>
      </c>
      <c r="C103" s="132">
        <v>-6.9518716577539053E-3</v>
      </c>
      <c r="D103" s="132">
        <v>8.0379978078186642E-3</v>
      </c>
      <c r="E103" s="132">
        <v>-4.8304213771839688E-2</v>
      </c>
      <c r="F103" s="132">
        <v>1.4961101137043631E-2</v>
      </c>
      <c r="G103" s="132">
        <v>-1.9864841178647286E-3</v>
      </c>
    </row>
    <row r="104" spans="1:7" x14ac:dyDescent="0.15">
      <c r="A104" s="121">
        <v>39916</v>
      </c>
      <c r="B104" s="132">
        <v>-1.953642384105958E-2</v>
      </c>
      <c r="C104" s="132">
        <v>-1.1308562197092087E-2</v>
      </c>
      <c r="D104" s="132">
        <v>-4.9655672345052637E-2</v>
      </c>
      <c r="E104" s="132">
        <v>-4.1036717062634898E-2</v>
      </c>
      <c r="F104" s="132">
        <v>-2.948113207547165E-2</v>
      </c>
      <c r="G104" s="132">
        <v>-2.2597326568445708E-2</v>
      </c>
    </row>
    <row r="105" spans="1:7" x14ac:dyDescent="0.15">
      <c r="A105" s="121">
        <v>39917</v>
      </c>
      <c r="B105" s="132">
        <v>1.1144883485309176E-2</v>
      </c>
      <c r="C105" s="132">
        <v>1.4161220043573008E-2</v>
      </c>
      <c r="D105" s="132">
        <v>2.5934401220442327E-2</v>
      </c>
      <c r="E105" s="132">
        <v>4.5045045045044807E-2</v>
      </c>
      <c r="F105" s="132">
        <v>-6.0753341433783525E-4</v>
      </c>
      <c r="G105" s="132">
        <v>9.6032902749216831E-3</v>
      </c>
    </row>
    <row r="106" spans="1:7" x14ac:dyDescent="0.15">
      <c r="A106" s="121">
        <v>39918</v>
      </c>
      <c r="B106" s="132">
        <v>2.6720106880426808E-3</v>
      </c>
      <c r="C106" s="132">
        <v>8.0558539205155544E-3</v>
      </c>
      <c r="D106" s="132">
        <v>-8.5501858736057867E-3</v>
      </c>
      <c r="E106" s="132">
        <v>9.6982758620689502E-3</v>
      </c>
      <c r="F106" s="132">
        <v>2.0668693009118444E-2</v>
      </c>
      <c r="G106" s="132">
        <v>4.9042872963138695E-3</v>
      </c>
    </row>
    <row r="107" spans="1:7" x14ac:dyDescent="0.15">
      <c r="A107" s="121">
        <v>39919</v>
      </c>
      <c r="B107" s="132">
        <v>2.3984010659560351E-2</v>
      </c>
      <c r="C107" s="132">
        <v>8.5242408098029632E-3</v>
      </c>
      <c r="D107" s="132">
        <v>7.4615673040869801E-2</v>
      </c>
      <c r="E107" s="132">
        <v>-1.2806830309498363E-2</v>
      </c>
      <c r="F107" s="132">
        <v>1.1316259678380014E-2</v>
      </c>
      <c r="G107" s="132">
        <v>2.0170812342569233E-2</v>
      </c>
    </row>
    <row r="108" spans="1:7" x14ac:dyDescent="0.15">
      <c r="A108" s="121">
        <v>39920</v>
      </c>
      <c r="B108" s="132">
        <v>0</v>
      </c>
      <c r="C108" s="132">
        <v>0</v>
      </c>
      <c r="D108" s="132">
        <v>-4.3614794138171709E-2</v>
      </c>
      <c r="E108" s="132">
        <v>1.189189189189177E-2</v>
      </c>
      <c r="F108" s="132">
        <v>1.7667844522968323E-3</v>
      </c>
      <c r="G108" s="132">
        <v>-9.451978164001229E-4</v>
      </c>
    </row>
    <row r="109" spans="1:7" x14ac:dyDescent="0.15">
      <c r="A109" s="121">
        <v>39921</v>
      </c>
      <c r="B109" s="132">
        <v>2.7000650618087318E-2</v>
      </c>
      <c r="C109" s="132">
        <v>-1.0036978341257385E-2</v>
      </c>
      <c r="D109" s="132">
        <v>6.4210142283838145E-2</v>
      </c>
      <c r="E109" s="132">
        <v>5.3418803418803451E-2</v>
      </c>
      <c r="F109" s="132">
        <v>3.7037037037036979E-2</v>
      </c>
      <c r="G109" s="132">
        <v>2.4115693543404371E-2</v>
      </c>
    </row>
    <row r="110" spans="1:7" x14ac:dyDescent="0.15">
      <c r="A110" s="121">
        <v>39922</v>
      </c>
      <c r="B110" s="132">
        <v>-6.0183718720304702E-3</v>
      </c>
      <c r="C110" s="132">
        <v>-5.3361792956230225E-4</v>
      </c>
      <c r="D110" s="132">
        <v>-2.6396983201919855E-2</v>
      </c>
      <c r="E110" s="132">
        <v>2.941176470588247E-2</v>
      </c>
      <c r="F110" s="132">
        <v>6.2925170068027114E-2</v>
      </c>
      <c r="G110" s="132">
        <v>2.9599743594577177E-3</v>
      </c>
    </row>
    <row r="111" spans="1:7" x14ac:dyDescent="0.15">
      <c r="A111" s="121">
        <v>39923</v>
      </c>
      <c r="B111" s="132">
        <v>2.2944550669216079E-2</v>
      </c>
      <c r="C111" s="132">
        <v>2.1356113187398496E-3</v>
      </c>
      <c r="D111" s="132">
        <v>-1.0563380281689572E-3</v>
      </c>
      <c r="E111" s="132">
        <v>3.6453201970443327E-2</v>
      </c>
      <c r="F111" s="132">
        <v>3.2000000000000028E-2</v>
      </c>
      <c r="G111" s="132">
        <v>2.4211436520169993E-2</v>
      </c>
    </row>
    <row r="112" spans="1:7" x14ac:dyDescent="0.15">
      <c r="A112" s="121">
        <v>39924</v>
      </c>
      <c r="B112" s="132">
        <v>-1.962616822429919E-2</v>
      </c>
      <c r="C112" s="132">
        <v>-2.7703782631859353E-2</v>
      </c>
      <c r="D112" s="132">
        <v>5.6397603101867588E-3</v>
      </c>
      <c r="E112" s="132">
        <v>1.9011406844106515E-2</v>
      </c>
      <c r="F112" s="132">
        <v>1.0335917312661369E-2</v>
      </c>
      <c r="G112" s="132">
        <v>-8.9197224975222644E-3</v>
      </c>
    </row>
    <row r="113" spans="1:7" x14ac:dyDescent="0.15">
      <c r="A113" s="121">
        <v>39925</v>
      </c>
      <c r="B113" s="132">
        <v>-4.035589450270094E-2</v>
      </c>
      <c r="C113" s="132">
        <v>-6.0273972602739034E-3</v>
      </c>
      <c r="D113" s="132">
        <v>-4.1009463722397554E-2</v>
      </c>
      <c r="E113" s="132">
        <v>-4.5708955223880632E-2</v>
      </c>
      <c r="F113" s="132">
        <v>-4.4501278772378527E-2</v>
      </c>
      <c r="G113" s="132">
        <v>-3.5425925925925972E-2</v>
      </c>
    </row>
    <row r="114" spans="1:7" x14ac:dyDescent="0.15">
      <c r="A114" s="121">
        <v>39926</v>
      </c>
      <c r="B114" s="132">
        <v>2.847682119205297E-2</v>
      </c>
      <c r="C114" s="132">
        <v>1.1025358324145973E-3</v>
      </c>
      <c r="D114" s="132">
        <v>1.9371345029239873E-2</v>
      </c>
      <c r="E114" s="132">
        <v>6.8426197458455462E-2</v>
      </c>
      <c r="F114" s="132">
        <v>9.1006423982871176E-3</v>
      </c>
      <c r="G114" s="132">
        <v>2.6436538867663728E-2</v>
      </c>
    </row>
    <row r="115" spans="1:7" x14ac:dyDescent="0.15">
      <c r="A115" s="121">
        <v>39927</v>
      </c>
      <c r="B115" s="132">
        <v>-3.2195750160978198E-3</v>
      </c>
      <c r="C115" s="132">
        <v>1.4867841409691662E-2</v>
      </c>
      <c r="D115" s="132">
        <v>-2.1513087128002928E-2</v>
      </c>
      <c r="E115" s="132">
        <v>4.5745654162854255E-3</v>
      </c>
      <c r="F115" s="132">
        <v>1.6445623342175031E-2</v>
      </c>
      <c r="G115" s="132">
        <v>-2.3006134969325576E-3</v>
      </c>
    </row>
    <row r="116" spans="1:7" x14ac:dyDescent="0.15">
      <c r="A116" s="121">
        <v>39928</v>
      </c>
      <c r="B116" s="132">
        <v>-3.2299741602067611E-3</v>
      </c>
      <c r="C116" s="132">
        <v>6.5111231687466908E-3</v>
      </c>
      <c r="D116" s="132">
        <v>3.2979113228288615E-3</v>
      </c>
      <c r="E116" s="132">
        <v>2.4590163934426146E-2</v>
      </c>
      <c r="F116" s="132">
        <v>2.7139874739039671E-2</v>
      </c>
      <c r="G116" s="132">
        <v>5.417971166644886E-3</v>
      </c>
    </row>
    <row r="117" spans="1:7" x14ac:dyDescent="0.15">
      <c r="A117" s="121">
        <v>39929</v>
      </c>
      <c r="B117" s="132">
        <v>-1.0693454309786077E-2</v>
      </c>
      <c r="C117" s="132">
        <v>-1.3477088948787075E-2</v>
      </c>
      <c r="D117" s="132">
        <v>-1.4609203798392922E-2</v>
      </c>
      <c r="E117" s="132">
        <v>-5.4222222222222172E-2</v>
      </c>
      <c r="F117" s="132">
        <v>-1.3211382113821002E-2</v>
      </c>
      <c r="G117" s="132">
        <v>-8.8196904717509073E-3</v>
      </c>
    </row>
    <row r="118" spans="1:7" x14ac:dyDescent="0.15">
      <c r="A118" s="121">
        <v>39930</v>
      </c>
      <c r="B118" s="132">
        <v>1.0809040288241034E-2</v>
      </c>
      <c r="C118" s="132">
        <v>1.6393442622948395E-3</v>
      </c>
      <c r="D118" s="132">
        <v>1.9644180874722084E-2</v>
      </c>
      <c r="E118" s="132">
        <v>-6.5789473684211286E-3</v>
      </c>
      <c r="F118" s="132">
        <v>2.5746652935116909E-3</v>
      </c>
      <c r="G118" s="132">
        <v>4.778298248584445E-3</v>
      </c>
    </row>
    <row r="119" spans="1:7" x14ac:dyDescent="0.15">
      <c r="A119" s="121">
        <v>39931</v>
      </c>
      <c r="B119" s="132">
        <v>2.2683084899546291E-3</v>
      </c>
      <c r="C119" s="132">
        <v>-2.236770321876691E-2</v>
      </c>
      <c r="D119" s="132">
        <v>1.4903671392221041E-2</v>
      </c>
      <c r="E119" s="132">
        <v>-1.6083254493850507E-2</v>
      </c>
      <c r="F119" s="132">
        <v>1.6949152542373058E-2</v>
      </c>
      <c r="G119" s="132">
        <v>2.7522420475183385E-3</v>
      </c>
    </row>
    <row r="120" spans="1:7" x14ac:dyDescent="0.15">
      <c r="A120" s="121">
        <v>39932</v>
      </c>
      <c r="B120" s="132">
        <v>-1.9075331393469175E-2</v>
      </c>
      <c r="C120" s="132">
        <v>1.3950892857142794E-2</v>
      </c>
      <c r="D120" s="132">
        <v>-4.548710601719208E-2</v>
      </c>
      <c r="E120" s="132">
        <v>-4.8076923076923128E-2</v>
      </c>
      <c r="F120" s="132">
        <v>-3.4848484848484906E-2</v>
      </c>
      <c r="G120" s="132">
        <v>-2.8455132753276824E-2</v>
      </c>
    </row>
    <row r="121" spans="1:7" x14ac:dyDescent="0.15">
      <c r="A121" s="121">
        <v>39933</v>
      </c>
      <c r="B121" s="132">
        <v>-2.2742254449571564E-2</v>
      </c>
      <c r="C121" s="132">
        <v>3.7424325811777681E-2</v>
      </c>
      <c r="D121" s="132">
        <v>-2.4390243902438935E-2</v>
      </c>
      <c r="E121" s="132">
        <v>8.0808080808081328E-3</v>
      </c>
      <c r="F121" s="132">
        <v>-3.5060177917320634E-2</v>
      </c>
      <c r="G121" s="132">
        <v>-1.5912672483376245E-2</v>
      </c>
    </row>
    <row r="122" spans="1:7" x14ac:dyDescent="0.15">
      <c r="A122" s="121">
        <v>39934</v>
      </c>
      <c r="B122" s="132">
        <v>-1.5177065767284947E-2</v>
      </c>
      <c r="C122" s="132">
        <v>-5.8355437665783549E-3</v>
      </c>
      <c r="D122" s="132">
        <v>-1.4230769230769269E-2</v>
      </c>
      <c r="E122" s="132">
        <v>2.0040080160319551E-3</v>
      </c>
      <c r="F122" s="132">
        <v>-1.6268980477224249E-3</v>
      </c>
      <c r="G122" s="132">
        <v>-3.1246338319728117E-3</v>
      </c>
    </row>
    <row r="123" spans="1:7" x14ac:dyDescent="0.15">
      <c r="A123" s="121">
        <v>39935</v>
      </c>
      <c r="B123" s="132">
        <v>-9.2465753424657571E-3</v>
      </c>
      <c r="C123" s="132">
        <v>3.2017075773747017E-3</v>
      </c>
      <c r="D123" s="132">
        <v>1.7947717518532968E-2</v>
      </c>
      <c r="E123" s="132">
        <v>3.8000000000000034E-2</v>
      </c>
      <c r="F123" s="132">
        <v>1.6295491580662347E-3</v>
      </c>
      <c r="G123" s="132">
        <v>-2.8013948203581274E-3</v>
      </c>
    </row>
    <row r="124" spans="1:7" x14ac:dyDescent="0.15">
      <c r="A124" s="121">
        <v>39936</v>
      </c>
      <c r="B124" s="132">
        <v>6.2219149671620677E-3</v>
      </c>
      <c r="C124" s="132">
        <v>4.4680851063829685E-2</v>
      </c>
      <c r="D124" s="132">
        <v>-1.4948256036795726E-2</v>
      </c>
      <c r="E124" s="132">
        <v>3.1791907514450823E-2</v>
      </c>
      <c r="F124" s="132">
        <v>7.5921908893707979E-3</v>
      </c>
      <c r="G124" s="132">
        <v>9.25289275681207E-3</v>
      </c>
    </row>
    <row r="125" spans="1:7" x14ac:dyDescent="0.15">
      <c r="A125" s="121">
        <v>39937</v>
      </c>
      <c r="B125" s="132">
        <v>-3.4352456200618331E-2</v>
      </c>
      <c r="C125" s="132">
        <v>6.109979633401208E-3</v>
      </c>
      <c r="D125" s="132">
        <v>-1.3229571984435751E-2</v>
      </c>
      <c r="E125" s="132">
        <v>-9.0569561157796463E-2</v>
      </c>
      <c r="F125" s="132">
        <v>-4.5209903121636197E-2</v>
      </c>
      <c r="G125" s="132">
        <v>-3.6574921166348751E-2</v>
      </c>
    </row>
    <row r="126" spans="1:7" x14ac:dyDescent="0.15">
      <c r="A126" s="121">
        <v>39938</v>
      </c>
      <c r="B126" s="132">
        <v>1.7431519032372833E-2</v>
      </c>
      <c r="C126" s="132">
        <v>7.5910931174087981E-3</v>
      </c>
      <c r="D126" s="132">
        <v>-2.247634069400628E-2</v>
      </c>
      <c r="E126" s="132">
        <v>-1.5400410677618104E-2</v>
      </c>
      <c r="F126" s="132">
        <v>2.0856820744081128E-2</v>
      </c>
      <c r="G126" s="132">
        <v>6.4450954641883662E-3</v>
      </c>
    </row>
    <row r="127" spans="1:7" x14ac:dyDescent="0.15">
      <c r="A127" s="121">
        <v>39939</v>
      </c>
      <c r="B127" s="132">
        <v>-1.2587412587412694E-2</v>
      </c>
      <c r="C127" s="132">
        <v>0</v>
      </c>
      <c r="D127" s="132">
        <v>2.6623638563937124E-2</v>
      </c>
      <c r="E127" s="132">
        <v>2.0855057351407691E-2</v>
      </c>
      <c r="F127" s="132">
        <v>1.7117614577581541E-2</v>
      </c>
      <c r="G127" s="132">
        <v>-2.8506042478018134E-3</v>
      </c>
    </row>
    <row r="128" spans="1:7" x14ac:dyDescent="0.15">
      <c r="A128" s="121">
        <v>39940</v>
      </c>
      <c r="B128" s="132">
        <v>4.0368271954674295E-2</v>
      </c>
      <c r="C128" s="132">
        <v>6.880964339527873E-2</v>
      </c>
      <c r="D128" s="132">
        <v>-5.5009823182711193E-3</v>
      </c>
      <c r="E128" s="132">
        <v>7.1501532175689553E-2</v>
      </c>
      <c r="F128" s="132">
        <v>5.6460369163952251E-2</v>
      </c>
      <c r="G128" s="132">
        <v>3.7103398292800849E-2</v>
      </c>
    </row>
    <row r="129" spans="1:7" x14ac:dyDescent="0.15">
      <c r="A129" s="121">
        <v>39941</v>
      </c>
      <c r="B129" s="132">
        <v>0</v>
      </c>
      <c r="C129" s="132">
        <v>-7.0488721804512489E-3</v>
      </c>
      <c r="D129" s="132">
        <v>4.9387593836428323E-2</v>
      </c>
      <c r="E129" s="132">
        <v>-2.192564346997139E-2</v>
      </c>
      <c r="F129" s="132">
        <v>8.7358684480984827E-3</v>
      </c>
      <c r="G129" s="132">
        <v>-5.6294283218483177E-4</v>
      </c>
    </row>
    <row r="130" spans="1:7" x14ac:dyDescent="0.15">
      <c r="A130" s="121">
        <v>39942</v>
      </c>
      <c r="B130" s="132">
        <v>2.4846834581347954E-2</v>
      </c>
      <c r="C130" s="132">
        <v>-1.8930430667297715E-3</v>
      </c>
      <c r="D130" s="132">
        <v>3.8780120481927804E-2</v>
      </c>
      <c r="E130" s="132">
        <v>2.923976608187151E-2</v>
      </c>
      <c r="F130" s="132">
        <v>3.7697401935812724E-2</v>
      </c>
      <c r="G130" s="132">
        <v>1.2663636716777393E-2</v>
      </c>
    </row>
    <row r="131" spans="1:7" x14ac:dyDescent="0.15">
      <c r="A131" s="121">
        <v>39943</v>
      </c>
      <c r="B131" s="132">
        <v>-1.8266356692128838E-2</v>
      </c>
      <c r="C131" s="132">
        <v>-2.8923660502607862E-2</v>
      </c>
      <c r="D131" s="132">
        <v>-3.0083363537513508E-2</v>
      </c>
      <c r="E131" s="132">
        <v>-4.7348484848485084E-3</v>
      </c>
      <c r="F131" s="132">
        <v>-3.0436917034855182E-2</v>
      </c>
      <c r="G131" s="132">
        <v>-1.2908051708926283E-2</v>
      </c>
    </row>
    <row r="132" spans="1:7" x14ac:dyDescent="0.15">
      <c r="A132" s="121">
        <v>39944</v>
      </c>
      <c r="B132" s="132">
        <v>-1.9959404600811914E-2</v>
      </c>
      <c r="C132" s="132">
        <v>2.63671875E-2</v>
      </c>
      <c r="D132" s="132">
        <v>3.0269058295964157E-2</v>
      </c>
      <c r="E132" s="132">
        <v>1.0466222645099776E-2</v>
      </c>
      <c r="F132" s="132">
        <v>2.6329113924050684E-2</v>
      </c>
      <c r="G132" s="132">
        <v>1.53502380258419E-3</v>
      </c>
    </row>
    <row r="133" spans="1:7" x14ac:dyDescent="0.15">
      <c r="A133" s="121">
        <v>39945</v>
      </c>
      <c r="B133" s="132">
        <v>-1.7604418363824537E-2</v>
      </c>
      <c r="C133" s="132">
        <v>2.9971455756422349E-2</v>
      </c>
      <c r="D133" s="132">
        <v>-2.0674646354733373E-2</v>
      </c>
      <c r="E133" s="132">
        <v>-2.9190207156308712E-2</v>
      </c>
      <c r="F133" s="132">
        <v>-3.2560434139121908E-2</v>
      </c>
      <c r="G133" s="132">
        <v>-1.006906720471834E-2</v>
      </c>
    </row>
    <row r="134" spans="1:7" x14ac:dyDescent="0.15">
      <c r="A134" s="121">
        <v>39946</v>
      </c>
      <c r="B134" s="132">
        <v>-7.3787772312017275E-3</v>
      </c>
      <c r="C134" s="132">
        <v>-2.7713625866050418E-3</v>
      </c>
      <c r="D134" s="132">
        <v>-1.9629629629629664E-2</v>
      </c>
      <c r="E134" s="132">
        <v>1.9398642095052043E-3</v>
      </c>
      <c r="F134" s="132">
        <v>-1.3768485466598701E-2</v>
      </c>
      <c r="G134" s="132">
        <v>-1.7638412542870796E-3</v>
      </c>
    </row>
    <row r="135" spans="1:7" x14ac:dyDescent="0.15">
      <c r="A135" s="121">
        <v>39947</v>
      </c>
      <c r="B135" s="132">
        <v>-2.1946902654867317E-2</v>
      </c>
      <c r="C135" s="132">
        <v>-4.1685965724872487E-3</v>
      </c>
      <c r="D135" s="132">
        <v>1.2844729882886208E-2</v>
      </c>
      <c r="E135" s="132">
        <v>-1.742497579864466E-2</v>
      </c>
      <c r="F135" s="132">
        <v>6.2047569803516112E-3</v>
      </c>
      <c r="G135" s="132">
        <v>-6.145086875429473E-3</v>
      </c>
    </row>
    <row r="136" spans="1:7" x14ac:dyDescent="0.15">
      <c r="A136" s="121">
        <v>39948</v>
      </c>
      <c r="B136" s="132">
        <v>-2.2801302931596101E-2</v>
      </c>
      <c r="C136" s="132">
        <v>-1.0232558139534831E-2</v>
      </c>
      <c r="D136" s="132">
        <v>-4.699738903394246E-2</v>
      </c>
      <c r="E136" s="132">
        <v>-2.8571428571428692E-2</v>
      </c>
      <c r="F136" s="132">
        <v>-3.0318602261048322E-2</v>
      </c>
      <c r="G136" s="132">
        <v>-2.301370945438741E-2</v>
      </c>
    </row>
    <row r="137" spans="1:7" x14ac:dyDescent="0.15">
      <c r="A137" s="121">
        <v>39949</v>
      </c>
      <c r="B137" s="132">
        <v>-8.1481481481481266E-3</v>
      </c>
      <c r="C137" s="132">
        <v>-1.2218045112782017E-2</v>
      </c>
      <c r="D137" s="132">
        <v>1.1741682974559797E-3</v>
      </c>
      <c r="E137" s="132">
        <v>-1.1156186612576002E-2</v>
      </c>
      <c r="F137" s="132">
        <v>-1.4838367779544281E-2</v>
      </c>
      <c r="G137" s="132">
        <v>-5.6412641284347975E-3</v>
      </c>
    </row>
    <row r="138" spans="1:7" x14ac:dyDescent="0.15">
      <c r="A138" s="121">
        <v>39950</v>
      </c>
      <c r="B138" s="132">
        <v>1.9044062733382994E-2</v>
      </c>
      <c r="C138" s="132">
        <v>-3.7583254043767833E-2</v>
      </c>
      <c r="D138" s="132">
        <v>-1.5637216575449253E-3</v>
      </c>
      <c r="E138" s="132">
        <v>2.0512820512819108E-3</v>
      </c>
      <c r="F138" s="132">
        <v>-4.0344271113501917E-2</v>
      </c>
      <c r="G138" s="132">
        <v>8.7437472040341468E-4</v>
      </c>
    </row>
    <row r="139" spans="1:7" x14ac:dyDescent="0.15">
      <c r="A139" s="121">
        <v>39951</v>
      </c>
      <c r="B139" s="132">
        <v>4.0307805056796209E-3</v>
      </c>
      <c r="C139" s="132">
        <v>-5.8823529411764719E-2</v>
      </c>
      <c r="D139" s="132">
        <v>1.0963194988253822E-2</v>
      </c>
      <c r="E139" s="132">
        <v>1.3306038894575378E-2</v>
      </c>
      <c r="F139" s="132">
        <v>-5.4932735426008961E-2</v>
      </c>
      <c r="G139" s="132">
        <v>-6.9076207309892723E-4</v>
      </c>
    </row>
    <row r="140" spans="1:7" x14ac:dyDescent="0.15">
      <c r="A140" s="121">
        <v>39952</v>
      </c>
      <c r="B140" s="132">
        <v>-6.5693430656934559E-3</v>
      </c>
      <c r="C140" s="132">
        <v>-3.6239495798319199E-2</v>
      </c>
      <c r="D140" s="132">
        <v>-6.5840433772270668E-3</v>
      </c>
      <c r="E140" s="132">
        <v>-3.0303030303031608E-3</v>
      </c>
      <c r="F140" s="132">
        <v>-4.1518386714116673E-3</v>
      </c>
      <c r="G140" s="132">
        <v>-6.3838005977189249E-3</v>
      </c>
    </row>
    <row r="141" spans="1:7" x14ac:dyDescent="0.15">
      <c r="A141" s="121">
        <v>39953</v>
      </c>
      <c r="B141" s="132">
        <v>3.9676708302718744E-2</v>
      </c>
      <c r="C141" s="132">
        <v>-3.814713896457822E-3</v>
      </c>
      <c r="D141" s="132">
        <v>2.61208576998051E-2</v>
      </c>
      <c r="E141" s="132">
        <v>6.9908814589665802E-2</v>
      </c>
      <c r="F141" s="132">
        <v>4.7051816557474702E-2</v>
      </c>
      <c r="G141" s="132">
        <v>4.9597937511509427E-2</v>
      </c>
    </row>
    <row r="142" spans="1:7" x14ac:dyDescent="0.15">
      <c r="A142" s="121">
        <v>39954</v>
      </c>
      <c r="B142" s="132">
        <v>6.0070671378091856E-3</v>
      </c>
      <c r="C142" s="132">
        <v>2.2975929978118037E-2</v>
      </c>
      <c r="D142" s="132">
        <v>1.8996960486321601E-3</v>
      </c>
      <c r="E142" s="132">
        <v>2.1780303030302983E-2</v>
      </c>
      <c r="F142" s="132">
        <v>2.6166097838452806E-2</v>
      </c>
      <c r="G142" s="132">
        <v>1.2105971109421576E-2</v>
      </c>
    </row>
    <row r="143" spans="1:7" x14ac:dyDescent="0.15">
      <c r="A143" s="121">
        <v>39955</v>
      </c>
      <c r="B143" s="132">
        <v>1.7913593256059013E-2</v>
      </c>
      <c r="C143" s="132">
        <v>1.0695187165775444E-2</v>
      </c>
      <c r="D143" s="132">
        <v>1.8960940462646736E-3</v>
      </c>
      <c r="E143" s="132">
        <v>-2.0389249304911816E-2</v>
      </c>
      <c r="F143" s="132">
        <v>1.330376940133049E-2</v>
      </c>
      <c r="G143" s="132">
        <v>2.9662159559304957E-3</v>
      </c>
    </row>
    <row r="144" spans="1:7" x14ac:dyDescent="0.15">
      <c r="A144" s="121">
        <v>39956</v>
      </c>
      <c r="B144" s="132">
        <v>1.2422360248447228E-2</v>
      </c>
      <c r="C144" s="132">
        <v>5.2910052910060124E-4</v>
      </c>
      <c r="D144" s="132">
        <v>0</v>
      </c>
      <c r="E144" s="132">
        <v>-8.5146641438031967E-3</v>
      </c>
      <c r="F144" s="132">
        <v>2.6805251641137673E-2</v>
      </c>
      <c r="G144" s="132">
        <v>2.0798125672146339E-2</v>
      </c>
    </row>
    <row r="145" spans="1:7" x14ac:dyDescent="0.15">
      <c r="A145" s="121">
        <v>39957</v>
      </c>
      <c r="B145" s="132">
        <v>-2.3858214042262738E-3</v>
      </c>
      <c r="C145" s="132">
        <v>-5.8170280274986164E-3</v>
      </c>
      <c r="D145" s="132">
        <v>-3.2172596517789587E-2</v>
      </c>
      <c r="E145" s="132">
        <v>-2.8625954198474579E-3</v>
      </c>
      <c r="F145" s="132">
        <v>3.56952583910497E-2</v>
      </c>
      <c r="G145" s="132">
        <v>1.4862195466089911E-3</v>
      </c>
    </row>
    <row r="146" spans="1:7" x14ac:dyDescent="0.15">
      <c r="A146" s="121">
        <v>39958</v>
      </c>
      <c r="B146" s="132">
        <v>-4.0997608472839175E-3</v>
      </c>
      <c r="C146" s="132">
        <v>-1.1702127659574568E-2</v>
      </c>
      <c r="D146" s="132">
        <v>3.9108330074300035E-4</v>
      </c>
      <c r="E146" s="132">
        <v>3.827751196172402E-3</v>
      </c>
      <c r="F146" s="132">
        <v>1.337448559670773E-2</v>
      </c>
      <c r="G146" s="132">
        <v>-3.0243829131757494E-3</v>
      </c>
    </row>
    <row r="147" spans="1:7" x14ac:dyDescent="0.15">
      <c r="A147" s="121">
        <v>39959</v>
      </c>
      <c r="B147" s="132">
        <v>2.2298456260720467E-2</v>
      </c>
      <c r="C147" s="132">
        <v>1.4531754574811817E-2</v>
      </c>
      <c r="D147" s="132">
        <v>-8.9913995308833483E-3</v>
      </c>
      <c r="E147" s="132">
        <v>1.2392755004766443E-2</v>
      </c>
      <c r="F147" s="132">
        <v>3.6040609137055979E-2</v>
      </c>
      <c r="G147" s="132">
        <v>2.2158159516138198E-2</v>
      </c>
    </row>
    <row r="148" spans="1:7" x14ac:dyDescent="0.15">
      <c r="A148" s="121">
        <v>39960</v>
      </c>
      <c r="B148" s="132">
        <v>3.3557046979864058E-3</v>
      </c>
      <c r="C148" s="132">
        <v>-1.4323607427055851E-2</v>
      </c>
      <c r="D148" s="132">
        <v>5.4832347140039372E-2</v>
      </c>
      <c r="E148" s="132">
        <v>9.4161958568739212E-3</v>
      </c>
      <c r="F148" s="132">
        <v>-2.5967662910338141E-2</v>
      </c>
      <c r="G148" s="132">
        <v>3.8341720584711414E-3</v>
      </c>
    </row>
    <row r="149" spans="1:7" x14ac:dyDescent="0.15">
      <c r="A149" s="121">
        <v>39961</v>
      </c>
      <c r="B149" s="132">
        <v>-1.6722408026754731E-3</v>
      </c>
      <c r="C149" s="132">
        <v>-2.6910656620019457E-3</v>
      </c>
      <c r="D149" s="132">
        <v>7.4046372475691902E-2</v>
      </c>
      <c r="E149" s="132">
        <v>-6.5298507462686617E-3</v>
      </c>
      <c r="F149" s="132">
        <v>-1.006036217303774E-3</v>
      </c>
      <c r="G149" s="132">
        <v>1.689406320583231E-3</v>
      </c>
    </row>
    <row r="150" spans="1:7" x14ac:dyDescent="0.15">
      <c r="A150" s="121">
        <v>39962</v>
      </c>
      <c r="B150" s="132">
        <v>-2.1440536013400346E-2</v>
      </c>
      <c r="C150" s="132">
        <v>2.6983270372367141E-3</v>
      </c>
      <c r="D150" s="132">
        <v>1.7757660167130984E-2</v>
      </c>
      <c r="E150" s="132">
        <v>-7.5117370892018309E-3</v>
      </c>
      <c r="F150" s="132">
        <v>2.7693856998993072E-2</v>
      </c>
      <c r="G150" s="132">
        <v>-1.41157491429722E-3</v>
      </c>
    </row>
    <row r="151" spans="1:7" x14ac:dyDescent="0.15">
      <c r="A151" s="121">
        <v>39963</v>
      </c>
      <c r="B151" s="132">
        <v>-2.7045532351934187E-2</v>
      </c>
      <c r="C151" s="132">
        <v>-6.4585575888049807E-3</v>
      </c>
      <c r="D151" s="132">
        <v>-1.8474170372904553E-2</v>
      </c>
      <c r="E151" s="132">
        <v>-8.5146641438031967E-3</v>
      </c>
      <c r="F151" s="132">
        <v>-1.4208721215090647E-2</v>
      </c>
      <c r="G151" s="132">
        <v>-1.3529886914378064E-2</v>
      </c>
    </row>
    <row r="152" spans="1:7" x14ac:dyDescent="0.15">
      <c r="A152" s="121">
        <v>39964</v>
      </c>
      <c r="B152" s="132">
        <v>1.0555946516537462E-2</v>
      </c>
      <c r="C152" s="132">
        <v>8.1256771397615335E-3</v>
      </c>
      <c r="D152" s="132">
        <v>-1.0108051585918543E-2</v>
      </c>
      <c r="E152" s="132">
        <v>2.8625954198473247E-2</v>
      </c>
      <c r="F152" s="132">
        <v>3.6282306163021971E-2</v>
      </c>
      <c r="G152" s="132">
        <v>1.3827114543593533E-2</v>
      </c>
    </row>
    <row r="153" spans="1:7" x14ac:dyDescent="0.15">
      <c r="A153" s="121">
        <v>39965</v>
      </c>
      <c r="B153" s="132">
        <v>8.0083565459609929E-3</v>
      </c>
      <c r="C153" s="132">
        <v>-7.522837184309572E-3</v>
      </c>
      <c r="D153" s="132">
        <v>1.936619718309851E-2</v>
      </c>
      <c r="E153" s="132">
        <v>-1.8552875695732052E-3</v>
      </c>
      <c r="F153" s="132">
        <v>8.1534772182252357E-3</v>
      </c>
      <c r="G153" s="132">
        <v>5.2865376849371426E-3</v>
      </c>
    </row>
    <row r="154" spans="1:7" x14ac:dyDescent="0.15">
      <c r="A154" s="121">
        <v>39966</v>
      </c>
      <c r="B154" s="132">
        <v>3.4196891191709877E-2</v>
      </c>
      <c r="C154" s="132">
        <v>7.5798592311857593E-3</v>
      </c>
      <c r="D154" s="132">
        <v>9.6718480138169305E-3</v>
      </c>
      <c r="E154" s="132">
        <v>1.115241635687747E-2</v>
      </c>
      <c r="F154" s="132">
        <v>2.854424357754537E-2</v>
      </c>
      <c r="G154" s="132">
        <v>2.2495709016543186E-2</v>
      </c>
    </row>
    <row r="155" spans="1:7" x14ac:dyDescent="0.15">
      <c r="A155" s="121">
        <v>39967</v>
      </c>
      <c r="B155" s="132">
        <v>-1.3026052104208485E-2</v>
      </c>
      <c r="C155" s="132">
        <v>4.1375604513702369E-2</v>
      </c>
      <c r="D155" s="132">
        <v>-1.9158398905234297E-2</v>
      </c>
      <c r="E155" s="132">
        <v>-1.5625E-2</v>
      </c>
      <c r="F155" s="132">
        <v>-1.0175763182238784E-2</v>
      </c>
      <c r="G155" s="132">
        <v>7.1431122540088765E-4</v>
      </c>
    </row>
    <row r="156" spans="1:7" x14ac:dyDescent="0.15">
      <c r="A156" s="121">
        <v>39968</v>
      </c>
      <c r="B156" s="132">
        <v>6.0913705583756084E-3</v>
      </c>
      <c r="C156" s="132">
        <v>7.7399380804954454E-3</v>
      </c>
      <c r="D156" s="132">
        <v>2.2322985699337217E-2</v>
      </c>
      <c r="E156" s="132">
        <v>-2.8011204481793728E-3</v>
      </c>
      <c r="F156" s="132">
        <v>2.3364485981309802E-3</v>
      </c>
      <c r="G156" s="132">
        <v>6.1743816695813969E-3</v>
      </c>
    </row>
    <row r="157" spans="1:7" x14ac:dyDescent="0.15">
      <c r="A157" s="121">
        <v>39969</v>
      </c>
      <c r="B157" s="132">
        <v>-1.3118062563067578E-2</v>
      </c>
      <c r="C157" s="132">
        <v>-3.5842293906810374E-3</v>
      </c>
      <c r="D157" s="132">
        <v>1.4329580348004134E-2</v>
      </c>
      <c r="E157" s="132">
        <v>-1.872659176029956E-2</v>
      </c>
      <c r="F157" s="132">
        <v>5.5944055944057158E-3</v>
      </c>
      <c r="G157" s="132">
        <v>-1.1155646992054513E-2</v>
      </c>
    </row>
    <row r="158" spans="1:7" x14ac:dyDescent="0.15">
      <c r="A158" s="121">
        <v>39970</v>
      </c>
      <c r="B158" s="132">
        <v>3.4083162917519783E-3</v>
      </c>
      <c r="C158" s="132">
        <v>3.597122302158251E-3</v>
      </c>
      <c r="D158" s="132">
        <v>-7.0635721493441661E-3</v>
      </c>
      <c r="E158" s="132">
        <v>1.7175572519083859E-2</v>
      </c>
      <c r="F158" s="132">
        <v>2.4107556791840512E-2</v>
      </c>
      <c r="G158" s="132">
        <v>1.0312976414671438E-2</v>
      </c>
    </row>
    <row r="159" spans="1:7" x14ac:dyDescent="0.15">
      <c r="A159" s="121">
        <v>39971</v>
      </c>
      <c r="B159" s="132">
        <v>3.0570652173913526E-3</v>
      </c>
      <c r="C159" s="132">
        <v>-4.4546850998464005E-2</v>
      </c>
      <c r="D159" s="132">
        <v>1.084010840108407E-2</v>
      </c>
      <c r="E159" s="132">
        <v>2.8142589118199002E-2</v>
      </c>
      <c r="F159" s="132">
        <v>1.3580805794477069E-2</v>
      </c>
      <c r="G159" s="132">
        <v>8.8762648677436218E-3</v>
      </c>
    </row>
    <row r="160" spans="1:7" x14ac:dyDescent="0.15">
      <c r="A160" s="121">
        <v>39972</v>
      </c>
      <c r="B160" s="132">
        <v>-2.7429732475448776E-2</v>
      </c>
      <c r="C160" s="132">
        <v>-1.2861736334405016E-2</v>
      </c>
      <c r="D160" s="132">
        <v>-1.172922252010733E-2</v>
      </c>
      <c r="E160" s="132">
        <v>2.2810218978102093E-2</v>
      </c>
      <c r="F160" s="132">
        <v>-8.9325591782041247E-4</v>
      </c>
      <c r="G160" s="132">
        <v>-1.8810487418616906E-2</v>
      </c>
    </row>
    <row r="161" spans="1:7" x14ac:dyDescent="0.15">
      <c r="A161" s="121">
        <v>39973</v>
      </c>
      <c r="B161" s="132">
        <v>2.1587743732590647E-2</v>
      </c>
      <c r="C161" s="132">
        <v>3.3659066232355928E-2</v>
      </c>
      <c r="D161" s="132">
        <v>-3.662258392675477E-2</v>
      </c>
      <c r="E161" s="132">
        <v>1.1596788581623496E-2</v>
      </c>
      <c r="F161" s="132">
        <v>3.3527045149754242E-2</v>
      </c>
      <c r="G161" s="132">
        <v>1.4831154391061752E-2</v>
      </c>
    </row>
    <row r="162" spans="1:7" x14ac:dyDescent="0.15">
      <c r="A162" s="121">
        <v>39974</v>
      </c>
      <c r="B162" s="132">
        <v>1.8745739604635325E-2</v>
      </c>
      <c r="C162" s="132">
        <v>-2.9936974789915971E-2</v>
      </c>
      <c r="D162" s="132">
        <v>2.4639211545229855E-3</v>
      </c>
      <c r="E162" s="132">
        <v>-2.1164021164021163E-2</v>
      </c>
      <c r="F162" s="132">
        <v>3.2871972318339049E-2</v>
      </c>
      <c r="G162" s="132">
        <v>8.1289319290309692E-3</v>
      </c>
    </row>
    <row r="163" spans="1:7" x14ac:dyDescent="0.15">
      <c r="A163" s="121">
        <v>39975</v>
      </c>
      <c r="B163" s="132">
        <v>-4.3492806958849162E-3</v>
      </c>
      <c r="C163" s="132">
        <v>3.7899296155927686E-3</v>
      </c>
      <c r="D163" s="132">
        <v>2.1067415730335881E-3</v>
      </c>
      <c r="E163" s="132">
        <v>-2.0720720720720731E-2</v>
      </c>
      <c r="F163" s="132">
        <v>-2.9731993299832338E-2</v>
      </c>
      <c r="G163" s="132">
        <v>-7.1869303043051724E-3</v>
      </c>
    </row>
    <row r="164" spans="1:7" x14ac:dyDescent="0.15">
      <c r="A164" s="121">
        <v>39976</v>
      </c>
      <c r="B164" s="132">
        <v>-1.0752688172043001E-2</v>
      </c>
      <c r="C164" s="132">
        <v>-3.6138079827400138E-2</v>
      </c>
      <c r="D164" s="132">
        <v>-2.1023125437981682E-2</v>
      </c>
      <c r="E164" s="132">
        <v>-2.8518859245630024E-2</v>
      </c>
      <c r="F164" s="132">
        <v>-3.5390591281829975E-2</v>
      </c>
      <c r="G164" s="132">
        <v>-2.5071506762244455E-2</v>
      </c>
    </row>
    <row r="165" spans="1:7" x14ac:dyDescent="0.15">
      <c r="A165" s="121">
        <v>39977</v>
      </c>
      <c r="B165" s="132">
        <v>9.8505434782607537E-3</v>
      </c>
      <c r="C165" s="132">
        <v>2.0145495243424794E-2</v>
      </c>
      <c r="D165" s="132">
        <v>-3.5790980672878447E-4</v>
      </c>
      <c r="E165" s="132">
        <v>4.7348484848483974E-3</v>
      </c>
      <c r="F165" s="132">
        <v>-1.655480984340052E-2</v>
      </c>
      <c r="G165" s="132">
        <v>9.6164294251874782E-3</v>
      </c>
    </row>
    <row r="166" spans="1:7" x14ac:dyDescent="0.15">
      <c r="A166" s="121">
        <v>39978</v>
      </c>
      <c r="B166" s="132">
        <v>1.4799865455768613E-2</v>
      </c>
      <c r="C166" s="132">
        <v>-3.8398244651672853E-3</v>
      </c>
      <c r="D166" s="132">
        <v>3.3297529538131032E-2</v>
      </c>
      <c r="E166" s="132">
        <v>2.0735155513666337E-2</v>
      </c>
      <c r="F166" s="132">
        <v>-8.644222020018244E-3</v>
      </c>
      <c r="G166" s="132">
        <v>7.3005793825897669E-3</v>
      </c>
    </row>
    <row r="167" spans="1:7" x14ac:dyDescent="0.15">
      <c r="A167" s="121">
        <v>39979</v>
      </c>
      <c r="B167" s="132">
        <v>7.623467020218655E-3</v>
      </c>
      <c r="C167" s="132">
        <v>-2.7533039647577029E-3</v>
      </c>
      <c r="D167" s="132">
        <v>1.0395010395010118E-3</v>
      </c>
      <c r="E167" s="132">
        <v>1.2927054478301114E-2</v>
      </c>
      <c r="F167" s="132">
        <v>2.4782010096374485E-2</v>
      </c>
      <c r="G167" s="132">
        <v>1.2020086900776494E-2</v>
      </c>
    </row>
    <row r="168" spans="1:7" x14ac:dyDescent="0.15">
      <c r="A168" s="121">
        <v>39980</v>
      </c>
      <c r="B168" s="132">
        <v>1.7763157894737036E-2</v>
      </c>
      <c r="C168" s="132">
        <v>1.1043622308116952E-2</v>
      </c>
      <c r="D168" s="132">
        <v>4.8459674627898686E-3</v>
      </c>
      <c r="E168" s="132">
        <v>4.5578851412944044E-3</v>
      </c>
      <c r="F168" s="132">
        <v>3.0900134348410324E-2</v>
      </c>
      <c r="G168" s="132">
        <v>1.5801235241329481E-2</v>
      </c>
    </row>
    <row r="169" spans="1:7" x14ac:dyDescent="0.15">
      <c r="A169" s="121">
        <v>39981</v>
      </c>
      <c r="B169" s="132">
        <v>-7.1105365223013139E-3</v>
      </c>
      <c r="C169" s="132">
        <v>4.3691971600219315E-3</v>
      </c>
      <c r="D169" s="132">
        <v>1.6190148122631642E-2</v>
      </c>
      <c r="E169" s="132">
        <v>-4.2649727767695045E-2</v>
      </c>
      <c r="F169" s="132">
        <v>-1.9113814074717683E-2</v>
      </c>
      <c r="G169" s="132">
        <v>7.9682655164647898E-4</v>
      </c>
    </row>
    <row r="170" spans="1:7" x14ac:dyDescent="0.15">
      <c r="A170" s="121">
        <v>39982</v>
      </c>
      <c r="B170" s="132">
        <v>-4.8828125E-3</v>
      </c>
      <c r="C170" s="132">
        <v>0</v>
      </c>
      <c r="D170" s="132">
        <v>3.3898305084745228E-3</v>
      </c>
      <c r="E170" s="132">
        <v>-8.5308056872037685E-3</v>
      </c>
      <c r="F170" s="132">
        <v>-1.5057573073516406E-2</v>
      </c>
      <c r="G170" s="132">
        <v>-6.1272176546949275E-3</v>
      </c>
    </row>
    <row r="171" spans="1:7" x14ac:dyDescent="0.15">
      <c r="A171" s="121">
        <v>39983</v>
      </c>
      <c r="B171" s="132">
        <v>-1.9627085377821318E-3</v>
      </c>
      <c r="C171" s="132">
        <v>-4.8939641109297938E-3</v>
      </c>
      <c r="D171" s="132">
        <v>2.1283783783783816E-2</v>
      </c>
      <c r="E171" s="132">
        <v>1.8164435946462776E-2</v>
      </c>
      <c r="F171" s="132">
        <v>-1.2589928057553879E-2</v>
      </c>
      <c r="G171" s="132">
        <v>6.0082548196653818E-3</v>
      </c>
    </row>
    <row r="172" spans="1:7" x14ac:dyDescent="0.15">
      <c r="A172" s="121">
        <v>39984</v>
      </c>
      <c r="B172" s="132">
        <v>-9.1773189118322662E-3</v>
      </c>
      <c r="C172" s="132">
        <v>-7.1038251366120075E-3</v>
      </c>
      <c r="D172" s="132">
        <v>4.9619583195501527E-3</v>
      </c>
      <c r="E172" s="132">
        <v>1.1267605633802802E-2</v>
      </c>
      <c r="F172" s="132">
        <v>-1.366120218579292E-3</v>
      </c>
      <c r="G172" s="132">
        <v>-1.073295710279365E-3</v>
      </c>
    </row>
    <row r="173" spans="1:7" x14ac:dyDescent="0.15">
      <c r="A173" s="121">
        <v>39985</v>
      </c>
      <c r="B173" s="132">
        <v>-9.593119417796836E-3</v>
      </c>
      <c r="C173" s="132">
        <v>-1.2658227848101333E-2</v>
      </c>
      <c r="D173" s="132">
        <v>1.974983541803832E-2</v>
      </c>
      <c r="E173" s="132">
        <v>2.7855153203344418E-3</v>
      </c>
      <c r="F173" s="132">
        <v>-1.0487916096671213E-2</v>
      </c>
      <c r="G173" s="132">
        <v>-5.1989463468737895E-5</v>
      </c>
    </row>
    <row r="174" spans="1:7" x14ac:dyDescent="0.15">
      <c r="A174" s="121">
        <v>39986</v>
      </c>
      <c r="B174" s="132">
        <v>-3.5738142952571827E-2</v>
      </c>
      <c r="C174" s="132">
        <v>1.1148272017837302E-2</v>
      </c>
      <c r="D174" s="132">
        <v>3.2601678502259368E-2</v>
      </c>
      <c r="E174" s="132">
        <v>-3.2407407407407551E-2</v>
      </c>
      <c r="F174" s="132">
        <v>-2.6728110599078314E-2</v>
      </c>
      <c r="G174" s="132">
        <v>-2.1004835271485778E-2</v>
      </c>
    </row>
    <row r="175" spans="1:7" x14ac:dyDescent="0.15">
      <c r="A175" s="121">
        <v>39987</v>
      </c>
      <c r="B175" s="132">
        <v>6.927606511950124E-3</v>
      </c>
      <c r="C175" s="132">
        <v>2.2050716648291058E-2</v>
      </c>
      <c r="D175" s="132">
        <v>-4.0325101594248181E-2</v>
      </c>
      <c r="E175" s="132">
        <v>-3.2535885167464085E-2</v>
      </c>
      <c r="F175" s="132">
        <v>-1.4678030303030387E-2</v>
      </c>
      <c r="G175" s="132">
        <v>-1.1931526491883337E-2</v>
      </c>
    </row>
    <row r="176" spans="1:7" x14ac:dyDescent="0.15">
      <c r="A176" s="121">
        <v>39988</v>
      </c>
      <c r="B176" s="132">
        <v>1.7199862401100718E-2</v>
      </c>
      <c r="C176" s="132">
        <v>-1.1866235167205974E-2</v>
      </c>
      <c r="D176" s="132">
        <v>-1.1726384364820874E-2</v>
      </c>
      <c r="E176" s="132">
        <v>-1.9782393669633969E-2</v>
      </c>
      <c r="F176" s="132">
        <v>-1.4896684286400674E-2</v>
      </c>
      <c r="G176" s="132">
        <v>-7.6861058855146602E-3</v>
      </c>
    </row>
    <row r="177" spans="1:7" x14ac:dyDescent="0.15">
      <c r="A177" s="121">
        <v>39989</v>
      </c>
      <c r="B177" s="132">
        <v>1.352722353736846E-3</v>
      </c>
      <c r="C177" s="132">
        <v>3.8209606986898681E-3</v>
      </c>
      <c r="D177" s="132">
        <v>-6.2623599208965208E-3</v>
      </c>
      <c r="E177" s="132">
        <v>2.5227043390514625E-2</v>
      </c>
      <c r="F177" s="132">
        <v>6.341463414634152E-3</v>
      </c>
      <c r="G177" s="132">
        <v>5.7956884411223264E-3</v>
      </c>
    </row>
    <row r="178" spans="1:7" x14ac:dyDescent="0.15">
      <c r="A178" s="121">
        <v>39990</v>
      </c>
      <c r="B178" s="132">
        <v>1.0131712259371817E-2</v>
      </c>
      <c r="C178" s="132">
        <v>-5.4377379010339677E-4</v>
      </c>
      <c r="D178" s="132">
        <v>8.9552238805972184E-3</v>
      </c>
      <c r="E178" s="132">
        <v>2.066929133858264E-2</v>
      </c>
      <c r="F178" s="132">
        <v>1.6480853126514816E-2</v>
      </c>
      <c r="G178" s="132">
        <v>1.6963756798966001E-2</v>
      </c>
    </row>
    <row r="179" spans="1:7" x14ac:dyDescent="0.15">
      <c r="A179" s="121">
        <v>39991</v>
      </c>
      <c r="B179" s="132">
        <v>1.1367435640253998E-2</v>
      </c>
      <c r="C179" s="132">
        <v>8.1610446137105885E-3</v>
      </c>
      <c r="D179" s="132">
        <v>2.103879026955946E-2</v>
      </c>
      <c r="E179" s="132">
        <v>3.3751205400192941E-2</v>
      </c>
      <c r="F179" s="132">
        <v>4.1964711492608719E-2</v>
      </c>
      <c r="G179" s="132">
        <v>2.123490785850457E-2</v>
      </c>
    </row>
    <row r="180" spans="1:7" x14ac:dyDescent="0.15">
      <c r="A180" s="121">
        <v>39992</v>
      </c>
      <c r="B180" s="132">
        <v>3.6363636363636598E-3</v>
      </c>
      <c r="C180" s="132">
        <v>1.2951969778737027E-2</v>
      </c>
      <c r="D180" s="132">
        <v>1.6097875080489432E-2</v>
      </c>
      <c r="E180" s="132">
        <v>-7.4626865671642006E-3</v>
      </c>
      <c r="F180" s="132">
        <v>-1.281464530892451E-2</v>
      </c>
      <c r="G180" s="132">
        <v>9.5065249330228419E-4</v>
      </c>
    </row>
    <row r="181" spans="1:7" x14ac:dyDescent="0.15">
      <c r="A181" s="121">
        <v>39993</v>
      </c>
      <c r="B181" s="132">
        <v>1.0210803689064685E-2</v>
      </c>
      <c r="C181" s="132">
        <v>4.0490143846563686E-2</v>
      </c>
      <c r="D181" s="132">
        <v>-2.8517110266159662E-3</v>
      </c>
      <c r="E181" s="132">
        <v>5.639097744360777E-3</v>
      </c>
      <c r="F181" s="132">
        <v>-9.2721372276305392E-4</v>
      </c>
      <c r="G181" s="132">
        <v>1.0809877395959289E-2</v>
      </c>
    </row>
    <row r="182" spans="1:7" x14ac:dyDescent="0.15">
      <c r="A182" s="121">
        <v>39994</v>
      </c>
      <c r="B182" s="132">
        <v>-5.8689272905120271E-3</v>
      </c>
      <c r="C182" s="132">
        <v>-7.6804915514594452E-3</v>
      </c>
      <c r="D182" s="132">
        <v>-1.0486177311725409E-2</v>
      </c>
      <c r="E182" s="132">
        <v>0</v>
      </c>
      <c r="F182" s="132">
        <v>-8.8167053364269776E-3</v>
      </c>
      <c r="G182" s="132">
        <v>-2.9041957086237691E-3</v>
      </c>
    </row>
    <row r="183" spans="1:7" x14ac:dyDescent="0.15">
      <c r="A183" s="121">
        <v>39995</v>
      </c>
      <c r="B183" s="132">
        <v>2.951787471302092E-3</v>
      </c>
      <c r="C183" s="132">
        <v>-2.0639834881320818E-3</v>
      </c>
      <c r="D183" s="132">
        <v>1.8946692357096895E-2</v>
      </c>
      <c r="E183" s="132">
        <v>1.8691588785046953E-3</v>
      </c>
      <c r="F183" s="132">
        <v>2.8089887640450062E-3</v>
      </c>
      <c r="G183" s="132">
        <v>8.6008977829559186E-3</v>
      </c>
    </row>
    <row r="184" spans="1:7" x14ac:dyDescent="0.15">
      <c r="A184" s="121">
        <v>39996</v>
      </c>
      <c r="B184" s="132">
        <v>4.5781556572923598E-3</v>
      </c>
      <c r="C184" s="132">
        <v>-2.0682523267838704E-3</v>
      </c>
      <c r="D184" s="132">
        <v>-6.3031831074692457E-3</v>
      </c>
      <c r="E184" s="132">
        <v>-2.7985074626867279E-3</v>
      </c>
      <c r="F184" s="132">
        <v>7.0028011204481544E-3</v>
      </c>
      <c r="G184" s="132">
        <v>6.7269144526738156E-3</v>
      </c>
    </row>
    <row r="185" spans="1:7" x14ac:dyDescent="0.15">
      <c r="A185" s="121">
        <v>39997</v>
      </c>
      <c r="B185" s="132">
        <v>2.8645833333333481E-2</v>
      </c>
      <c r="C185" s="132">
        <v>-1.3471502590673645E-2</v>
      </c>
      <c r="D185" s="132">
        <v>3.4253092293054177E-2</v>
      </c>
      <c r="E185" s="132">
        <v>1.7773620205799867E-2</v>
      </c>
      <c r="F185" s="132">
        <v>3.8479369494668347E-2</v>
      </c>
      <c r="G185" s="132">
        <v>1.9354076673866016E-2</v>
      </c>
    </row>
    <row r="186" spans="1:7" x14ac:dyDescent="0.15">
      <c r="A186" s="121">
        <v>39998</v>
      </c>
      <c r="B186" s="132">
        <v>-1.5822784810126667E-3</v>
      </c>
      <c r="C186" s="132">
        <v>9.97899159663862E-3</v>
      </c>
      <c r="D186" s="132">
        <v>-4.9064704078501942E-3</v>
      </c>
      <c r="E186" s="132">
        <v>3.6764705882352811E-3</v>
      </c>
      <c r="F186" s="132">
        <v>-4.9107142857142128E-3</v>
      </c>
      <c r="G186" s="132">
        <v>-2.896823426197237E-3</v>
      </c>
    </row>
    <row r="187" spans="1:7" x14ac:dyDescent="0.15">
      <c r="A187" s="121">
        <v>39999</v>
      </c>
      <c r="B187" s="132">
        <v>1.0142630744849557E-2</v>
      </c>
      <c r="C187" s="132">
        <v>-2.1840873634945468E-2</v>
      </c>
      <c r="D187" s="132">
        <v>-3.0816640986153221E-4</v>
      </c>
      <c r="E187" s="132">
        <v>1.831501831501825E-2</v>
      </c>
      <c r="F187" s="132">
        <v>4.9349484073575312E-3</v>
      </c>
      <c r="G187" s="132">
        <v>7.7528388339198617E-3</v>
      </c>
    </row>
    <row r="188" spans="1:7" x14ac:dyDescent="0.15">
      <c r="A188" s="121">
        <v>40000</v>
      </c>
      <c r="B188" s="132">
        <v>-1.2550988390336304E-3</v>
      </c>
      <c r="C188" s="132">
        <v>1.5948963317384823E-3</v>
      </c>
      <c r="D188" s="132">
        <v>4.9321824907522238E-3</v>
      </c>
      <c r="E188" s="132">
        <v>0</v>
      </c>
      <c r="F188" s="132">
        <v>1.339285714285765E-3</v>
      </c>
      <c r="G188" s="132">
        <v>3.7065713391430943E-3</v>
      </c>
    </row>
    <row r="189" spans="1:7" x14ac:dyDescent="0.15">
      <c r="A189" s="121">
        <v>40001</v>
      </c>
      <c r="B189" s="132">
        <v>6.5975494816210567E-3</v>
      </c>
      <c r="C189" s="132">
        <v>1.2738853503184711E-2</v>
      </c>
      <c r="D189" s="132">
        <v>6.1349693251511184E-4</v>
      </c>
      <c r="E189" s="132">
        <v>-8.9928057553956275E-3</v>
      </c>
      <c r="F189" s="132">
        <v>1.2037449843959047E-2</v>
      </c>
      <c r="G189" s="132">
        <v>9.2732405462185863E-3</v>
      </c>
    </row>
    <row r="190" spans="1:7" x14ac:dyDescent="0.15">
      <c r="A190" s="121">
        <v>40002</v>
      </c>
      <c r="B190" s="132">
        <v>-1.6229712858926382E-2</v>
      </c>
      <c r="C190" s="132">
        <v>-9.9580712788258641E-3</v>
      </c>
      <c r="D190" s="132">
        <v>-3.3415082771305782E-2</v>
      </c>
      <c r="E190" s="132">
        <v>3.6297640653357721E-3</v>
      </c>
      <c r="F190" s="132">
        <v>-1.4977973568281899E-2</v>
      </c>
      <c r="G190" s="132">
        <v>-1.6213227521831741E-2</v>
      </c>
    </row>
    <row r="191" spans="1:7" x14ac:dyDescent="0.15">
      <c r="A191" s="121">
        <v>40003</v>
      </c>
      <c r="B191" s="132">
        <v>-1.3642131979695438E-2</v>
      </c>
      <c r="C191" s="132">
        <v>-7.9407093700372133E-3</v>
      </c>
      <c r="D191" s="132">
        <v>1.2369172216936342E-2</v>
      </c>
      <c r="E191" s="132">
        <v>2.9837251356238603E-2</v>
      </c>
      <c r="F191" s="132">
        <v>-6.2611806797853164E-3</v>
      </c>
      <c r="G191" s="132">
        <v>-7.4385083311293565E-3</v>
      </c>
    </row>
    <row r="192" spans="1:7" x14ac:dyDescent="0.15">
      <c r="A192" s="121">
        <v>40004</v>
      </c>
      <c r="B192" s="132">
        <v>9.3277581215824856E-3</v>
      </c>
      <c r="C192" s="132">
        <v>-6.9370330843115946E-3</v>
      </c>
      <c r="D192" s="132">
        <v>-1.8483709273183102E-2</v>
      </c>
      <c r="E192" s="132">
        <v>1.0535557506584636E-2</v>
      </c>
      <c r="F192" s="132">
        <v>6.3006300630064072E-3</v>
      </c>
      <c r="G192" s="132">
        <v>5.1627085900809444E-3</v>
      </c>
    </row>
    <row r="193" spans="1:7" x14ac:dyDescent="0.15">
      <c r="A193" s="121">
        <v>40005</v>
      </c>
      <c r="B193" s="132">
        <v>2.2625876354366081E-2</v>
      </c>
      <c r="C193" s="132">
        <v>-1.6120365394949321E-3</v>
      </c>
      <c r="D193" s="132">
        <v>2.9684008937120865E-2</v>
      </c>
      <c r="E193" s="132">
        <v>4.6915725456125212E-2</v>
      </c>
      <c r="F193" s="132">
        <v>5.3667262969590013E-3</v>
      </c>
      <c r="G193" s="132">
        <v>1.5922194976472959E-2</v>
      </c>
    </row>
    <row r="194" spans="1:7" x14ac:dyDescent="0.15">
      <c r="A194" s="121">
        <v>40006</v>
      </c>
      <c r="B194" s="132">
        <v>-3.4278591461515129E-3</v>
      </c>
      <c r="C194" s="132">
        <v>0</v>
      </c>
      <c r="D194" s="132">
        <v>-1.3949163050216984E-2</v>
      </c>
      <c r="E194" s="132">
        <v>-4.1493775933610921E-3</v>
      </c>
      <c r="F194" s="132">
        <v>-4.8932384341636714E-3</v>
      </c>
      <c r="G194" s="132">
        <v>-1.3373126539132363E-3</v>
      </c>
    </row>
    <row r="195" spans="1:7" x14ac:dyDescent="0.15">
      <c r="A195" s="121">
        <v>40007</v>
      </c>
      <c r="B195" s="132">
        <v>6.8792995622264375E-3</v>
      </c>
      <c r="C195" s="132">
        <v>1.0226049515608349E-2</v>
      </c>
      <c r="D195" s="132">
        <v>-1.1631562401760331E-2</v>
      </c>
      <c r="E195" s="132">
        <v>-2.1666666666666612E-2</v>
      </c>
      <c r="F195" s="132">
        <v>-4.4702726866339138E-3</v>
      </c>
      <c r="G195" s="132">
        <v>4.6215399689719661E-3</v>
      </c>
    </row>
    <row r="196" spans="1:7" x14ac:dyDescent="0.15">
      <c r="A196" s="121">
        <v>40008</v>
      </c>
      <c r="B196" s="132">
        <v>-2.1739130434782705E-2</v>
      </c>
      <c r="C196" s="132">
        <v>3.7293553542887548E-3</v>
      </c>
      <c r="D196" s="132">
        <v>-9.5419847328248597E-4</v>
      </c>
      <c r="E196" s="132">
        <v>-1.3628620102214661E-2</v>
      </c>
      <c r="F196" s="132">
        <v>-1.8859452177817593E-2</v>
      </c>
      <c r="G196" s="132">
        <v>-1.7214473812542708E-2</v>
      </c>
    </row>
    <row r="197" spans="1:7" x14ac:dyDescent="0.15">
      <c r="A197" s="121">
        <v>40009</v>
      </c>
      <c r="B197" s="132">
        <v>3.1746031746031633E-3</v>
      </c>
      <c r="C197" s="132">
        <v>3.7154989384288628E-2</v>
      </c>
      <c r="D197" s="132">
        <v>2.2922636103152039E-2</v>
      </c>
      <c r="E197" s="132">
        <v>0</v>
      </c>
      <c r="F197" s="132">
        <v>1.0068649885583536E-2</v>
      </c>
      <c r="G197" s="132">
        <v>1.179311599596411E-2</v>
      </c>
    </row>
    <row r="198" spans="1:7" x14ac:dyDescent="0.15">
      <c r="A198" s="121">
        <v>40010</v>
      </c>
      <c r="B198" s="132">
        <v>8.5443037974684E-3</v>
      </c>
      <c r="C198" s="132">
        <v>3.4800409416581468E-2</v>
      </c>
      <c r="D198" s="132">
        <v>-4.046062869592415E-3</v>
      </c>
      <c r="E198" s="132">
        <v>2.6770293609671869E-2</v>
      </c>
      <c r="F198" s="132">
        <v>1.4952424105119988E-2</v>
      </c>
      <c r="G198" s="132">
        <v>1.9567776106715451E-2</v>
      </c>
    </row>
    <row r="199" spans="1:7" x14ac:dyDescent="0.15">
      <c r="A199" s="121">
        <v>40011</v>
      </c>
      <c r="B199" s="132">
        <v>1.2550988390336304E-3</v>
      </c>
      <c r="C199" s="132">
        <v>0</v>
      </c>
      <c r="D199" s="132">
        <v>1.2499999999999734E-3</v>
      </c>
      <c r="E199" s="132">
        <v>1.682085786375076E-3</v>
      </c>
      <c r="F199" s="132">
        <v>-4.0178571428571841E-3</v>
      </c>
      <c r="G199" s="132">
        <v>4.8421491446071219E-3</v>
      </c>
    </row>
    <row r="200" spans="1:7" x14ac:dyDescent="0.15">
      <c r="A200" s="121">
        <v>40012</v>
      </c>
      <c r="B200" s="132">
        <v>5.0141021623315574E-3</v>
      </c>
      <c r="C200" s="132">
        <v>-5.9347181008900796E-3</v>
      </c>
      <c r="D200" s="132">
        <v>7.1785268414483738E-3</v>
      </c>
      <c r="E200" s="132">
        <v>3.3585222502099388E-3</v>
      </c>
      <c r="F200" s="132">
        <v>1.4791573285522164E-2</v>
      </c>
      <c r="G200" s="132">
        <v>-5.2655933366307917E-4</v>
      </c>
    </row>
    <row r="201" spans="1:7" x14ac:dyDescent="0.15">
      <c r="A201" s="121">
        <v>40013</v>
      </c>
      <c r="B201" s="132">
        <v>2.2762706579357639E-2</v>
      </c>
      <c r="C201" s="132">
        <v>9.4527363184078173E-3</v>
      </c>
      <c r="D201" s="132">
        <v>6.197706848465323E-4</v>
      </c>
      <c r="E201" s="132">
        <v>3.4309623430962333E-2</v>
      </c>
      <c r="F201" s="132">
        <v>2.959363957597172E-2</v>
      </c>
      <c r="G201" s="132">
        <v>1.7912449311919376E-2</v>
      </c>
    </row>
    <row r="202" spans="1:7" x14ac:dyDescent="0.15">
      <c r="A202" s="121">
        <v>40014</v>
      </c>
      <c r="B202" s="132">
        <v>5.1829268292682418E-3</v>
      </c>
      <c r="C202" s="132">
        <v>-7.392804337111758E-3</v>
      </c>
      <c r="D202" s="132">
        <v>9.2908021059145973E-4</v>
      </c>
      <c r="E202" s="132">
        <v>7.2815533980581382E-3</v>
      </c>
      <c r="F202" s="132">
        <v>1.6302016302016442E-2</v>
      </c>
      <c r="G202" s="132">
        <v>4.8776662484315558E-3</v>
      </c>
    </row>
    <row r="203" spans="1:7" x14ac:dyDescent="0.15">
      <c r="A203" s="121">
        <v>40015</v>
      </c>
      <c r="B203" s="132">
        <v>5.1562026084319701E-3</v>
      </c>
      <c r="C203" s="132">
        <v>-4.9652432969227167E-4</v>
      </c>
      <c r="D203" s="132">
        <v>2.5061881188118917E-2</v>
      </c>
      <c r="E203" s="132">
        <v>-3.2128514056224411E-3</v>
      </c>
      <c r="F203" s="132">
        <v>1.1397214014352119E-2</v>
      </c>
      <c r="G203" s="132">
        <v>8.9744190039175997E-3</v>
      </c>
    </row>
    <row r="204" spans="1:7" x14ac:dyDescent="0.15">
      <c r="A204" s="121">
        <v>40016</v>
      </c>
      <c r="B204" s="132">
        <v>9.0525045262521697E-3</v>
      </c>
      <c r="C204" s="132">
        <v>-1.0432190760059523E-2</v>
      </c>
      <c r="D204" s="132">
        <v>1.2979172955025708E-2</v>
      </c>
      <c r="E204" s="132">
        <v>-3.2232070910557242E-3</v>
      </c>
      <c r="F204" s="132">
        <v>5.0500834724541033E-2</v>
      </c>
      <c r="G204" s="132">
        <v>2.405407913869384E-2</v>
      </c>
    </row>
    <row r="205" spans="1:7" x14ac:dyDescent="0.15">
      <c r="A205" s="121">
        <v>40017</v>
      </c>
      <c r="B205" s="132">
        <v>1.2559808612440326E-2</v>
      </c>
      <c r="C205" s="132">
        <v>-6.5261044176707639E-3</v>
      </c>
      <c r="D205" s="132">
        <v>2.1752085816448163E-2</v>
      </c>
      <c r="E205" s="132">
        <v>1.5359741309620256E-2</v>
      </c>
      <c r="F205" s="132">
        <v>7.5486690504567022E-3</v>
      </c>
      <c r="G205" s="132">
        <v>7.5829670246672087E-3</v>
      </c>
    </row>
    <row r="206" spans="1:7" x14ac:dyDescent="0.15">
      <c r="A206" s="121">
        <v>40018</v>
      </c>
      <c r="B206" s="132">
        <v>-5.316007088009389E-3</v>
      </c>
      <c r="C206" s="132">
        <v>-3.5371399696816352E-3</v>
      </c>
      <c r="D206" s="132">
        <v>-1.603966170895299E-2</v>
      </c>
      <c r="E206" s="132">
        <v>-1.5127388535031927E-2</v>
      </c>
      <c r="F206" s="132">
        <v>-1.4984227129337446E-2</v>
      </c>
      <c r="G206" s="132">
        <v>-7.5408902148329515E-3</v>
      </c>
    </row>
    <row r="207" spans="1:7" x14ac:dyDescent="0.15">
      <c r="A207" s="121">
        <v>40019</v>
      </c>
      <c r="B207" s="132">
        <v>2.6128266033254244E-2</v>
      </c>
      <c r="C207" s="132">
        <v>1.7241379310344751E-2</v>
      </c>
      <c r="D207" s="132">
        <v>0</v>
      </c>
      <c r="E207" s="132">
        <v>-1.5359741309620034E-2</v>
      </c>
      <c r="F207" s="132">
        <v>3.4427542033626857E-2</v>
      </c>
      <c r="G207" s="132">
        <v>1.5694864048338308E-2</v>
      </c>
    </row>
    <row r="208" spans="1:7" x14ac:dyDescent="0.15">
      <c r="A208" s="121">
        <v>40020</v>
      </c>
      <c r="B208" s="132">
        <v>-2.285879629629628E-2</v>
      </c>
      <c r="C208" s="132">
        <v>-3.7387836490528459E-2</v>
      </c>
      <c r="D208" s="132">
        <v>-2.4007113218731502E-2</v>
      </c>
      <c r="E208" s="132">
        <v>-8.3743842364532028E-2</v>
      </c>
      <c r="F208" s="132">
        <v>-3.7925696594427238E-2</v>
      </c>
      <c r="G208" s="132">
        <v>-2.8792813694433317E-2</v>
      </c>
    </row>
    <row r="209" spans="1:7" x14ac:dyDescent="0.15">
      <c r="A209" s="121">
        <v>40021</v>
      </c>
      <c r="B209" s="132">
        <v>5.3301747112821651E-3</v>
      </c>
      <c r="C209" s="132">
        <v>-7.7679958570687768E-3</v>
      </c>
      <c r="D209" s="132">
        <v>-6.0734892195567491E-3</v>
      </c>
      <c r="E209" s="132">
        <v>8.0645161290322509E-3</v>
      </c>
      <c r="F209" s="132">
        <v>1.2067578439260984E-3</v>
      </c>
      <c r="G209" s="132">
        <v>2.8023214859960177E-3</v>
      </c>
    </row>
    <row r="210" spans="1:7" x14ac:dyDescent="0.15">
      <c r="A210" s="121">
        <v>40022</v>
      </c>
      <c r="B210" s="132">
        <v>8.2474226804121198E-3</v>
      </c>
      <c r="C210" s="132">
        <v>-1.0960334029227581E-2</v>
      </c>
      <c r="D210" s="132">
        <v>5.499541704858002E-3</v>
      </c>
      <c r="E210" s="132">
        <v>1.777777777777767E-2</v>
      </c>
      <c r="F210" s="132">
        <v>-4.4194455604660288E-3</v>
      </c>
      <c r="G210" s="132">
        <v>9.910515224628158E-3</v>
      </c>
    </row>
    <row r="211" spans="1:7" x14ac:dyDescent="0.15">
      <c r="A211" s="121">
        <v>40023</v>
      </c>
      <c r="B211" s="132">
        <v>-1.3438504236050086E-2</v>
      </c>
      <c r="C211" s="132">
        <v>-2.1108179419525031E-2</v>
      </c>
      <c r="D211" s="132">
        <v>-3.3424491036159187E-2</v>
      </c>
      <c r="E211" s="132">
        <v>-3.8427947598253187E-2</v>
      </c>
      <c r="F211" s="132">
        <v>-1.8563357546408477E-2</v>
      </c>
      <c r="G211" s="132">
        <v>-1.6269751266349108E-2</v>
      </c>
    </row>
    <row r="212" spans="1:7" x14ac:dyDescent="0.15">
      <c r="A212" s="121">
        <v>40024</v>
      </c>
      <c r="B212" s="132">
        <v>5.3301747112821651E-3</v>
      </c>
      <c r="C212" s="132">
        <v>1.0781671159029615E-2</v>
      </c>
      <c r="D212" s="132">
        <v>4.7154982709840532E-3</v>
      </c>
      <c r="E212" s="132">
        <v>-1.6348773841961872E-2</v>
      </c>
      <c r="F212" s="132">
        <v>1.6447368421053099E-3</v>
      </c>
      <c r="G212" s="132">
        <v>4.150079158917741E-4</v>
      </c>
    </row>
    <row r="213" spans="1:7" x14ac:dyDescent="0.15">
      <c r="A213" s="121">
        <v>40025</v>
      </c>
      <c r="B213" s="132">
        <v>-2.032400589101635E-2</v>
      </c>
      <c r="C213" s="132">
        <v>-1.0666666666666602E-2</v>
      </c>
      <c r="D213" s="132">
        <v>4.6933667083854935E-3</v>
      </c>
      <c r="E213" s="132">
        <v>-4.5244690674053567E-2</v>
      </c>
      <c r="F213" s="132">
        <v>-4.3924466338259416E-2</v>
      </c>
      <c r="G213" s="132">
        <v>-2.9576252957625337E-2</v>
      </c>
    </row>
    <row r="214" spans="1:7" x14ac:dyDescent="0.15">
      <c r="A214" s="121">
        <v>40026</v>
      </c>
      <c r="B214" s="132">
        <v>-4.7504509921827975E-2</v>
      </c>
      <c r="C214" s="132">
        <v>-1.6711590296496048E-2</v>
      </c>
      <c r="D214" s="132">
        <v>-4.1108688881968281E-2</v>
      </c>
      <c r="E214" s="132">
        <v>-1.7408123791102459E-2</v>
      </c>
      <c r="F214" s="132">
        <v>-6.4405324173465006E-2</v>
      </c>
      <c r="G214" s="132">
        <v>-4.7481832143252967E-2</v>
      </c>
    </row>
    <row r="215" spans="1:7" x14ac:dyDescent="0.15">
      <c r="A215" s="121">
        <v>40027</v>
      </c>
      <c r="B215" s="132">
        <v>5.3030303030302983E-2</v>
      </c>
      <c r="C215" s="132">
        <v>3.5635964912280826E-2</v>
      </c>
      <c r="D215" s="132">
        <v>3.7349788892497626E-2</v>
      </c>
      <c r="E215" s="132">
        <v>5.7086614173228245E-2</v>
      </c>
      <c r="F215" s="132">
        <v>2.9371271225332674E-2</v>
      </c>
      <c r="G215" s="132">
        <v>5.9156942920780553E-2</v>
      </c>
    </row>
    <row r="216" spans="1:7" x14ac:dyDescent="0.15">
      <c r="A216" s="121">
        <v>40028</v>
      </c>
      <c r="B216" s="132">
        <v>-2.8177458033573077E-2</v>
      </c>
      <c r="C216" s="132">
        <v>-1.1116993118051921E-2</v>
      </c>
      <c r="D216" s="132">
        <v>-3.2874139010644954E-2</v>
      </c>
      <c r="E216" s="132">
        <v>-4.5623836126629458E-2</v>
      </c>
      <c r="F216" s="132">
        <v>-2.2291573785109264E-2</v>
      </c>
      <c r="G216" s="132">
        <v>-3.4133174306743452E-2</v>
      </c>
    </row>
    <row r="217" spans="1:7" x14ac:dyDescent="0.15">
      <c r="A217" s="121">
        <v>40029</v>
      </c>
      <c r="B217" s="132">
        <v>1.4497223935842074E-2</v>
      </c>
      <c r="C217" s="132">
        <v>9.1006423982871176E-3</v>
      </c>
      <c r="D217" s="132">
        <v>2.7193266429265117E-2</v>
      </c>
      <c r="E217" s="132">
        <v>-3.9024390243901363E-3</v>
      </c>
      <c r="F217" s="132">
        <v>-1.8239854081166795E-3</v>
      </c>
      <c r="G217" s="132">
        <v>1.7824066551847428E-2</v>
      </c>
    </row>
    <row r="218" spans="1:7" x14ac:dyDescent="0.15">
      <c r="A218" s="121">
        <v>40030</v>
      </c>
      <c r="B218" s="132">
        <v>4.2566129522652041E-3</v>
      </c>
      <c r="C218" s="132">
        <v>-6.3660477453580944E-3</v>
      </c>
      <c r="D218" s="132">
        <v>-9.1396155058304229E-3</v>
      </c>
      <c r="E218" s="132">
        <v>5.6807051909891992E-2</v>
      </c>
      <c r="F218" s="132">
        <v>1.0507080858839668E-2</v>
      </c>
      <c r="G218" s="132">
        <v>2.0273613971233839E-2</v>
      </c>
    </row>
    <row r="219" spans="1:7" x14ac:dyDescent="0.15">
      <c r="A219" s="121">
        <v>40031</v>
      </c>
      <c r="B219" s="132">
        <v>1.9679079624583595E-2</v>
      </c>
      <c r="C219" s="132">
        <v>-1.6017084890550537E-3</v>
      </c>
      <c r="D219" s="132">
        <v>2.8944020356234113E-2</v>
      </c>
      <c r="E219" s="132">
        <v>2.9657089898053712E-2</v>
      </c>
      <c r="F219" s="132">
        <v>1.0849909584086825E-2</v>
      </c>
      <c r="G219" s="132">
        <v>1.412858103985104E-2</v>
      </c>
    </row>
    <row r="220" spans="1:7" x14ac:dyDescent="0.15">
      <c r="A220" s="121">
        <v>40032</v>
      </c>
      <c r="B220" s="132">
        <v>-9.7980997624702582E-3</v>
      </c>
      <c r="C220" s="132">
        <v>1.0695187165774556E-3</v>
      </c>
      <c r="D220" s="132">
        <v>-8.3462132921175991E-3</v>
      </c>
      <c r="E220" s="132">
        <v>-4.5004500450044338E-3</v>
      </c>
      <c r="F220" s="132">
        <v>1.9230769230769162E-2</v>
      </c>
      <c r="G220" s="132">
        <v>-5.399901258948403E-3</v>
      </c>
    </row>
    <row r="221" spans="1:7" x14ac:dyDescent="0.15">
      <c r="A221" s="121">
        <v>40033</v>
      </c>
      <c r="B221" s="132">
        <v>2.8785607196401886E-2</v>
      </c>
      <c r="C221" s="132">
        <v>6.4102564102563875E-3</v>
      </c>
      <c r="D221" s="132">
        <v>-6.2344139650872821E-3</v>
      </c>
      <c r="E221" s="132">
        <v>3.3453887884267619E-2</v>
      </c>
      <c r="F221" s="132">
        <v>3.2909170688898648E-2</v>
      </c>
      <c r="G221" s="132">
        <v>2.7115068408153142E-2</v>
      </c>
    </row>
    <row r="222" spans="1:7" x14ac:dyDescent="0.15">
      <c r="A222" s="121">
        <v>40034</v>
      </c>
      <c r="B222" s="132">
        <v>8.7438064704166152E-3</v>
      </c>
      <c r="C222" s="132">
        <v>-7.4309978768577478E-3</v>
      </c>
      <c r="D222" s="132">
        <v>5.3324968632371128E-3</v>
      </c>
      <c r="E222" s="132">
        <v>-2.0122484689413911E-2</v>
      </c>
      <c r="F222" s="132">
        <v>9.3457943925234765E-3</v>
      </c>
      <c r="G222" s="132">
        <v>1.3441266197480317E-3</v>
      </c>
    </row>
    <row r="223" spans="1:7" x14ac:dyDescent="0.15">
      <c r="A223" s="121">
        <v>40035</v>
      </c>
      <c r="B223" s="132">
        <v>5.200809014735519E-3</v>
      </c>
      <c r="C223" s="132">
        <v>-6.4171122994652885E-3</v>
      </c>
      <c r="D223" s="132">
        <v>6.5522620904836515E-3</v>
      </c>
      <c r="E223" s="132">
        <v>1.8750000000000044E-2</v>
      </c>
      <c r="F223" s="132">
        <v>1.2626262626260765E-3</v>
      </c>
      <c r="G223" s="132">
        <v>1.9305310468606951E-3</v>
      </c>
    </row>
    <row r="224" spans="1:7" x14ac:dyDescent="0.15">
      <c r="A224" s="121">
        <v>40036</v>
      </c>
      <c r="B224" s="132">
        <v>-2.0120724346076369E-2</v>
      </c>
      <c r="C224" s="132">
        <v>5.3821313240054458E-4</v>
      </c>
      <c r="D224" s="132">
        <v>-1.7048977061376203E-2</v>
      </c>
      <c r="E224" s="132">
        <v>-5.1709027169149824E-2</v>
      </c>
      <c r="F224" s="132">
        <v>-3.8251366120218622E-2</v>
      </c>
      <c r="G224" s="132">
        <v>-2.9850521593834167E-2</v>
      </c>
    </row>
    <row r="225" spans="1:7" x14ac:dyDescent="0.15">
      <c r="A225" s="121">
        <v>40037</v>
      </c>
      <c r="B225" s="132">
        <v>7.6268700498678399E-3</v>
      </c>
      <c r="C225" s="132">
        <v>1.2372243141473893E-2</v>
      </c>
      <c r="D225" s="132">
        <v>-1.4191106906338624E-2</v>
      </c>
      <c r="E225" s="132">
        <v>3.696857670979492E-3</v>
      </c>
      <c r="F225" s="132">
        <v>2.0979020979021046E-2</v>
      </c>
      <c r="G225" s="132">
        <v>1.3623386295928519E-2</v>
      </c>
    </row>
    <row r="226" spans="1:7" x14ac:dyDescent="0.15">
      <c r="A226" s="121">
        <v>40038</v>
      </c>
      <c r="B226" s="132">
        <v>6.6957787481805031E-3</v>
      </c>
      <c r="C226" s="132">
        <v>6.3761955366632428E-3</v>
      </c>
      <c r="D226" s="132">
        <v>3.6788227767114323E-2</v>
      </c>
      <c r="E226" s="132">
        <v>2.2099447513812098E-2</v>
      </c>
      <c r="F226" s="132">
        <v>2.4400684931506822E-2</v>
      </c>
      <c r="G226" s="132">
        <v>1.991550071946846E-2</v>
      </c>
    </row>
    <row r="227" spans="1:7" x14ac:dyDescent="0.15">
      <c r="A227" s="121">
        <v>40039</v>
      </c>
      <c r="B227" s="132">
        <v>2.7472527472527597E-2</v>
      </c>
      <c r="C227" s="132">
        <v>7.9197465681097867E-3</v>
      </c>
      <c r="D227" s="132">
        <v>-4.2887997531625976E-2</v>
      </c>
      <c r="E227" s="132">
        <v>9.009009009008917E-4</v>
      </c>
      <c r="F227" s="132">
        <v>0</v>
      </c>
      <c r="G227" s="132">
        <v>1.1691956714245055E-2</v>
      </c>
    </row>
    <row r="228" spans="1:7" x14ac:dyDescent="0.15">
      <c r="A228" s="121">
        <v>40040</v>
      </c>
      <c r="B228" s="132">
        <v>-5.3475935828876109E-3</v>
      </c>
      <c r="C228" s="132">
        <v>-1.8334206390780539E-2</v>
      </c>
      <c r="D228" s="132">
        <v>-2.9658284977433835E-2</v>
      </c>
      <c r="E228" s="132">
        <v>-3.0603060306030549E-2</v>
      </c>
      <c r="F228" s="132">
        <v>-4.5967404931048783E-3</v>
      </c>
      <c r="G228" s="132">
        <v>-1.3203572382280537E-2</v>
      </c>
    </row>
    <row r="229" spans="1:7" x14ac:dyDescent="0.15">
      <c r="A229" s="121">
        <v>40041</v>
      </c>
      <c r="B229" s="132">
        <v>7.9230333899262817E-3</v>
      </c>
      <c r="C229" s="132">
        <v>4.2689434364995282E-3</v>
      </c>
      <c r="D229" s="132">
        <v>4.3189368770764069E-3</v>
      </c>
      <c r="E229" s="132">
        <v>-8.3565459610027704E-3</v>
      </c>
      <c r="F229" s="132">
        <v>-1.0915197313182246E-2</v>
      </c>
      <c r="G229" s="132">
        <v>-2.8414216128450631E-3</v>
      </c>
    </row>
    <row r="230" spans="1:7" x14ac:dyDescent="0.15">
      <c r="A230" s="121">
        <v>40042</v>
      </c>
      <c r="B230" s="132">
        <v>8.9837170129141164E-3</v>
      </c>
      <c r="C230" s="132">
        <v>6.3761955366632428E-3</v>
      </c>
      <c r="D230" s="132">
        <v>1.5216672179953816E-2</v>
      </c>
      <c r="E230" s="132">
        <v>-3.7453183520598232E-3</v>
      </c>
      <c r="F230" s="132">
        <v>-2.5466893039048921E-3</v>
      </c>
      <c r="G230" s="132">
        <v>7.2670254948965507E-3</v>
      </c>
    </row>
    <row r="231" spans="1:7" x14ac:dyDescent="0.15">
      <c r="A231" s="121">
        <v>40043</v>
      </c>
      <c r="B231" s="132">
        <v>7.7907623817474736E-3</v>
      </c>
      <c r="C231" s="132">
        <v>-2.0591341077085601E-2</v>
      </c>
      <c r="D231" s="132">
        <v>-1.0101010101010166E-2</v>
      </c>
      <c r="E231" s="132">
        <v>1.1278195488721776E-2</v>
      </c>
      <c r="F231" s="132">
        <v>2.0000000000000018E-2</v>
      </c>
      <c r="G231" s="132">
        <v>7.6037659596761564E-3</v>
      </c>
    </row>
    <row r="232" spans="1:7" x14ac:dyDescent="0.15">
      <c r="A232" s="121">
        <v>40044</v>
      </c>
      <c r="B232" s="132">
        <v>7.7305356156820437E-3</v>
      </c>
      <c r="C232" s="132">
        <v>2.1563342318058343E-3</v>
      </c>
      <c r="D232" s="132">
        <v>-3.2916392363395719E-3</v>
      </c>
      <c r="E232" s="132">
        <v>4.646840148698983E-3</v>
      </c>
      <c r="F232" s="132">
        <v>2.4196912807676441E-2</v>
      </c>
      <c r="G232" s="132">
        <v>8.9130531663621504E-3</v>
      </c>
    </row>
    <row r="233" spans="1:7" x14ac:dyDescent="0.15">
      <c r="A233" s="121">
        <v>40045</v>
      </c>
      <c r="B233" s="132">
        <v>-2.5479452054794516E-2</v>
      </c>
      <c r="C233" s="132">
        <v>-1.2372243141473893E-2</v>
      </c>
      <c r="D233" s="132">
        <v>-2.2457067371202122E-2</v>
      </c>
      <c r="E233" s="132">
        <v>-3.0527289546716019E-2</v>
      </c>
      <c r="F233" s="132">
        <v>-1.9551934826883888E-2</v>
      </c>
      <c r="G233" s="132">
        <v>-2.2453877526981469E-2</v>
      </c>
    </row>
    <row r="234" spans="1:7" x14ac:dyDescent="0.15">
      <c r="A234" s="121">
        <v>40046</v>
      </c>
      <c r="B234" s="132">
        <v>1.1807703120607194E-2</v>
      </c>
      <c r="C234" s="132">
        <v>1.3071895424836777E-2</v>
      </c>
      <c r="D234" s="132">
        <v>1.4189189189189211E-2</v>
      </c>
      <c r="E234" s="132">
        <v>1.8129770992366456E-2</v>
      </c>
      <c r="F234" s="132">
        <v>-8.3090984628164666E-4</v>
      </c>
      <c r="G234" s="132">
        <v>1.0392818411856908E-2</v>
      </c>
    </row>
    <row r="235" spans="1:7" x14ac:dyDescent="0.15">
      <c r="A235" s="121">
        <v>40047</v>
      </c>
      <c r="B235" s="132">
        <v>-2.5006946373993255E-3</v>
      </c>
      <c r="C235" s="132">
        <v>3.225806451612856E-3</v>
      </c>
      <c r="D235" s="132">
        <v>0</v>
      </c>
      <c r="E235" s="132">
        <v>9.3720712277400864E-4</v>
      </c>
      <c r="F235" s="132">
        <v>1.496881496881497E-2</v>
      </c>
      <c r="G235" s="132">
        <v>-5.6647088637784559E-4</v>
      </c>
    </row>
    <row r="236" spans="1:7" x14ac:dyDescent="0.15">
      <c r="A236" s="121">
        <v>40048</v>
      </c>
      <c r="B236" s="132">
        <v>2.53481894150418E-2</v>
      </c>
      <c r="C236" s="132">
        <v>1.018220793140423E-2</v>
      </c>
      <c r="D236" s="132">
        <v>1.9320453031312468E-2</v>
      </c>
      <c r="E236" s="132">
        <v>2.1535580524344677E-2</v>
      </c>
      <c r="F236" s="132">
        <v>6.9643588693157898E-3</v>
      </c>
      <c r="G236" s="132">
        <v>2.2403197899886651E-2</v>
      </c>
    </row>
    <row r="237" spans="1:7" x14ac:dyDescent="0.15">
      <c r="A237" s="121">
        <v>40049</v>
      </c>
      <c r="B237" s="132">
        <v>-9.5082857919044361E-3</v>
      </c>
      <c r="C237" s="132">
        <v>1.9098143236074172E-2</v>
      </c>
      <c r="D237" s="132">
        <v>-1.6339869281045694E-3</v>
      </c>
      <c r="E237" s="132">
        <v>1.4665444546287931E-2</v>
      </c>
      <c r="F237" s="132">
        <v>1.6273393002441683E-3</v>
      </c>
      <c r="G237" s="132">
        <v>1.0066232894698768E-3</v>
      </c>
    </row>
    <row r="238" spans="1:7" x14ac:dyDescent="0.15">
      <c r="A238" s="121">
        <v>40050</v>
      </c>
      <c r="B238" s="132">
        <v>-2.7427317608338386E-3</v>
      </c>
      <c r="C238" s="132">
        <v>-1.1452368558042769E-2</v>
      </c>
      <c r="D238" s="132">
        <v>1.6366612111293755E-3</v>
      </c>
      <c r="E238" s="132">
        <v>-1.5356820234869062E-2</v>
      </c>
      <c r="F238" s="132">
        <v>-4.8740861088546472E-3</v>
      </c>
      <c r="G238" s="132">
        <v>-4.3722218173868344E-3</v>
      </c>
    </row>
    <row r="239" spans="1:7" x14ac:dyDescent="0.15">
      <c r="A239" s="121">
        <v>40051</v>
      </c>
      <c r="B239" s="132">
        <v>-2.2827282728272835E-2</v>
      </c>
      <c r="C239" s="132">
        <v>-1.7377567140600236E-2</v>
      </c>
      <c r="D239" s="132">
        <v>-1.9934640522875968E-2</v>
      </c>
      <c r="E239" s="132">
        <v>9.1743119266052275E-4</v>
      </c>
      <c r="F239" s="132">
        <v>-4.8979591836735281E-3</v>
      </c>
      <c r="G239" s="132">
        <v>-1.0407670350581877E-2</v>
      </c>
    </row>
    <row r="240" spans="1:7" x14ac:dyDescent="0.15">
      <c r="A240" s="121">
        <v>40052</v>
      </c>
      <c r="B240" s="132">
        <v>0</v>
      </c>
      <c r="C240" s="132">
        <v>9.1103965702035161E-3</v>
      </c>
      <c r="D240" s="132">
        <v>3.2677559186395477E-2</v>
      </c>
      <c r="E240" s="132">
        <v>4.5829514207149646E-3</v>
      </c>
      <c r="F240" s="132">
        <v>1.5996718621821282E-2</v>
      </c>
      <c r="G240" s="132">
        <v>1.3431157919649772E-2</v>
      </c>
    </row>
    <row r="241" spans="1:7" x14ac:dyDescent="0.15">
      <c r="A241" s="121">
        <v>40053</v>
      </c>
      <c r="B241" s="132">
        <v>-2.1108922037714639E-2</v>
      </c>
      <c r="C241" s="132">
        <v>-1.0621348911311612E-3</v>
      </c>
      <c r="D241" s="132">
        <v>3.228931223764997E-3</v>
      </c>
      <c r="E241" s="132">
        <v>-7.2992700729926918E-3</v>
      </c>
      <c r="F241" s="132">
        <v>-3.189341945902302E-2</v>
      </c>
      <c r="G241" s="132">
        <v>-1.1428654834189644E-2</v>
      </c>
    </row>
    <row r="242" spans="1:7" x14ac:dyDescent="0.15">
      <c r="A242" s="121">
        <v>40054</v>
      </c>
      <c r="B242" s="132">
        <v>0</v>
      </c>
      <c r="C242" s="132">
        <v>2.8708133971292016E-2</v>
      </c>
      <c r="D242" s="132">
        <v>6.1152236884454148E-3</v>
      </c>
      <c r="E242" s="132">
        <v>-4.5955882352941568E-3</v>
      </c>
      <c r="F242" s="132">
        <v>-1.5846538782318564E-2</v>
      </c>
      <c r="G242" s="132">
        <v>4.1784169262797377E-3</v>
      </c>
    </row>
    <row r="243" spans="1:7" x14ac:dyDescent="0.15">
      <c r="A243" s="121">
        <v>40055</v>
      </c>
      <c r="B243" s="132">
        <v>4.3128234617595407E-3</v>
      </c>
      <c r="C243" s="132">
        <v>3.0490956072351416E-2</v>
      </c>
      <c r="D243" s="132">
        <v>7.6775431861804133E-3</v>
      </c>
      <c r="E243" s="132">
        <v>1.8467220683286989E-3</v>
      </c>
      <c r="F243" s="132">
        <v>2.9661016949151797E-3</v>
      </c>
      <c r="G243" s="132">
        <v>1.0527553961065639E-2</v>
      </c>
    </row>
    <row r="244" spans="1:7" x14ac:dyDescent="0.15">
      <c r="A244" s="121">
        <v>40056</v>
      </c>
      <c r="B244" s="132">
        <v>1.1451474377326409E-3</v>
      </c>
      <c r="C244" s="132">
        <v>1.0030090270812364E-2</v>
      </c>
      <c r="D244" s="132">
        <v>1.3333333333333419E-2</v>
      </c>
      <c r="E244" s="132">
        <v>7.3732718894008453E-3</v>
      </c>
      <c r="F244" s="132">
        <v>1.7321504013519062E-2</v>
      </c>
      <c r="G244" s="132">
        <v>7.842509603072978E-3</v>
      </c>
    </row>
    <row r="245" spans="1:7" x14ac:dyDescent="0.15">
      <c r="A245" s="121">
        <v>40057</v>
      </c>
      <c r="B245" s="132">
        <v>2.5736345438949204E-3</v>
      </c>
      <c r="C245" s="132">
        <v>-4.4687189672293348E-3</v>
      </c>
      <c r="D245" s="132">
        <v>-7.2055137844612149E-3</v>
      </c>
      <c r="E245" s="132">
        <v>-9.1491308325708509E-4</v>
      </c>
      <c r="F245" s="132">
        <v>-2.0764119601327513E-3</v>
      </c>
      <c r="G245" s="132">
        <v>1.1838249094084929E-3</v>
      </c>
    </row>
    <row r="246" spans="1:7" x14ac:dyDescent="0.15">
      <c r="A246" s="121">
        <v>40058</v>
      </c>
      <c r="B246" s="132">
        <v>2.8522532800911993E-3</v>
      </c>
      <c r="C246" s="132">
        <v>-4.987531172070403E-4</v>
      </c>
      <c r="D246" s="132">
        <v>4.7333543704637382E-3</v>
      </c>
      <c r="E246" s="132">
        <v>3.66300366300365E-3</v>
      </c>
      <c r="F246" s="132">
        <v>-8.3229296712439282E-4</v>
      </c>
      <c r="G246" s="132">
        <v>-5.4795310674993214E-4</v>
      </c>
    </row>
    <row r="247" spans="1:7" x14ac:dyDescent="0.15">
      <c r="A247" s="121">
        <v>40059</v>
      </c>
      <c r="B247" s="132">
        <v>-3.6973833902160802E-3</v>
      </c>
      <c r="C247" s="132">
        <v>-2.5948103792415189E-2</v>
      </c>
      <c r="D247" s="132">
        <v>2.5125628140703071E-3</v>
      </c>
      <c r="E247" s="132">
        <v>3.6496350364962904E-3</v>
      </c>
      <c r="F247" s="132">
        <v>-1.9575177009579448E-2</v>
      </c>
      <c r="G247" s="132">
        <v>-9.9407020530651868E-3</v>
      </c>
    </row>
    <row r="248" spans="1:7" x14ac:dyDescent="0.15">
      <c r="A248" s="121">
        <v>40060</v>
      </c>
      <c r="B248" s="132">
        <v>-2.6263202968883848E-2</v>
      </c>
      <c r="C248" s="132">
        <v>-1.0245901639344246E-2</v>
      </c>
      <c r="D248" s="132">
        <v>-2.5062656641604009E-2</v>
      </c>
      <c r="E248" s="132">
        <v>-9.0909090909090384E-3</v>
      </c>
      <c r="F248" s="132">
        <v>-9.77060322854717E-3</v>
      </c>
      <c r="G248" s="132">
        <v>-2.2645798723441413E-2</v>
      </c>
    </row>
    <row r="249" spans="1:7" x14ac:dyDescent="0.15">
      <c r="A249" s="121">
        <v>40061</v>
      </c>
      <c r="B249" s="132">
        <v>-7.9155672823217893E-3</v>
      </c>
      <c r="C249" s="132">
        <v>-7.763975155279379E-3</v>
      </c>
      <c r="D249" s="132">
        <v>4.1773778920308757E-3</v>
      </c>
      <c r="E249" s="132">
        <v>-6.4220183486238813E-3</v>
      </c>
      <c r="F249" s="132">
        <v>-2.1450021450021506E-2</v>
      </c>
      <c r="G249" s="132">
        <v>-4.0854058567424412E-3</v>
      </c>
    </row>
    <row r="250" spans="1:7" x14ac:dyDescent="0.15">
      <c r="A250" s="121">
        <v>40062</v>
      </c>
      <c r="B250" s="132">
        <v>-3.2210401891253015E-2</v>
      </c>
      <c r="C250" s="132">
        <v>-2.0865936358895887E-3</v>
      </c>
      <c r="D250" s="132">
        <v>0</v>
      </c>
      <c r="E250" s="132">
        <v>-2.2160664819944609E-2</v>
      </c>
      <c r="F250" s="132">
        <v>-2.411223147742203E-2</v>
      </c>
      <c r="G250" s="132">
        <v>-1.3010150612330462E-2</v>
      </c>
    </row>
    <row r="251" spans="1:7" x14ac:dyDescent="0.15">
      <c r="A251" s="121">
        <v>40063</v>
      </c>
      <c r="B251" s="132">
        <v>3.2366412213740592E-2</v>
      </c>
      <c r="C251" s="132">
        <v>1.1500261369576714E-2</v>
      </c>
      <c r="D251" s="132">
        <v>9.279999999999955E-3</v>
      </c>
      <c r="E251" s="132">
        <v>2.0774315391879128E-2</v>
      </c>
      <c r="F251" s="132">
        <v>2.9200359389038644E-2</v>
      </c>
      <c r="G251" s="132">
        <v>2.2646947288585517E-2</v>
      </c>
    </row>
    <row r="252" spans="1:7" x14ac:dyDescent="0.15">
      <c r="A252" s="121">
        <v>40064</v>
      </c>
      <c r="B252" s="132">
        <v>9.7604259094941082E-3</v>
      </c>
      <c r="C252" s="132">
        <v>-5.1679586563307955E-3</v>
      </c>
      <c r="D252" s="132">
        <v>-8.8776157260620492E-3</v>
      </c>
      <c r="E252" s="132">
        <v>1.8501387604070718E-3</v>
      </c>
      <c r="F252" s="132">
        <v>5.2378873854213026E-3</v>
      </c>
      <c r="G252" s="132">
        <v>2.5364146073749705E-3</v>
      </c>
    </row>
    <row r="253" spans="1:7" x14ac:dyDescent="0.15">
      <c r="A253" s="121">
        <v>40065</v>
      </c>
      <c r="B253" s="132">
        <v>1.4645577035734547E-3</v>
      </c>
      <c r="C253" s="132">
        <v>-4.155844155844024E-3</v>
      </c>
      <c r="D253" s="132">
        <v>8.9571337172105192E-3</v>
      </c>
      <c r="E253" s="132">
        <v>8.310249307479145E-3</v>
      </c>
      <c r="F253" s="132">
        <v>9.9869735128093051E-3</v>
      </c>
      <c r="G253" s="132">
        <v>4.6309310686649674E-3</v>
      </c>
    </row>
    <row r="254" spans="1:7" x14ac:dyDescent="0.15">
      <c r="A254" s="121">
        <v>40066</v>
      </c>
      <c r="B254" s="132">
        <v>1.1699327288681172E-3</v>
      </c>
      <c r="C254" s="132">
        <v>7.8247261345851804E-3</v>
      </c>
      <c r="D254" s="132">
        <v>9.8287888395689471E-3</v>
      </c>
      <c r="E254" s="132">
        <v>1.2820512820512775E-2</v>
      </c>
      <c r="F254" s="132">
        <v>1.9776440240756532E-2</v>
      </c>
      <c r="G254" s="132">
        <v>5.8024800447704639E-3</v>
      </c>
    </row>
    <row r="255" spans="1:7" x14ac:dyDescent="0.15">
      <c r="A255" s="121">
        <v>40067</v>
      </c>
      <c r="B255" s="132">
        <v>-2.9214139643586323E-3</v>
      </c>
      <c r="C255" s="132">
        <v>4.1407867494823947E-2</v>
      </c>
      <c r="D255" s="132">
        <v>2.5431711145996738E-2</v>
      </c>
      <c r="E255" s="132">
        <v>3.6166365280287938E-3</v>
      </c>
      <c r="F255" s="132">
        <v>5.9021922428330598E-3</v>
      </c>
      <c r="G255" s="132">
        <v>4.2755066182500467E-3</v>
      </c>
    </row>
    <row r="256" spans="1:7" x14ac:dyDescent="0.15">
      <c r="A256" s="121">
        <v>40068</v>
      </c>
      <c r="B256" s="132">
        <v>1.7286844418400227E-2</v>
      </c>
      <c r="C256" s="132">
        <v>-1.3419483101391627E-2</v>
      </c>
      <c r="D256" s="132">
        <v>-1.224739742804648E-2</v>
      </c>
      <c r="E256" s="132">
        <v>5.6756756756756843E-2</v>
      </c>
      <c r="F256" s="132">
        <v>3.2690695725063001E-2</v>
      </c>
      <c r="G256" s="132">
        <v>2.1242782994109755E-2</v>
      </c>
    </row>
    <row r="257" spans="1:7" x14ac:dyDescent="0.15">
      <c r="A257" s="121">
        <v>40069</v>
      </c>
      <c r="B257" s="132">
        <v>-8.6405529953915705E-3</v>
      </c>
      <c r="C257" s="132">
        <v>-2.4685138539042972E-2</v>
      </c>
      <c r="D257" s="132">
        <v>1.2399256044637319E-3</v>
      </c>
      <c r="E257" s="132">
        <v>3.4100596760442414E-3</v>
      </c>
      <c r="F257" s="132">
        <v>2.8409090909091717E-3</v>
      </c>
      <c r="G257" s="132">
        <v>2.7839246198873013E-3</v>
      </c>
    </row>
    <row r="258" spans="1:7" x14ac:dyDescent="0.15">
      <c r="A258" s="121">
        <v>40070</v>
      </c>
      <c r="B258" s="132">
        <v>1.3364323067983852E-2</v>
      </c>
      <c r="C258" s="132">
        <v>-5.1652892561970809E-4</v>
      </c>
      <c r="D258" s="132">
        <v>-3.0959752321979561E-4</v>
      </c>
      <c r="E258" s="132">
        <v>3.8232795242141071E-2</v>
      </c>
      <c r="F258" s="132">
        <v>-8.0938891137194435E-4</v>
      </c>
      <c r="G258" s="132">
        <v>6.9618451025057482E-3</v>
      </c>
    </row>
    <row r="259" spans="1:7" x14ac:dyDescent="0.15">
      <c r="A259" s="121">
        <v>40071</v>
      </c>
      <c r="B259" s="132">
        <v>-9.1743119266055606E-3</v>
      </c>
      <c r="C259" s="132">
        <v>-2.0155038759689936E-2</v>
      </c>
      <c r="D259" s="132">
        <v>-1.5794363580055704E-2</v>
      </c>
      <c r="E259" s="132">
        <v>2.3731587561374834E-2</v>
      </c>
      <c r="F259" s="132">
        <v>9.3155123531794004E-3</v>
      </c>
      <c r="G259" s="132">
        <v>-3.9304952706810115E-3</v>
      </c>
    </row>
    <row r="260" spans="1:7" x14ac:dyDescent="0.15">
      <c r="A260" s="121">
        <v>40072</v>
      </c>
      <c r="B260" s="132">
        <v>-5.4976851851853414E-3</v>
      </c>
      <c r="C260" s="132">
        <v>-1.9514767932489518E-2</v>
      </c>
      <c r="D260" s="132">
        <v>1.6677155443675318E-2</v>
      </c>
      <c r="E260" s="132">
        <v>-2.3181454836130988E-2</v>
      </c>
      <c r="F260" s="132">
        <v>-1.4044943820224809E-2</v>
      </c>
      <c r="G260" s="132">
        <v>-2.6685213836566968E-3</v>
      </c>
    </row>
    <row r="261" spans="1:7" x14ac:dyDescent="0.15">
      <c r="A261" s="121">
        <v>40073</v>
      </c>
      <c r="B261" s="132">
        <v>-3.2004655222577227E-3</v>
      </c>
      <c r="C261" s="132">
        <v>-4.3033889187734653E-3</v>
      </c>
      <c r="D261" s="132">
        <v>7.428040854224438E-3</v>
      </c>
      <c r="E261" s="132">
        <v>9.0016366612111209E-3</v>
      </c>
      <c r="F261" s="132">
        <v>2.4420024420024333E-3</v>
      </c>
      <c r="G261" s="132">
        <v>2.4194810924669241E-3</v>
      </c>
    </row>
    <row r="262" spans="1:7" x14ac:dyDescent="0.15">
      <c r="A262" s="121">
        <v>40074</v>
      </c>
      <c r="B262" s="132">
        <v>-1.2842965557501418E-2</v>
      </c>
      <c r="C262" s="132">
        <v>1.4046461372231089E-2</v>
      </c>
      <c r="D262" s="132">
        <v>-1.9354838709677247E-2</v>
      </c>
      <c r="E262" s="132">
        <v>-9.7323600973235891E-3</v>
      </c>
      <c r="F262" s="132">
        <v>-2.7202598457165994E-2</v>
      </c>
      <c r="G262" s="132">
        <v>-5.0686467990856965E-3</v>
      </c>
    </row>
    <row r="263" spans="1:7" x14ac:dyDescent="0.15">
      <c r="A263" s="121">
        <v>40075</v>
      </c>
      <c r="B263" s="132">
        <v>-1.4784151389709566E-3</v>
      </c>
      <c r="C263" s="132">
        <v>9.057005860415579E-3</v>
      </c>
      <c r="D263" s="132">
        <v>1.1278195488721776E-2</v>
      </c>
      <c r="E263" s="132">
        <v>1.6380016380016293E-2</v>
      </c>
      <c r="F263" s="132">
        <v>2.0868113522538589E-3</v>
      </c>
      <c r="G263" s="132">
        <v>4.4094982590330289E-3</v>
      </c>
    </row>
    <row r="264" spans="1:7" x14ac:dyDescent="0.15">
      <c r="A264" s="121">
        <v>40076</v>
      </c>
      <c r="B264" s="132">
        <v>-1.7471128220313936E-2</v>
      </c>
      <c r="C264" s="132">
        <v>1.5839493136218241E-3</v>
      </c>
      <c r="D264" s="132">
        <v>-1.3630731102850069E-2</v>
      </c>
      <c r="E264" s="132">
        <v>0</v>
      </c>
      <c r="F264" s="132">
        <v>5.8309037900874383E-3</v>
      </c>
      <c r="G264" s="132">
        <v>-8.2972224195496658E-3</v>
      </c>
    </row>
    <row r="265" spans="1:7" x14ac:dyDescent="0.15">
      <c r="A265" s="121">
        <v>40077</v>
      </c>
      <c r="B265" s="132">
        <v>2.4110910186858625E-3</v>
      </c>
      <c r="C265" s="132">
        <v>-2.0031628887717368E-2</v>
      </c>
      <c r="D265" s="132">
        <v>-3.1407035175878839E-4</v>
      </c>
      <c r="E265" s="132">
        <v>-5.6406124093473231E-3</v>
      </c>
      <c r="F265" s="132">
        <v>6.2111801242237252E-3</v>
      </c>
      <c r="G265" s="132">
        <v>-1.1790662024899312E-2</v>
      </c>
    </row>
    <row r="266" spans="1:7" x14ac:dyDescent="0.15">
      <c r="A266" s="121">
        <v>40078</v>
      </c>
      <c r="B266" s="132">
        <v>2.2248947684906817E-2</v>
      </c>
      <c r="C266" s="132">
        <v>4.8413125336201901E-3</v>
      </c>
      <c r="D266" s="132">
        <v>-2.5761859880615634E-2</v>
      </c>
      <c r="E266" s="132">
        <v>-7.2933549432738776E-3</v>
      </c>
      <c r="F266" s="132">
        <v>-4.115226337448652E-3</v>
      </c>
      <c r="G266" s="132">
        <v>6.1323900374032903E-3</v>
      </c>
    </row>
    <row r="267" spans="1:7" x14ac:dyDescent="0.15">
      <c r="A267" s="121">
        <v>40079</v>
      </c>
      <c r="B267" s="132">
        <v>-4.7058823529411153E-3</v>
      </c>
      <c r="C267" s="132">
        <v>3.2119914346895317E-3</v>
      </c>
      <c r="D267" s="132">
        <v>-1.2899064817801786E-3</v>
      </c>
      <c r="E267" s="132">
        <v>-1.6326530612245094E-3</v>
      </c>
      <c r="F267" s="132">
        <v>1.0330578512396604E-2</v>
      </c>
      <c r="G267" s="132">
        <v>7.3197792539012596E-3</v>
      </c>
    </row>
    <row r="268" spans="1:7" x14ac:dyDescent="0.15">
      <c r="A268" s="121">
        <v>40080</v>
      </c>
      <c r="B268" s="132">
        <v>-2.5413711583924581E-2</v>
      </c>
      <c r="C268" s="132">
        <v>-8.0042689434364211E-3</v>
      </c>
      <c r="D268" s="132">
        <v>-2.7445915402001919E-2</v>
      </c>
      <c r="E268" s="132">
        <v>-1.635322976287823E-2</v>
      </c>
      <c r="F268" s="132">
        <v>-3.8036809815950923E-2</v>
      </c>
      <c r="G268" s="132">
        <v>-2.4446065599565192E-2</v>
      </c>
    </row>
    <row r="269" spans="1:7" x14ac:dyDescent="0.15">
      <c r="A269" s="121">
        <v>40081</v>
      </c>
      <c r="B269" s="132">
        <v>-3.1534263189811895E-2</v>
      </c>
      <c r="C269" s="132">
        <v>0</v>
      </c>
      <c r="D269" s="132">
        <v>-2.1248339973439556E-2</v>
      </c>
      <c r="E269" s="132">
        <v>-4.5719035743973291E-2</v>
      </c>
      <c r="F269" s="132">
        <v>-4.8894557823129237E-2</v>
      </c>
      <c r="G269" s="132">
        <v>-2.8299120234604125E-2</v>
      </c>
    </row>
    <row r="270" spans="1:7" x14ac:dyDescent="0.15">
      <c r="A270" s="121">
        <v>40082</v>
      </c>
      <c r="B270" s="132">
        <v>1.2210394489668097E-2</v>
      </c>
      <c r="C270" s="132">
        <v>1.6675632060247469E-2</v>
      </c>
      <c r="D270" s="132">
        <v>-2.0352781546811416E-2</v>
      </c>
      <c r="E270" s="132">
        <v>-3.4843205574913716E-3</v>
      </c>
      <c r="F270" s="132">
        <v>4.0232454179705002E-3</v>
      </c>
      <c r="G270" s="132">
        <v>-7.5448921080423226E-4</v>
      </c>
    </row>
    <row r="271" spans="1:7" x14ac:dyDescent="0.15">
      <c r="A271" s="121">
        <v>40083</v>
      </c>
      <c r="B271" s="132">
        <v>-2.4435508815341733E-2</v>
      </c>
      <c r="C271" s="132">
        <v>8.4656084656085095E-3</v>
      </c>
      <c r="D271" s="132">
        <v>4.1551246537396835E-3</v>
      </c>
      <c r="E271" s="132">
        <v>-1.6608391608391559E-2</v>
      </c>
      <c r="F271" s="132">
        <v>8.9047195013347569E-4</v>
      </c>
      <c r="G271" s="132">
        <v>-1.0510419812745364E-2</v>
      </c>
    </row>
    <row r="272" spans="1:7" x14ac:dyDescent="0.15">
      <c r="A272" s="121">
        <v>40084</v>
      </c>
      <c r="B272" s="132">
        <v>6.0240963855422436E-3</v>
      </c>
      <c r="C272" s="132">
        <v>1.626442812172102E-2</v>
      </c>
      <c r="D272" s="132">
        <v>-8.2758620689654672E-3</v>
      </c>
      <c r="E272" s="132">
        <v>-1.777777777777767E-2</v>
      </c>
      <c r="F272" s="132">
        <v>2.0907473309608404E-2</v>
      </c>
      <c r="G272" s="132">
        <v>-6.9287589280263573E-3</v>
      </c>
    </row>
    <row r="273" spans="1:7" x14ac:dyDescent="0.15">
      <c r="A273" s="121">
        <v>40085</v>
      </c>
      <c r="B273" s="132">
        <v>1.4812480302552888E-2</v>
      </c>
      <c r="C273" s="132">
        <v>5.6788848735156439E-3</v>
      </c>
      <c r="D273" s="132">
        <v>2.2600834492350508E-2</v>
      </c>
      <c r="E273" s="132">
        <v>3.2579185520361875E-2</v>
      </c>
      <c r="F273" s="132">
        <v>2.3965141612200425E-2</v>
      </c>
      <c r="G273" s="132">
        <v>7.9606577531887712E-3</v>
      </c>
    </row>
    <row r="274" spans="1:7" x14ac:dyDescent="0.15">
      <c r="A274" s="121">
        <v>40086</v>
      </c>
      <c r="B274" s="132">
        <v>-1.273291925465847E-2</v>
      </c>
      <c r="C274" s="132">
        <v>-8.7268993839836329E-3</v>
      </c>
      <c r="D274" s="132">
        <v>1.2920775246514804E-2</v>
      </c>
      <c r="E274" s="132">
        <v>1.0517090271691343E-2</v>
      </c>
      <c r="F274" s="132">
        <v>1.9574468085106433E-2</v>
      </c>
      <c r="G274" s="132">
        <v>-2.8358846130389637E-3</v>
      </c>
    </row>
    <row r="275" spans="1:7" x14ac:dyDescent="0.15">
      <c r="A275" s="121">
        <v>40087</v>
      </c>
      <c r="B275" s="132">
        <v>3.774771940861843E-3</v>
      </c>
      <c r="C275" s="132">
        <v>1.2428793371310309E-2</v>
      </c>
      <c r="D275" s="132">
        <v>2.7861698556562731E-2</v>
      </c>
      <c r="E275" s="132">
        <v>1.7346053772766767E-2</v>
      </c>
      <c r="F275" s="132">
        <v>1.6277128547579345E-2</v>
      </c>
      <c r="G275" s="132">
        <v>1.7889361181615326E-2</v>
      </c>
    </row>
    <row r="276" spans="1:7" x14ac:dyDescent="0.15">
      <c r="A276" s="121">
        <v>40088</v>
      </c>
      <c r="B276" s="132">
        <v>-5.9542463177687521E-3</v>
      </c>
      <c r="C276" s="132">
        <v>-3.5805626598465201E-3</v>
      </c>
      <c r="D276" s="132">
        <v>-9.1443500979752068E-3</v>
      </c>
      <c r="E276" s="132">
        <v>2.5575447570331811E-3</v>
      </c>
      <c r="F276" s="132">
        <v>3.6960985626284248E-3</v>
      </c>
      <c r="G276" s="132">
        <v>8.8776062008051326E-3</v>
      </c>
    </row>
    <row r="277" spans="1:7" x14ac:dyDescent="0.15">
      <c r="A277" s="121">
        <v>40089</v>
      </c>
      <c r="B277" s="132">
        <v>-1.5762925598989952E-3</v>
      </c>
      <c r="C277" s="132">
        <v>1.1806981519507209E-2</v>
      </c>
      <c r="D277" s="132">
        <v>1.9775873434408897E-3</v>
      </c>
      <c r="E277" s="132">
        <v>-3.4013605442175798E-3</v>
      </c>
      <c r="F277" s="132">
        <v>-7.7741407528642004E-3</v>
      </c>
      <c r="G277" s="132">
        <v>-8.0401411491448638E-4</v>
      </c>
    </row>
    <row r="278" spans="1:7" x14ac:dyDescent="0.15">
      <c r="A278" s="121">
        <v>40090</v>
      </c>
      <c r="B278" s="132">
        <v>-5.1152510262077677E-2</v>
      </c>
      <c r="C278" s="132">
        <v>-1.6742770167427756E-2</v>
      </c>
      <c r="D278" s="132">
        <v>-3.9802631578947256E-2</v>
      </c>
      <c r="E278" s="132">
        <v>-7.2525597269624709E-2</v>
      </c>
      <c r="F278" s="132">
        <v>-3.8762886597938251E-2</v>
      </c>
      <c r="G278" s="132">
        <v>-4.7311090911800191E-2</v>
      </c>
    </row>
    <row r="279" spans="1:7" x14ac:dyDescent="0.15">
      <c r="A279" s="121">
        <v>40091</v>
      </c>
      <c r="B279" s="132">
        <v>-2.4292845257903539E-2</v>
      </c>
      <c r="C279" s="132">
        <v>-1.0319917440659854E-3</v>
      </c>
      <c r="D279" s="132">
        <v>-1.0620075368276916E-2</v>
      </c>
      <c r="E279" s="132">
        <v>-4.9678012879484701E-2</v>
      </c>
      <c r="F279" s="132">
        <v>-1.158301158301156E-2</v>
      </c>
      <c r="G279" s="132">
        <v>-1.831576313072858E-2</v>
      </c>
    </row>
    <row r="280" spans="1:7" x14ac:dyDescent="0.15">
      <c r="A280" s="121">
        <v>40092</v>
      </c>
      <c r="B280" s="132">
        <v>7.1623465211461124E-3</v>
      </c>
      <c r="C280" s="132">
        <v>2.4276859504132275E-2</v>
      </c>
      <c r="D280" s="132">
        <v>4.5013850415513978E-3</v>
      </c>
      <c r="E280" s="132">
        <v>2.1297192642788065E-2</v>
      </c>
      <c r="F280" s="132">
        <v>-1.432291666666663E-2</v>
      </c>
      <c r="G280" s="132">
        <v>6.213852110319884E-3</v>
      </c>
    </row>
    <row r="281" spans="1:7" x14ac:dyDescent="0.15">
      <c r="A281" s="121">
        <v>40093</v>
      </c>
      <c r="B281" s="132">
        <v>1.5577378936674435E-2</v>
      </c>
      <c r="C281" s="132">
        <v>1.9162884518406642E-2</v>
      </c>
      <c r="D281" s="132">
        <v>2.6887280248190093E-2</v>
      </c>
      <c r="E281" s="132">
        <v>4.2654028436018843E-2</v>
      </c>
      <c r="F281" s="132">
        <v>7.4856891237340406E-3</v>
      </c>
      <c r="G281" s="132">
        <v>2.4781087200924645E-2</v>
      </c>
    </row>
    <row r="282" spans="1:7" x14ac:dyDescent="0.15">
      <c r="A282" s="121">
        <v>40094</v>
      </c>
      <c r="B282" s="132">
        <v>1.2337445815271852E-2</v>
      </c>
      <c r="C282" s="132">
        <v>1.3359722909450644E-2</v>
      </c>
      <c r="D282" s="132">
        <v>-6.3779791876468206E-3</v>
      </c>
      <c r="E282" s="132">
        <v>3.6363636363636598E-3</v>
      </c>
      <c r="F282" s="132">
        <v>-7.4300699300698936E-3</v>
      </c>
      <c r="G282" s="132">
        <v>5.1454000432646918E-3</v>
      </c>
    </row>
    <row r="283" spans="1:7" x14ac:dyDescent="0.15">
      <c r="A283" s="121">
        <v>40095</v>
      </c>
      <c r="B283" s="132">
        <v>2.2068511198946039E-2</v>
      </c>
      <c r="C283" s="132">
        <v>-2.929687499999889E-3</v>
      </c>
      <c r="D283" s="132">
        <v>1.6216216216216051E-2</v>
      </c>
      <c r="E283" s="132">
        <v>9.0579710144929049E-3</v>
      </c>
      <c r="F283" s="132">
        <v>-1.3210039630119352E-3</v>
      </c>
      <c r="G283" s="132">
        <v>1.6571613042074773E-2</v>
      </c>
    </row>
    <row r="284" spans="1:7" x14ac:dyDescent="0.15">
      <c r="A284" s="121">
        <v>40096</v>
      </c>
      <c r="B284" s="132">
        <v>1.3213019658395053E-2</v>
      </c>
      <c r="C284" s="132">
        <v>-4.8971596474056689E-4</v>
      </c>
      <c r="D284" s="132">
        <v>-2.1941489361702038E-2</v>
      </c>
      <c r="E284" s="132">
        <v>-2.0646319569120331E-2</v>
      </c>
      <c r="F284" s="132">
        <v>-1.6754850088183337E-2</v>
      </c>
      <c r="G284" s="132">
        <v>-4.1434166553252494E-3</v>
      </c>
    </row>
    <row r="285" spans="1:7" x14ac:dyDescent="0.15">
      <c r="A285" s="121">
        <v>40097</v>
      </c>
      <c r="B285" s="132">
        <v>1.3358778625954137E-2</v>
      </c>
      <c r="C285" s="132">
        <v>1.9108280254777066E-2</v>
      </c>
      <c r="D285" s="132">
        <v>3.501019714479936E-2</v>
      </c>
      <c r="E285" s="132">
        <v>2.933088909257564E-2</v>
      </c>
      <c r="F285" s="132">
        <v>4.6636771300448299E-2</v>
      </c>
      <c r="G285" s="132">
        <v>2.1714372485004851E-2</v>
      </c>
    </row>
    <row r="286" spans="1:7" x14ac:dyDescent="0.15">
      <c r="A286" s="121">
        <v>40098</v>
      </c>
      <c r="B286" s="132">
        <v>1.2868801004394248E-2</v>
      </c>
      <c r="C286" s="132">
        <v>-7.692307692307665E-3</v>
      </c>
      <c r="D286" s="132">
        <v>-3.2840722495893759E-3</v>
      </c>
      <c r="E286" s="132">
        <v>3.5618878005341248E-3</v>
      </c>
      <c r="F286" s="132">
        <v>2.0565552699228773E-2</v>
      </c>
      <c r="G286" s="132">
        <v>8.1890465928513567E-3</v>
      </c>
    </row>
    <row r="287" spans="1:7" x14ac:dyDescent="0.15">
      <c r="A287" s="121">
        <v>40099</v>
      </c>
      <c r="B287" s="132">
        <v>-9.9163309575458491E-3</v>
      </c>
      <c r="C287" s="132">
        <v>-6.2984496124030009E-3</v>
      </c>
      <c r="D287" s="132">
        <v>7.9077429983525072E-3</v>
      </c>
      <c r="E287" s="132">
        <v>2.2182786157941337E-2</v>
      </c>
      <c r="F287" s="132">
        <v>3.7783375314861534E-3</v>
      </c>
      <c r="G287" s="132">
        <v>-3.5232030190459618E-3</v>
      </c>
    </row>
    <row r="288" spans="1:7" x14ac:dyDescent="0.15">
      <c r="A288" s="121">
        <v>40100</v>
      </c>
      <c r="B288" s="132">
        <v>8.7636932707353399E-3</v>
      </c>
      <c r="C288" s="132">
        <v>-2.9254022428084614E-3</v>
      </c>
      <c r="D288" s="132">
        <v>-1.3729977116704761E-2</v>
      </c>
      <c r="E288" s="132">
        <v>8.6805555555558023E-4</v>
      </c>
      <c r="F288" s="132">
        <v>-5.8552906733584376E-3</v>
      </c>
      <c r="G288" s="132">
        <v>-6.1097385978667873E-3</v>
      </c>
    </row>
    <row r="289" spans="1:7" x14ac:dyDescent="0.15">
      <c r="A289" s="121">
        <v>40101</v>
      </c>
      <c r="B289" s="132">
        <v>-1.3031337263419096E-2</v>
      </c>
      <c r="C289" s="132">
        <v>-8.3129584352077401E-3</v>
      </c>
      <c r="D289" s="132">
        <v>-1.4252568776930818E-2</v>
      </c>
      <c r="E289" s="132">
        <v>-2.9488291413703349E-2</v>
      </c>
      <c r="F289" s="132">
        <v>-1.7248632730332392E-2</v>
      </c>
      <c r="G289" s="132">
        <v>-1.6015718028101977E-2</v>
      </c>
    </row>
    <row r="290" spans="1:7" x14ac:dyDescent="0.15">
      <c r="A290" s="121">
        <v>40102</v>
      </c>
      <c r="B290" s="132">
        <v>-7.544797233574263E-3</v>
      </c>
      <c r="C290" s="132">
        <v>9.8619329388560661E-3</v>
      </c>
      <c r="D290" s="132">
        <v>-1.6139878950907738E-2</v>
      </c>
      <c r="E290" s="132">
        <v>-5.3619302949061587E-2</v>
      </c>
      <c r="F290" s="132">
        <v>-2.1832191780821852E-2</v>
      </c>
      <c r="G290" s="132">
        <v>-4.7346765898227394E-3</v>
      </c>
    </row>
    <row r="291" spans="1:7" x14ac:dyDescent="0.15">
      <c r="A291" s="121">
        <v>40103</v>
      </c>
      <c r="B291" s="132">
        <v>1.2987012987013102E-2</v>
      </c>
      <c r="C291" s="132">
        <v>9.27734375E-3</v>
      </c>
      <c r="D291" s="132">
        <v>2.7341079972658111E-3</v>
      </c>
      <c r="E291" s="132">
        <v>-2.0774315391879239E-2</v>
      </c>
      <c r="F291" s="132">
        <v>5.1641137855579888E-2</v>
      </c>
      <c r="G291" s="132">
        <v>4.9547837981609444E-3</v>
      </c>
    </row>
    <row r="292" spans="1:7" x14ac:dyDescent="0.15">
      <c r="A292" s="121">
        <v>40104</v>
      </c>
      <c r="B292" s="132">
        <v>6.8792995622264375E-3</v>
      </c>
      <c r="C292" s="132">
        <v>-1.4513788098694524E-3</v>
      </c>
      <c r="D292" s="132">
        <v>-1.7382413087934645E-2</v>
      </c>
      <c r="E292" s="132">
        <v>3.3751205400192941E-2</v>
      </c>
      <c r="F292" s="132">
        <v>3.162713275072826E-2</v>
      </c>
      <c r="G292" s="132">
        <v>5.7772870948715749E-3</v>
      </c>
    </row>
    <row r="293" spans="1:7" x14ac:dyDescent="0.15">
      <c r="A293" s="121">
        <v>40105</v>
      </c>
      <c r="B293" s="132">
        <v>9.006211180124124E-3</v>
      </c>
      <c r="C293" s="132">
        <v>1.4534883720931369E-3</v>
      </c>
      <c r="D293" s="132">
        <v>1.8730489073881529E-2</v>
      </c>
      <c r="E293" s="132">
        <v>1.8656716417910779E-3</v>
      </c>
      <c r="F293" s="132">
        <v>1.3311819281968562E-2</v>
      </c>
      <c r="G293" s="132">
        <v>1.0901763830203137E-2</v>
      </c>
    </row>
    <row r="294" spans="1:7" x14ac:dyDescent="0.15">
      <c r="A294" s="121">
        <v>40106</v>
      </c>
      <c r="B294" s="132">
        <v>5.5401662049860967E-3</v>
      </c>
      <c r="C294" s="132">
        <v>-1.6448959845186462E-2</v>
      </c>
      <c r="D294" s="132">
        <v>7.8311201906706707E-3</v>
      </c>
      <c r="E294" s="132">
        <v>6.5176908752329066E-3</v>
      </c>
      <c r="F294" s="132">
        <v>0</v>
      </c>
      <c r="G294" s="132">
        <v>8.1959897661687542E-3</v>
      </c>
    </row>
    <row r="295" spans="1:7" x14ac:dyDescent="0.15">
      <c r="A295" s="121">
        <v>40107</v>
      </c>
      <c r="B295" s="132">
        <v>9.182736455464191E-4</v>
      </c>
      <c r="C295" s="132">
        <v>-9.3457943925232545E-3</v>
      </c>
      <c r="D295" s="132">
        <v>-4.7297297297297369E-3</v>
      </c>
      <c r="E295" s="132">
        <v>-1.8501387604071828E-3</v>
      </c>
      <c r="F295" s="132">
        <v>-9.5541401273886439E-3</v>
      </c>
      <c r="G295" s="132">
        <v>-2.036028858495964E-3</v>
      </c>
    </row>
    <row r="296" spans="1:7" x14ac:dyDescent="0.15">
      <c r="A296" s="121">
        <v>40108</v>
      </c>
      <c r="B296" s="132">
        <v>1.5290519877675379E-3</v>
      </c>
      <c r="C296" s="132">
        <v>5.4617676266137671E-3</v>
      </c>
      <c r="D296" s="132">
        <v>-7.4677528852682418E-3</v>
      </c>
      <c r="E296" s="132">
        <v>5.5607043558851821E-3</v>
      </c>
      <c r="F296" s="132">
        <v>1.9292604501607746E-2</v>
      </c>
      <c r="G296" s="132">
        <v>2.5724043109947026E-3</v>
      </c>
    </row>
    <row r="297" spans="1:7" x14ac:dyDescent="0.15">
      <c r="A297" s="121">
        <v>40109</v>
      </c>
      <c r="B297" s="132">
        <v>1.7099236641221482E-2</v>
      </c>
      <c r="C297" s="132">
        <v>0</v>
      </c>
      <c r="D297" s="132">
        <v>2.7017783857729238E-2</v>
      </c>
      <c r="E297" s="132">
        <v>6.4516129032259339E-3</v>
      </c>
      <c r="F297" s="132">
        <v>3.3123028391167209E-2</v>
      </c>
      <c r="G297" s="132">
        <v>1.5217872152178735E-2</v>
      </c>
    </row>
    <row r="298" spans="1:7" x14ac:dyDescent="0.15">
      <c r="A298" s="121">
        <v>40110</v>
      </c>
      <c r="B298" s="132">
        <v>-3.00210147102975E-3</v>
      </c>
      <c r="C298" s="132">
        <v>1.9753086419753707E-3</v>
      </c>
      <c r="D298" s="132">
        <v>-9.6570096570097741E-3</v>
      </c>
      <c r="E298" s="132">
        <v>-2.1978021978022011E-2</v>
      </c>
      <c r="F298" s="132">
        <v>8.3969465648856545E-3</v>
      </c>
      <c r="G298" s="132">
        <v>-3.9507894316382908E-3</v>
      </c>
    </row>
    <row r="299" spans="1:7" x14ac:dyDescent="0.15">
      <c r="A299" s="121">
        <v>40111</v>
      </c>
      <c r="B299" s="132">
        <v>2.2282445046672761E-2</v>
      </c>
      <c r="C299" s="132">
        <v>1.7249876786594509E-2</v>
      </c>
      <c r="D299" s="132">
        <v>7.7336919973101104E-3</v>
      </c>
      <c r="E299" s="132">
        <v>6.5543071161049404E-3</v>
      </c>
      <c r="F299" s="132">
        <v>3.4822104466313286E-2</v>
      </c>
      <c r="G299" s="132">
        <v>1.4597156398104216E-2</v>
      </c>
    </row>
    <row r="300" spans="1:7" x14ac:dyDescent="0.15">
      <c r="A300" s="121">
        <v>40112</v>
      </c>
      <c r="B300" s="132">
        <v>1.3843888070692145E-2</v>
      </c>
      <c r="C300" s="132">
        <v>1.2596899224806002E-2</v>
      </c>
      <c r="D300" s="132">
        <v>6.6733400066734117E-3</v>
      </c>
      <c r="E300" s="132">
        <v>1.2093023255814073E-2</v>
      </c>
      <c r="F300" s="132">
        <v>7.3152889539136456E-3</v>
      </c>
      <c r="G300" s="132">
        <v>5.7922272047832291E-3</v>
      </c>
    </row>
    <row r="301" spans="1:7" x14ac:dyDescent="0.15">
      <c r="A301" s="121">
        <v>40113</v>
      </c>
      <c r="B301" s="132">
        <v>1.4526438117372642E-3</v>
      </c>
      <c r="C301" s="132">
        <v>1.4354066985646785E-3</v>
      </c>
      <c r="D301" s="132">
        <v>-9.2807424593968069E-3</v>
      </c>
      <c r="E301" s="132">
        <v>-6.4338235294117974E-3</v>
      </c>
      <c r="F301" s="132">
        <v>-7.2621641249092095E-3</v>
      </c>
      <c r="G301" s="132">
        <v>-1.3432601208933637E-3</v>
      </c>
    </row>
    <row r="302" spans="1:7" x14ac:dyDescent="0.15">
      <c r="A302" s="121">
        <v>40114</v>
      </c>
      <c r="B302" s="132">
        <v>2.9010733971568392E-4</v>
      </c>
      <c r="C302" s="132">
        <v>-1.1466794075489672E-2</v>
      </c>
      <c r="D302" s="132">
        <v>-1.4386082301773184E-2</v>
      </c>
      <c r="E302" s="132">
        <v>-1.110083256244232E-2</v>
      </c>
      <c r="F302" s="132">
        <v>-1.7556693489392816E-2</v>
      </c>
      <c r="G302" s="132">
        <v>-7.7842169278099504E-3</v>
      </c>
    </row>
    <row r="303" spans="1:7" x14ac:dyDescent="0.15">
      <c r="A303" s="121">
        <v>40115</v>
      </c>
      <c r="B303" s="132">
        <v>-7.8306264501158962E-3</v>
      </c>
      <c r="C303" s="132">
        <v>1.0633156114064679E-2</v>
      </c>
      <c r="D303" s="132">
        <v>7.1283095723013723E-3</v>
      </c>
      <c r="E303" s="132">
        <v>-1.1225444340505097E-2</v>
      </c>
      <c r="F303" s="132">
        <v>7.446016381236209E-4</v>
      </c>
      <c r="G303" s="132">
        <v>-4.571609870062443E-3</v>
      </c>
    </row>
    <row r="304" spans="1:7" x14ac:dyDescent="0.15">
      <c r="A304" s="121">
        <v>40116</v>
      </c>
      <c r="B304" s="132">
        <v>1.1692487576731914E-2</v>
      </c>
      <c r="C304" s="132">
        <v>1.1477761836441891E-2</v>
      </c>
      <c r="D304" s="132">
        <v>4.7185709470844994E-3</v>
      </c>
      <c r="E304" s="132">
        <v>-6.6225165562914245E-3</v>
      </c>
      <c r="F304" s="132">
        <v>2.2693452380952328E-2</v>
      </c>
      <c r="G304" s="132">
        <v>1.3299721835883238E-2</v>
      </c>
    </row>
    <row r="305" spans="1:7" x14ac:dyDescent="0.15">
      <c r="A305" s="121">
        <v>40117</v>
      </c>
      <c r="B305" s="132">
        <v>-1.4446691707598047E-3</v>
      </c>
      <c r="C305" s="132">
        <v>2.3640661938535423E-3</v>
      </c>
      <c r="D305" s="132">
        <v>-2.3482053002348291E-3</v>
      </c>
      <c r="E305" s="132">
        <v>-2.4761904761904763E-2</v>
      </c>
      <c r="F305" s="132">
        <v>-5.4565296471443814E-3</v>
      </c>
      <c r="G305" s="132">
        <v>-3.131165823110571E-3</v>
      </c>
    </row>
    <row r="306" spans="1:7" x14ac:dyDescent="0.15">
      <c r="A306" s="121">
        <v>40118</v>
      </c>
      <c r="B306" s="132">
        <v>-3.4722222222223209E-3</v>
      </c>
      <c r="C306" s="132">
        <v>-1.8867924528301883E-3</v>
      </c>
      <c r="D306" s="132">
        <v>1.277740416946882E-2</v>
      </c>
      <c r="E306" s="132">
        <v>2.5390625E-2</v>
      </c>
      <c r="F306" s="132">
        <v>-8.7783467446963526E-3</v>
      </c>
      <c r="G306" s="132">
        <v>-3.7290420664626289E-4</v>
      </c>
    </row>
    <row r="307" spans="1:7" x14ac:dyDescent="0.15">
      <c r="A307" s="121">
        <v>40119</v>
      </c>
      <c r="B307" s="132">
        <v>-2.1486643437862774E-2</v>
      </c>
      <c r="C307" s="132">
        <v>8.5066162570888171E-3</v>
      </c>
      <c r="D307" s="132">
        <v>1.9920318725099584E-3</v>
      </c>
      <c r="E307" s="132">
        <v>-9.52380952380949E-3</v>
      </c>
      <c r="F307" s="132">
        <v>-1.2546125461254554E-2</v>
      </c>
      <c r="G307" s="132">
        <v>-1.2453907628735772E-2</v>
      </c>
    </row>
    <row r="308" spans="1:7" x14ac:dyDescent="0.15">
      <c r="A308" s="121">
        <v>40120</v>
      </c>
      <c r="B308" s="132">
        <v>2.9673590504453173E-4</v>
      </c>
      <c r="C308" s="132">
        <v>0</v>
      </c>
      <c r="D308" s="132">
        <v>-9.9403578528827197E-3</v>
      </c>
      <c r="E308" s="132">
        <v>1.2499999999999956E-2</v>
      </c>
      <c r="F308" s="132">
        <v>-1.0837070254110737E-2</v>
      </c>
      <c r="G308" s="132">
        <v>3.094625811794538E-3</v>
      </c>
    </row>
    <row r="309" spans="1:7" x14ac:dyDescent="0.15">
      <c r="A309" s="121">
        <v>40121</v>
      </c>
      <c r="B309" s="132">
        <v>-1.1569267279738948E-2</v>
      </c>
      <c r="C309" s="132">
        <v>-1.1246485473289547E-2</v>
      </c>
      <c r="D309" s="132">
        <v>-7.0281124497990621E-3</v>
      </c>
      <c r="E309" s="132">
        <v>1.0446343779677125E-2</v>
      </c>
      <c r="F309" s="132">
        <v>2.1156025689459845E-2</v>
      </c>
      <c r="G309" s="132">
        <v>4.996958373164162E-3</v>
      </c>
    </row>
    <row r="310" spans="1:7" x14ac:dyDescent="0.15">
      <c r="A310" s="121">
        <v>40122</v>
      </c>
      <c r="B310" s="132">
        <v>7.5030012004801971E-3</v>
      </c>
      <c r="C310" s="132">
        <v>-9.0047393364929285E-3</v>
      </c>
      <c r="D310" s="132">
        <v>-8.4260195483653044E-3</v>
      </c>
      <c r="E310" s="132">
        <v>-1.7857142857143016E-2</v>
      </c>
      <c r="F310" s="132">
        <v>9.9889012208655981E-3</v>
      </c>
      <c r="G310" s="132">
        <v>-6.8312508106705971E-3</v>
      </c>
    </row>
    <row r="311" spans="1:7" x14ac:dyDescent="0.15">
      <c r="A311" s="121">
        <v>40123</v>
      </c>
      <c r="B311" s="132">
        <v>-2.4426571343461378E-2</v>
      </c>
      <c r="C311" s="132">
        <v>-1.3390722142515576E-2</v>
      </c>
      <c r="D311" s="132">
        <v>-3.7389530931339898E-3</v>
      </c>
      <c r="E311" s="132">
        <v>-2.870813397129135E-3</v>
      </c>
      <c r="F311" s="132">
        <v>0</v>
      </c>
      <c r="G311" s="132">
        <v>-6.834704627573851E-3</v>
      </c>
    </row>
    <row r="312" spans="1:7" x14ac:dyDescent="0.15">
      <c r="A312" s="121">
        <v>40124</v>
      </c>
      <c r="B312" s="132">
        <v>-2.0152671755725104E-2</v>
      </c>
      <c r="C312" s="132">
        <v>1.4541929229277883E-2</v>
      </c>
      <c r="D312" s="132">
        <v>-9.5530535653359783E-3</v>
      </c>
      <c r="E312" s="132">
        <v>0</v>
      </c>
      <c r="F312" s="132">
        <v>8.05860805860803E-3</v>
      </c>
      <c r="G312" s="132">
        <v>3.5212296543059018E-3</v>
      </c>
    </row>
    <row r="313" spans="1:7" x14ac:dyDescent="0.15">
      <c r="A313" s="121">
        <v>40125</v>
      </c>
      <c r="B313" s="132">
        <v>1.1841695232159388E-2</v>
      </c>
      <c r="C313" s="132">
        <v>8.1223124701386151E-3</v>
      </c>
      <c r="D313" s="132">
        <v>4.0992077161556839E-2</v>
      </c>
      <c r="E313" s="132">
        <v>3.5508637236084439E-2</v>
      </c>
      <c r="F313" s="132">
        <v>5.704941860465107E-2</v>
      </c>
      <c r="G313" s="132">
        <v>1.8286912336386019E-2</v>
      </c>
    </row>
    <row r="314" spans="1:7" x14ac:dyDescent="0.15">
      <c r="A314" s="121">
        <v>40126</v>
      </c>
      <c r="B314" s="132">
        <v>-3.0797659377888031E-3</v>
      </c>
      <c r="C314" s="132">
        <v>-1.9905213270142275E-2</v>
      </c>
      <c r="D314" s="132">
        <v>-2.9781601588352302E-3</v>
      </c>
      <c r="E314" s="132">
        <v>9.2678405931434504E-4</v>
      </c>
      <c r="F314" s="132">
        <v>4.1251289102783861E-3</v>
      </c>
      <c r="G314" s="132">
        <v>3.0026165658636472E-4</v>
      </c>
    </row>
    <row r="315" spans="1:7" x14ac:dyDescent="0.15">
      <c r="A315" s="121">
        <v>40127</v>
      </c>
      <c r="B315" s="132">
        <v>1.6991041087426773E-2</v>
      </c>
      <c r="C315" s="132">
        <v>-2.1760154738878157E-2</v>
      </c>
      <c r="D315" s="132">
        <v>1.1616329239960255E-2</v>
      </c>
      <c r="E315" s="132">
        <v>1.388888888888884E-2</v>
      </c>
      <c r="F315" s="132">
        <v>1.0270455323519334E-2</v>
      </c>
      <c r="G315" s="132">
        <v>5.8890794739852037E-3</v>
      </c>
    </row>
    <row r="316" spans="1:7" x14ac:dyDescent="0.15">
      <c r="A316" s="121">
        <v>40128</v>
      </c>
      <c r="B316" s="132">
        <v>1.0328068043742311E-2</v>
      </c>
      <c r="C316" s="132">
        <v>2.4715768660406034E-3</v>
      </c>
      <c r="D316" s="132">
        <v>4.4291338582677087E-2</v>
      </c>
      <c r="E316" s="132">
        <v>1.4611872146118809E-2</v>
      </c>
      <c r="F316" s="132">
        <v>3.2531345306675563E-2</v>
      </c>
      <c r="G316" s="132">
        <v>1.0856590689478862E-2</v>
      </c>
    </row>
    <row r="317" spans="1:7" x14ac:dyDescent="0.15">
      <c r="A317" s="121">
        <v>40129</v>
      </c>
      <c r="B317" s="132">
        <v>7.2158749248347753E-3</v>
      </c>
      <c r="C317" s="132">
        <v>3.9447731755424265E-3</v>
      </c>
      <c r="D317" s="132">
        <v>7.8542255733584643E-3</v>
      </c>
      <c r="E317" s="132">
        <v>1.0801080108010952E-2</v>
      </c>
      <c r="F317" s="132">
        <v>2.6255333114539869E-3</v>
      </c>
      <c r="G317" s="132">
        <v>2.1648672964462712E-3</v>
      </c>
    </row>
    <row r="318" spans="1:7" x14ac:dyDescent="0.15">
      <c r="A318" s="121">
        <v>40130</v>
      </c>
      <c r="B318" s="132">
        <v>1.7910447761195769E-3</v>
      </c>
      <c r="C318" s="132">
        <v>2.9469548133596035E-3</v>
      </c>
      <c r="D318" s="132">
        <v>-9.039900249376509E-3</v>
      </c>
      <c r="E318" s="132">
        <v>1.6918967052537814E-2</v>
      </c>
      <c r="F318" s="132">
        <v>-3.3387888707037683E-2</v>
      </c>
      <c r="G318" s="132">
        <v>-2.7212792818066545E-3</v>
      </c>
    </row>
    <row r="319" spans="1:7" x14ac:dyDescent="0.15">
      <c r="A319" s="121">
        <v>40131</v>
      </c>
      <c r="B319" s="132">
        <v>-7.7473182359953929E-3</v>
      </c>
      <c r="C319" s="132">
        <v>-1.8609206660137212E-2</v>
      </c>
      <c r="D319" s="132">
        <v>1.4784523435042329E-2</v>
      </c>
      <c r="E319" s="132">
        <v>-1.838879159369522E-2</v>
      </c>
      <c r="F319" s="132">
        <v>-1.6593294954283855E-2</v>
      </c>
      <c r="G319" s="132">
        <v>-4.261843141667554E-3</v>
      </c>
    </row>
    <row r="320" spans="1:7" x14ac:dyDescent="0.15">
      <c r="A320" s="121">
        <v>40132</v>
      </c>
      <c r="B320" s="132">
        <v>3.0030030030037125E-4</v>
      </c>
      <c r="C320" s="132">
        <v>-4.9900199600783068E-4</v>
      </c>
      <c r="D320" s="132">
        <v>2.293862368257904E-2</v>
      </c>
      <c r="E320" s="132">
        <v>2.1409455842997138E-2</v>
      </c>
      <c r="F320" s="132">
        <v>2.1349862258953189E-2</v>
      </c>
      <c r="G320" s="132">
        <v>1.4012684869973091E-2</v>
      </c>
    </row>
    <row r="321" spans="1:7" x14ac:dyDescent="0.15">
      <c r="A321" s="121">
        <v>40133</v>
      </c>
      <c r="B321" s="132">
        <v>-1.6211347943560495E-2</v>
      </c>
      <c r="C321" s="132">
        <v>-5.4917623564653129E-3</v>
      </c>
      <c r="D321" s="132">
        <v>-9.0909090909090384E-3</v>
      </c>
      <c r="E321" s="132">
        <v>-1.4847161572052348E-2</v>
      </c>
      <c r="F321" s="132">
        <v>-3.371544167228846E-4</v>
      </c>
      <c r="G321" s="132">
        <v>-5.1264191683498828E-3</v>
      </c>
    </row>
    <row r="322" spans="1:7" x14ac:dyDescent="0.15">
      <c r="A322" s="121">
        <v>40134</v>
      </c>
      <c r="B322" s="132">
        <v>-2.3802258162954115E-2</v>
      </c>
      <c r="C322" s="132">
        <v>0</v>
      </c>
      <c r="D322" s="132">
        <v>-2.1406727828746308E-2</v>
      </c>
      <c r="E322" s="132">
        <v>-1.5070921985815611E-2</v>
      </c>
      <c r="F322" s="132">
        <v>-1.0455311973018522E-2</v>
      </c>
      <c r="G322" s="132">
        <v>-1.1243821499082873E-2</v>
      </c>
    </row>
    <row r="323" spans="1:7" x14ac:dyDescent="0.15">
      <c r="A323" s="121">
        <v>40135</v>
      </c>
      <c r="B323" s="132">
        <v>-5.6267583619881156E-3</v>
      </c>
      <c r="C323" s="132">
        <v>-5.0200803212863132E-4</v>
      </c>
      <c r="D323" s="132">
        <v>2.1875000000000089E-2</v>
      </c>
      <c r="E323" s="132">
        <v>-1.1701170117011661E-2</v>
      </c>
      <c r="F323" s="132">
        <v>2.1131561008861599E-2</v>
      </c>
      <c r="G323" s="132">
        <v>2.5207465941599061E-3</v>
      </c>
    </row>
    <row r="324" spans="1:7" x14ac:dyDescent="0.15">
      <c r="A324" s="121">
        <v>40136</v>
      </c>
      <c r="B324" s="132">
        <v>1.5718327569946844E-3</v>
      </c>
      <c r="C324" s="132">
        <v>1.3058764439979997E-2</v>
      </c>
      <c r="D324" s="132">
        <v>2.2018348623853212E-2</v>
      </c>
      <c r="E324" s="132">
        <v>-6.3752276867031776E-3</v>
      </c>
      <c r="F324" s="132">
        <v>-5.3404539385847327E-3</v>
      </c>
      <c r="G324" s="132">
        <v>3.4325912532489067E-3</v>
      </c>
    </row>
    <row r="325" spans="1:7" x14ac:dyDescent="0.15">
      <c r="A325" s="121">
        <v>40137</v>
      </c>
      <c r="B325" s="132">
        <v>-1.883239171374762E-2</v>
      </c>
      <c r="C325" s="132">
        <v>-1.1403073872087277E-2</v>
      </c>
      <c r="D325" s="132">
        <v>-1.2866546977857607E-2</v>
      </c>
      <c r="E325" s="132">
        <v>-1.3748854262144894E-2</v>
      </c>
      <c r="F325" s="132">
        <v>-2.2818791946308759E-2</v>
      </c>
      <c r="G325" s="132">
        <v>-7.193636939536896E-3</v>
      </c>
    </row>
    <row r="326" spans="1:7" x14ac:dyDescent="0.15">
      <c r="A326" s="121">
        <v>40138</v>
      </c>
      <c r="B326" s="132">
        <v>-1.9513755598208671E-2</v>
      </c>
      <c r="C326" s="132">
        <v>-6.5195586760281588E-3</v>
      </c>
      <c r="D326" s="132">
        <v>-5.7593210063656697E-3</v>
      </c>
      <c r="E326" s="132">
        <v>-1.7657992565055736E-2</v>
      </c>
      <c r="F326" s="132">
        <v>0</v>
      </c>
      <c r="G326" s="132">
        <v>-1.5640065793205205E-2</v>
      </c>
    </row>
    <row r="327" spans="1:7" x14ac:dyDescent="0.15">
      <c r="A327" s="121">
        <v>40139</v>
      </c>
      <c r="B327" s="132">
        <v>1.8270799347471556E-2</v>
      </c>
      <c r="C327" s="132">
        <v>5.5527511357902348E-3</v>
      </c>
      <c r="D327" s="132">
        <v>4.2682926829269441E-3</v>
      </c>
      <c r="E327" s="132">
        <v>-4.7303689687796524E-3</v>
      </c>
      <c r="F327" s="132">
        <v>-2.5068681318681341E-2</v>
      </c>
      <c r="G327" s="132">
        <v>-4.652770775413817E-3</v>
      </c>
    </row>
    <row r="328" spans="1:7" x14ac:dyDescent="0.15">
      <c r="A328" s="121">
        <v>40140</v>
      </c>
      <c r="B328" s="132">
        <v>2.242870874719638E-2</v>
      </c>
      <c r="C328" s="132">
        <v>-1.2048192771084487E-2</v>
      </c>
      <c r="D328" s="132">
        <v>-2.732240437158362E-3</v>
      </c>
      <c r="E328" s="132">
        <v>2.1863117870722482E-2</v>
      </c>
      <c r="F328" s="132">
        <v>-3.87460373370907E-3</v>
      </c>
      <c r="G328" s="132">
        <v>3.1838837592983449E-3</v>
      </c>
    </row>
    <row r="329" spans="1:7" x14ac:dyDescent="0.15">
      <c r="A329" s="121">
        <v>40141</v>
      </c>
      <c r="B329" s="132">
        <v>-1.2848636790974588E-2</v>
      </c>
      <c r="C329" s="132">
        <v>8.1300813008129413E-3</v>
      </c>
      <c r="D329" s="132">
        <v>-1.1872146118721449E-2</v>
      </c>
      <c r="E329" s="132">
        <v>-7.4418604651163012E-3</v>
      </c>
      <c r="F329" s="132">
        <v>4.2432814710040567E-3</v>
      </c>
      <c r="G329" s="132">
        <v>9.8098617963593426E-4</v>
      </c>
    </row>
    <row r="330" spans="1:7" x14ac:dyDescent="0.15">
      <c r="A330" s="121">
        <v>40142</v>
      </c>
      <c r="B330" s="132">
        <v>1.1746031746031838E-2</v>
      </c>
      <c r="C330" s="132">
        <v>-4.5362903225806273E-3</v>
      </c>
      <c r="D330" s="132">
        <v>-2.7726432532348966E-3</v>
      </c>
      <c r="E330" s="132">
        <v>-2.811621368322359E-3</v>
      </c>
      <c r="F330" s="132">
        <v>-2.8169014084505895E-3</v>
      </c>
      <c r="G330" s="132">
        <v>1.7726918975009553E-3</v>
      </c>
    </row>
    <row r="331" spans="1:7" x14ac:dyDescent="0.15">
      <c r="A331" s="121">
        <v>40143</v>
      </c>
      <c r="B331" s="132">
        <v>-2.0081581424537198E-2</v>
      </c>
      <c r="C331" s="132">
        <v>5.0632911392405333E-3</v>
      </c>
      <c r="D331" s="132">
        <v>3.0892801977140394E-3</v>
      </c>
      <c r="E331" s="132">
        <v>-9.3984962406012951E-4</v>
      </c>
      <c r="F331" s="132">
        <v>-3.1779661016949623E-3</v>
      </c>
      <c r="G331" s="132">
        <v>-9.1642808844897283E-3</v>
      </c>
    </row>
    <row r="332" spans="1:7" x14ac:dyDescent="0.15">
      <c r="A332" s="121">
        <v>40144</v>
      </c>
      <c r="B332" s="132">
        <v>-3.6503362151777186E-2</v>
      </c>
      <c r="C332" s="132">
        <v>-2.5692695214105887E-2</v>
      </c>
      <c r="D332" s="132">
        <v>-6.1595318755772732E-3</v>
      </c>
      <c r="E332" s="132">
        <v>-3.2925682031985093E-2</v>
      </c>
      <c r="F332" s="132">
        <v>-3.4714842366276977E-2</v>
      </c>
      <c r="G332" s="132">
        <v>-3.428098501568122E-2</v>
      </c>
    </row>
    <row r="333" spans="1:7" x14ac:dyDescent="0.15">
      <c r="A333" s="121">
        <v>40145</v>
      </c>
      <c r="B333" s="132">
        <v>8.9730807577268479E-3</v>
      </c>
      <c r="C333" s="132">
        <v>1.8097207859358866E-2</v>
      </c>
      <c r="D333" s="132">
        <v>-7.4372482181593869E-3</v>
      </c>
      <c r="E333" s="132">
        <v>-9.7276264591439343E-3</v>
      </c>
      <c r="F333" s="132">
        <v>6.9724770642203282E-3</v>
      </c>
      <c r="G333" s="132">
        <v>2.1800905113440461E-3</v>
      </c>
    </row>
    <row r="334" spans="1:7" x14ac:dyDescent="0.15">
      <c r="A334" s="121">
        <v>40146</v>
      </c>
      <c r="B334" s="132">
        <v>1.9433465085638923E-2</v>
      </c>
      <c r="C334" s="132">
        <v>0</v>
      </c>
      <c r="D334" s="132">
        <v>-1.2488292226039421E-3</v>
      </c>
      <c r="E334" s="132">
        <v>3.5363457760314354E-2</v>
      </c>
      <c r="F334" s="132">
        <v>2.5145772594752147E-2</v>
      </c>
      <c r="G334" s="132">
        <v>1.9833173307729268E-2</v>
      </c>
    </row>
    <row r="335" spans="1:7" x14ac:dyDescent="0.15">
      <c r="A335" s="121">
        <v>40147</v>
      </c>
      <c r="B335" s="132">
        <v>-6.4620355411953989E-3</v>
      </c>
      <c r="C335" s="132">
        <v>3.0472320975114542E-3</v>
      </c>
      <c r="D335" s="132">
        <v>-3.7511722413253734E-3</v>
      </c>
      <c r="E335" s="132">
        <v>-7.5901328273243474E-3</v>
      </c>
      <c r="F335" s="132">
        <v>-3.2705296836118003E-2</v>
      </c>
      <c r="G335" s="132">
        <v>-6.5903674718291727E-3</v>
      </c>
    </row>
    <row r="336" spans="1:7" x14ac:dyDescent="0.15">
      <c r="A336" s="121">
        <v>40148</v>
      </c>
      <c r="B336" s="132">
        <v>-3.9674796747967478E-2</v>
      </c>
      <c r="C336" s="132">
        <v>1.3164556962025342E-2</v>
      </c>
      <c r="D336" s="132">
        <v>4.8948854722309365E-2</v>
      </c>
      <c r="E336" s="132">
        <v>-5.7361376673040754E-3</v>
      </c>
      <c r="F336" s="132">
        <v>-1.7273061374494803E-2</v>
      </c>
      <c r="G336" s="132">
        <v>-6.0861839182585475E-3</v>
      </c>
    </row>
    <row r="337" spans="1:7" x14ac:dyDescent="0.15">
      <c r="A337" s="121">
        <v>40149</v>
      </c>
      <c r="B337" s="132">
        <v>-3.3525228581104072E-2</v>
      </c>
      <c r="C337" s="132">
        <v>-2.4487756121939097E-2</v>
      </c>
      <c r="D337" s="132">
        <v>-2.7520191444810105E-2</v>
      </c>
      <c r="E337" s="132">
        <v>-5.4807692307692335E-2</v>
      </c>
      <c r="F337" s="132">
        <v>-2.8047868362004458E-2</v>
      </c>
      <c r="G337" s="132">
        <v>-3.3522549501631471E-2</v>
      </c>
    </row>
    <row r="338" spans="1:7" x14ac:dyDescent="0.15">
      <c r="A338" s="121">
        <v>40150</v>
      </c>
      <c r="B338" s="132">
        <v>-7.7084793272599317E-3</v>
      </c>
      <c r="C338" s="132">
        <v>-1.2807377049180335E-2</v>
      </c>
      <c r="D338" s="132">
        <v>-7.0747462319284971E-3</v>
      </c>
      <c r="E338" s="132">
        <v>1.1190233977619535E-2</v>
      </c>
      <c r="F338" s="132">
        <v>-1.0773374374759448E-2</v>
      </c>
      <c r="G338" s="132">
        <v>6.937057762568255E-4</v>
      </c>
    </row>
    <row r="339" spans="1:7" x14ac:dyDescent="0.15">
      <c r="A339" s="121">
        <v>40151</v>
      </c>
      <c r="B339" s="132">
        <v>-1.3064971751412413E-2</v>
      </c>
      <c r="C339" s="132">
        <v>-1.8681888946548986E-2</v>
      </c>
      <c r="D339" s="132">
        <v>-7.7447335811647866E-3</v>
      </c>
      <c r="E339" s="132">
        <v>-2.9175050301810779E-2</v>
      </c>
      <c r="F339" s="132">
        <v>-2.9560482302605995E-2</v>
      </c>
      <c r="G339" s="132">
        <v>-2.3107496071725686E-2</v>
      </c>
    </row>
    <row r="340" spans="1:7" x14ac:dyDescent="0.15">
      <c r="A340" s="121">
        <v>40152</v>
      </c>
      <c r="B340" s="132">
        <v>-2.1466905187834673E-3</v>
      </c>
      <c r="C340" s="132">
        <v>-1.057641459545211E-2</v>
      </c>
      <c r="D340" s="132">
        <v>-3.5279425538557674E-2</v>
      </c>
      <c r="E340" s="132">
        <v>-1.5544041450777257E-2</v>
      </c>
      <c r="F340" s="132">
        <v>-2.2444889779559052E-2</v>
      </c>
      <c r="G340" s="132">
        <v>-8.562777935471666E-3</v>
      </c>
    </row>
    <row r="341" spans="1:7" x14ac:dyDescent="0.15">
      <c r="A341" s="121">
        <v>40153</v>
      </c>
      <c r="B341" s="132">
        <v>1.3266403728935172E-2</v>
      </c>
      <c r="C341" s="132">
        <v>2.6189203634420011E-2</v>
      </c>
      <c r="D341" s="132">
        <v>8.7378640776700767E-3</v>
      </c>
      <c r="E341" s="132">
        <v>9.8947368421052673E-2</v>
      </c>
      <c r="F341" s="132">
        <v>5.7810578105781163E-2</v>
      </c>
      <c r="G341" s="132">
        <v>4.1068219051709098E-2</v>
      </c>
    </row>
    <row r="342" spans="1:7" x14ac:dyDescent="0.15">
      <c r="A342" s="121">
        <v>40154</v>
      </c>
      <c r="B342" s="132">
        <v>-1.7338995046001449E-2</v>
      </c>
      <c r="C342" s="132">
        <v>-1.8749999999999933E-2</v>
      </c>
      <c r="D342" s="132">
        <v>1.1228745588707012E-2</v>
      </c>
      <c r="E342" s="132">
        <v>-5.7471264367816022E-2</v>
      </c>
      <c r="F342" s="132">
        <v>-9.302325581395432E-3</v>
      </c>
      <c r="G342" s="132">
        <v>-1.5705926389928626E-2</v>
      </c>
    </row>
    <row r="343" spans="1:7" x14ac:dyDescent="0.15">
      <c r="A343" s="121">
        <v>40155</v>
      </c>
      <c r="B343" s="132">
        <v>9.3626215340296692E-3</v>
      </c>
      <c r="C343" s="132">
        <v>1.0615711252653925E-2</v>
      </c>
      <c r="D343" s="132">
        <v>2.093908629441632E-2</v>
      </c>
      <c r="E343" s="132">
        <v>7.5203252032520318E-2</v>
      </c>
      <c r="F343" s="132">
        <v>5.8685446009389963E-3</v>
      </c>
      <c r="G343" s="132">
        <v>1.2402017850213332E-2</v>
      </c>
    </row>
    <row r="344" spans="1:7" x14ac:dyDescent="0.15">
      <c r="A344" s="121">
        <v>40156</v>
      </c>
      <c r="B344" s="132">
        <v>3.2108455226542709E-3</v>
      </c>
      <c r="C344" s="132">
        <v>-1.4180672268907513E-2</v>
      </c>
      <c r="D344" s="132">
        <v>1.7091361093847013E-2</v>
      </c>
      <c r="E344" s="132">
        <v>2.3629489603024467E-2</v>
      </c>
      <c r="F344" s="132">
        <v>-3.2283158304161841E-2</v>
      </c>
      <c r="G344" s="132">
        <v>-6.6846559548632278E-3</v>
      </c>
    </row>
    <row r="345" spans="1:7" x14ac:dyDescent="0.15">
      <c r="A345" s="121">
        <v>40157</v>
      </c>
      <c r="B345" s="132">
        <v>3.2005689900427292E-3</v>
      </c>
      <c r="C345" s="132">
        <v>-3.7293553542887548E-3</v>
      </c>
      <c r="D345" s="132">
        <v>-1.8331805682859637E-2</v>
      </c>
      <c r="E345" s="132">
        <v>-1.6620498614958401E-2</v>
      </c>
      <c r="F345" s="132">
        <v>-2.2508038585209E-2</v>
      </c>
      <c r="G345" s="132">
        <v>-2.1238500956967332E-2</v>
      </c>
    </row>
    <row r="346" spans="1:7" x14ac:dyDescent="0.15">
      <c r="A346" s="121">
        <v>40158</v>
      </c>
      <c r="B346" s="132">
        <v>-8.1531371853952317E-3</v>
      </c>
      <c r="C346" s="132">
        <v>-2.032085561497321E-2</v>
      </c>
      <c r="D346" s="132">
        <v>1.0270774976657293E-2</v>
      </c>
      <c r="E346" s="132">
        <v>1.8779342723004522E-2</v>
      </c>
      <c r="F346" s="132">
        <v>-3.9473684210526327E-2</v>
      </c>
      <c r="G346" s="132">
        <v>-8.6103576610104815E-3</v>
      </c>
    </row>
    <row r="347" spans="1:7" x14ac:dyDescent="0.15">
      <c r="A347" s="121">
        <v>40159</v>
      </c>
      <c r="B347" s="132">
        <v>-2.108649035025012E-2</v>
      </c>
      <c r="C347" s="132">
        <v>-2.6746724890829854E-2</v>
      </c>
      <c r="D347" s="132">
        <v>-2.7726432532347522E-2</v>
      </c>
      <c r="E347" s="132">
        <v>-3.133640552995387E-2</v>
      </c>
      <c r="F347" s="132">
        <v>-4.2380136986301276E-2</v>
      </c>
      <c r="G347" s="132">
        <v>-3.2211370216015056E-2</v>
      </c>
    </row>
    <row r="348" spans="1:7" x14ac:dyDescent="0.15">
      <c r="A348" s="121">
        <v>40160</v>
      </c>
      <c r="B348" s="132">
        <v>-2.300109529025185E-2</v>
      </c>
      <c r="C348" s="132">
        <v>8.9736399326976191E-3</v>
      </c>
      <c r="D348" s="132">
        <v>-4.7528517110265733E-3</v>
      </c>
      <c r="E348" s="132">
        <v>-5.328258801141772E-2</v>
      </c>
      <c r="F348" s="132">
        <v>-2.4586499776486415E-2</v>
      </c>
      <c r="G348" s="132">
        <v>-1.8934600023010839E-2</v>
      </c>
    </row>
    <row r="349" spans="1:7" x14ac:dyDescent="0.15">
      <c r="A349" s="121">
        <v>40161</v>
      </c>
      <c r="B349" s="132">
        <v>-3.9237668161435035E-2</v>
      </c>
      <c r="C349" s="132">
        <v>-2.3346303501945442E-2</v>
      </c>
      <c r="D349" s="132">
        <v>1.2734797835083356E-3</v>
      </c>
      <c r="E349" s="132">
        <v>-1.1055276381909507E-2</v>
      </c>
      <c r="F349" s="132">
        <v>-4.0788267644362941E-2</v>
      </c>
      <c r="G349" s="132">
        <v>-2.5079997989579272E-2</v>
      </c>
    </row>
    <row r="350" spans="1:7" x14ac:dyDescent="0.15">
      <c r="A350" s="121">
        <v>40162</v>
      </c>
      <c r="B350" s="132">
        <v>5.834305717619559E-3</v>
      </c>
      <c r="C350" s="132">
        <v>4.5532157085941272E-3</v>
      </c>
      <c r="D350" s="132">
        <v>1.717011128775825E-2</v>
      </c>
      <c r="E350" s="132">
        <v>3.9634146341463561E-2</v>
      </c>
      <c r="F350" s="132">
        <v>5.2078356426182415E-2</v>
      </c>
      <c r="G350" s="132">
        <v>3.5520346439373185E-2</v>
      </c>
    </row>
    <row r="351" spans="1:7" x14ac:dyDescent="0.15">
      <c r="A351" s="121">
        <v>40163</v>
      </c>
      <c r="B351" s="132">
        <v>-8.5073472544470174E-3</v>
      </c>
      <c r="C351" s="132">
        <v>2.2662889518414442E-3</v>
      </c>
      <c r="D351" s="132">
        <v>-1.2191309784307491E-2</v>
      </c>
      <c r="E351" s="132">
        <v>5.8651026392959604E-3</v>
      </c>
      <c r="F351" s="132">
        <v>-4.0871934604904681E-3</v>
      </c>
      <c r="G351" s="132">
        <v>-5.7086908179690976E-3</v>
      </c>
    </row>
    <row r="352" spans="1:7" x14ac:dyDescent="0.15">
      <c r="A352" s="121">
        <v>40164</v>
      </c>
      <c r="B352" s="132">
        <v>-2.2230889235569484E-2</v>
      </c>
      <c r="C352" s="132">
        <v>-9.6099491237988666E-3</v>
      </c>
      <c r="D352" s="132">
        <v>-1.6455696202531733E-2</v>
      </c>
      <c r="E352" s="132">
        <v>-1.2633624878522709E-2</v>
      </c>
      <c r="F352" s="132">
        <v>-3.4199726402188824E-2</v>
      </c>
      <c r="G352" s="132">
        <v>-1.2200617541517134E-2</v>
      </c>
    </row>
    <row r="353" spans="1:7" x14ac:dyDescent="0.15">
      <c r="A353" s="121">
        <v>40165</v>
      </c>
      <c r="B353" s="132">
        <v>1.8747506980454576E-2</v>
      </c>
      <c r="C353" s="132">
        <v>9.7031963470319837E-3</v>
      </c>
      <c r="D353" s="132">
        <v>1.5444015444015413E-2</v>
      </c>
      <c r="E353" s="132">
        <v>0.11122047244094468</v>
      </c>
      <c r="F353" s="132">
        <v>7.5542965061379252E-3</v>
      </c>
      <c r="G353" s="132">
        <v>1.6997837253311721E-2</v>
      </c>
    </row>
    <row r="354" spans="1:7" x14ac:dyDescent="0.15">
      <c r="A354" s="121">
        <v>40166</v>
      </c>
      <c r="B354" s="132">
        <v>2.8191072826938335E-2</v>
      </c>
      <c r="C354" s="132">
        <v>7.3487846240813948E-3</v>
      </c>
      <c r="D354" s="132">
        <v>1.8060836501901267E-2</v>
      </c>
      <c r="E354" s="132">
        <v>-2.2143489813994721E-2</v>
      </c>
      <c r="F354" s="132">
        <v>4.0299906279287701E-2</v>
      </c>
      <c r="G354" s="132">
        <v>3.1599933543777992E-2</v>
      </c>
    </row>
    <row r="355" spans="1:7" x14ac:dyDescent="0.15">
      <c r="A355" s="121">
        <v>40167</v>
      </c>
      <c r="B355" s="132">
        <v>1.4089870525513915E-2</v>
      </c>
      <c r="C355" s="132">
        <v>-2.8619528619528656E-2</v>
      </c>
      <c r="D355" s="132">
        <v>1.3383131030189954E-2</v>
      </c>
      <c r="E355" s="132">
        <v>1.9021739130434812E-2</v>
      </c>
      <c r="F355" s="132">
        <v>-1.0360360360360366E-2</v>
      </c>
      <c r="G355" s="132">
        <v>-2.3352444759389135E-3</v>
      </c>
    </row>
    <row r="356" spans="1:7" x14ac:dyDescent="0.15">
      <c r="A356" s="121">
        <v>40168</v>
      </c>
      <c r="B356" s="132">
        <v>4.9568156214795378E-2</v>
      </c>
      <c r="C356" s="132">
        <v>-4.6216060080876975E-3</v>
      </c>
      <c r="D356" s="132">
        <v>2.6412776412776395E-2</v>
      </c>
      <c r="E356" s="132">
        <v>-1.777777777777767E-3</v>
      </c>
      <c r="F356" s="132">
        <v>1.3199817933545965E-2</v>
      </c>
      <c r="G356" s="132">
        <v>1.7757114953105058E-2</v>
      </c>
    </row>
    <row r="357" spans="1:7" x14ac:dyDescent="0.15">
      <c r="A357" s="121">
        <v>40169</v>
      </c>
      <c r="B357" s="132">
        <v>-3.2200357781753119E-2</v>
      </c>
      <c r="C357" s="132">
        <v>-1.6831108531630834E-2</v>
      </c>
      <c r="D357" s="132">
        <v>-3.979652902453612E-2</v>
      </c>
      <c r="E357" s="132">
        <v>-2.2261798753339224E-2</v>
      </c>
      <c r="F357" s="132">
        <v>-1.7520215633423208E-2</v>
      </c>
      <c r="G357" s="132">
        <v>-1.9128586609989395E-2</v>
      </c>
    </row>
    <row r="358" spans="1:7" x14ac:dyDescent="0.15">
      <c r="A358" s="121">
        <v>40170</v>
      </c>
      <c r="B358" s="132">
        <v>1.5896487985212593E-2</v>
      </c>
      <c r="C358" s="132">
        <v>4.7225501770955525E-3</v>
      </c>
      <c r="D358" s="132">
        <v>2.9604238080398693E-2</v>
      </c>
      <c r="E358" s="132">
        <v>3.6429872495444826E-3</v>
      </c>
      <c r="F358" s="132">
        <v>1.4631915866483824E-2</v>
      </c>
      <c r="G358" s="132">
        <v>1.7819892951278282E-2</v>
      </c>
    </row>
    <row r="359" spans="1:7" x14ac:dyDescent="0.15">
      <c r="A359" s="121">
        <v>40171</v>
      </c>
      <c r="B359" s="132">
        <v>5.0946142649199722E-3</v>
      </c>
      <c r="C359" s="132">
        <v>-4.7003525264394108E-3</v>
      </c>
      <c r="D359" s="132">
        <v>2.7239709443100946E-3</v>
      </c>
      <c r="E359" s="132">
        <v>-1.361161524500909E-2</v>
      </c>
      <c r="F359" s="132">
        <v>-4.0558810274898716E-2</v>
      </c>
      <c r="G359" s="132">
        <v>-2.0129323356052331E-2</v>
      </c>
    </row>
    <row r="360" spans="1:7" x14ac:dyDescent="0.15">
      <c r="A360" s="121">
        <v>40172</v>
      </c>
      <c r="B360" s="132">
        <v>9.4134685010860419E-3</v>
      </c>
      <c r="C360" s="132">
        <v>-1.6528925619834767E-2</v>
      </c>
      <c r="D360" s="132">
        <v>5.7349833987321297E-3</v>
      </c>
      <c r="E360" s="132">
        <v>-9.1996320147191835E-4</v>
      </c>
      <c r="F360" s="132">
        <v>-4.5091592296853E-2</v>
      </c>
      <c r="G360" s="132">
        <v>-7.9933847850055528E-3</v>
      </c>
    </row>
    <row r="361" spans="1:7" x14ac:dyDescent="0.15">
      <c r="A361" s="121">
        <v>40173</v>
      </c>
      <c r="B361" s="132">
        <v>4.6628407460547194E-3</v>
      </c>
      <c r="C361" s="132">
        <v>1.1404561824730042E-2</v>
      </c>
      <c r="D361" s="132">
        <v>-1.1404561824729931E-2</v>
      </c>
      <c r="E361" s="132">
        <v>1.0128913443830712E-2</v>
      </c>
      <c r="F361" s="132">
        <v>1.9183472700442739E-2</v>
      </c>
      <c r="G361" s="132">
        <v>1.099978752267794E-2</v>
      </c>
    </row>
    <row r="362" spans="1:7" x14ac:dyDescent="0.15">
      <c r="A362" s="121">
        <v>40174</v>
      </c>
      <c r="B362" s="132">
        <v>-3.9271688682613881E-3</v>
      </c>
      <c r="C362" s="132">
        <v>3.7388724035608334E-2</v>
      </c>
      <c r="D362" s="132">
        <v>1.1839708561020013E-2</v>
      </c>
      <c r="E362" s="132">
        <v>-1.0027347310847867E-2</v>
      </c>
      <c r="F362" s="132">
        <v>3.8610038610038533E-3</v>
      </c>
      <c r="G362" s="132">
        <v>-6.0948008277289523E-3</v>
      </c>
    </row>
    <row r="363" spans="1:7" x14ac:dyDescent="0.15">
      <c r="A363" s="121">
        <v>40175</v>
      </c>
      <c r="B363" s="132">
        <v>1.1827956989247435E-2</v>
      </c>
      <c r="C363" s="132">
        <v>6.8649885583524917E-3</v>
      </c>
      <c r="D363" s="132">
        <v>6.3006300630064072E-3</v>
      </c>
      <c r="E363" s="132">
        <v>2.1178637200736761E-2</v>
      </c>
      <c r="F363" s="132">
        <v>5.8653846153846168E-2</v>
      </c>
      <c r="G363" s="132">
        <v>2.5537175295629488E-2</v>
      </c>
    </row>
    <row r="364" spans="1:7" x14ac:dyDescent="0.15">
      <c r="A364" s="121">
        <v>40176</v>
      </c>
      <c r="B364" s="132">
        <v>-9.2100602196245607E-3</v>
      </c>
      <c r="C364" s="132">
        <v>7.3863636363635798E-3</v>
      </c>
      <c r="D364" s="132">
        <v>-1.1329755515802065E-2</v>
      </c>
      <c r="E364" s="132">
        <v>9.0171325518473289E-4</v>
      </c>
      <c r="F364" s="132">
        <v>1.3169845594913632E-2</v>
      </c>
      <c r="G364" s="132">
        <v>8.8185379625371763E-3</v>
      </c>
    </row>
    <row r="365" spans="1:7" x14ac:dyDescent="0.15">
      <c r="A365" s="121">
        <v>40177</v>
      </c>
      <c r="B365" s="132">
        <v>-1.9306399713979183E-2</v>
      </c>
      <c r="C365" s="132">
        <v>1.1844331641285955E-2</v>
      </c>
      <c r="D365" s="132">
        <v>-3.6188178528346882E-3</v>
      </c>
      <c r="E365" s="132">
        <v>-7.2072072072072446E-3</v>
      </c>
      <c r="F365" s="132">
        <v>1.0757507844016301E-2</v>
      </c>
      <c r="G365" s="132">
        <v>-1.1319864790504397E-3</v>
      </c>
    </row>
    <row r="366" spans="1:7" x14ac:dyDescent="0.15">
      <c r="A366" s="121">
        <v>40178</v>
      </c>
      <c r="B366" s="132">
        <v>-1.8228217280350512E-3</v>
      </c>
      <c r="C366" s="132">
        <v>5.5741360089185399E-3</v>
      </c>
      <c r="D366" s="132">
        <v>-5.7506053268764346E-3</v>
      </c>
      <c r="E366" s="132">
        <v>8.1669691470054318E-3</v>
      </c>
      <c r="F366" s="132">
        <v>1.6407982261640752E-2</v>
      </c>
      <c r="G366" s="132">
        <v>1.4307525223112405E-2</v>
      </c>
    </row>
    <row r="367" spans="1:7" x14ac:dyDescent="0.15">
      <c r="A367" s="121">
        <v>40179</v>
      </c>
      <c r="B367" s="132">
        <v>2.264426588750923E-2</v>
      </c>
      <c r="C367" s="132">
        <v>-6.0975609756097615E-3</v>
      </c>
      <c r="D367" s="132">
        <v>6.0882800608808019E-4</v>
      </c>
      <c r="E367" s="132">
        <v>5.400540054005365E-3</v>
      </c>
      <c r="F367" s="132">
        <v>-3.4904013961606362E-3</v>
      </c>
      <c r="G367" s="132">
        <v>4.7950094658761877E-3</v>
      </c>
    </row>
    <row r="368" spans="1:7" x14ac:dyDescent="0.15">
      <c r="A368" s="121">
        <v>40180</v>
      </c>
      <c r="B368" s="132">
        <v>-4.2857142857143371E-3</v>
      </c>
      <c r="C368" s="132">
        <v>7.8081427774678858E-3</v>
      </c>
      <c r="D368" s="132">
        <v>4.867660480681657E-3</v>
      </c>
      <c r="E368" s="132">
        <v>1.43240823634736E-2</v>
      </c>
      <c r="F368" s="132">
        <v>-7.8809106830122211E-3</v>
      </c>
      <c r="G368" s="132">
        <v>-3.2431931553180693E-3</v>
      </c>
    </row>
    <row r="369" spans="1:7" x14ac:dyDescent="0.15">
      <c r="A369" s="121">
        <v>40181</v>
      </c>
      <c r="B369" s="132">
        <v>-1.0760401721663371E-3</v>
      </c>
      <c r="C369" s="132">
        <v>-1.3835085777531786E-2</v>
      </c>
      <c r="D369" s="132">
        <v>-1.5137753557372124E-2</v>
      </c>
      <c r="E369" s="132">
        <v>-3.530450132391949E-3</v>
      </c>
      <c r="F369" s="132">
        <v>-1.765225066195919E-3</v>
      </c>
      <c r="G369" s="132">
        <v>-1.595884786414814E-3</v>
      </c>
    </row>
    <row r="370" spans="1:7" x14ac:dyDescent="0.15">
      <c r="A370" s="121">
        <v>40182</v>
      </c>
      <c r="B370" s="132">
        <v>-3.2315978456014527E-3</v>
      </c>
      <c r="C370" s="132">
        <v>2.1885521885521841E-2</v>
      </c>
      <c r="D370" s="132">
        <v>1.0759299108515252E-2</v>
      </c>
      <c r="E370" s="132">
        <v>1.7714791851197731E-3</v>
      </c>
      <c r="F370" s="132">
        <v>9.2838196286471053E-3</v>
      </c>
      <c r="G370" s="132">
        <v>6.0678481641267545E-3</v>
      </c>
    </row>
    <row r="371" spans="1:7" x14ac:dyDescent="0.15">
      <c r="A371" s="121">
        <v>40183</v>
      </c>
      <c r="B371" s="132">
        <v>-9.7262247838617588E-3</v>
      </c>
      <c r="C371" s="132">
        <v>1.3728720483251022E-2</v>
      </c>
      <c r="D371" s="132">
        <v>5.7785888077859227E-3</v>
      </c>
      <c r="E371" s="132">
        <v>-8.8417329796639521E-3</v>
      </c>
      <c r="F371" s="132">
        <v>9.1984231274639949E-3</v>
      </c>
      <c r="G371" s="132">
        <v>-2.7765351925834736E-4</v>
      </c>
    </row>
    <row r="372" spans="1:7" x14ac:dyDescent="0.15">
      <c r="A372" s="121">
        <v>40184</v>
      </c>
      <c r="B372" s="132">
        <v>-2.1098581302291697E-2</v>
      </c>
      <c r="C372" s="132">
        <v>-1.0834236186348933E-3</v>
      </c>
      <c r="D372" s="132">
        <v>4.0822497732083463E-2</v>
      </c>
      <c r="E372" s="132">
        <v>3.6574487065120342E-2</v>
      </c>
      <c r="F372" s="132">
        <v>3.8194444444444642E-2</v>
      </c>
      <c r="G372" s="132">
        <v>5.3848883677154458E-3</v>
      </c>
    </row>
    <row r="373" spans="1:7" x14ac:dyDescent="0.15">
      <c r="A373" s="121">
        <v>40185</v>
      </c>
      <c r="B373" s="132">
        <v>-3.5302861389817863E-2</v>
      </c>
      <c r="C373" s="132">
        <v>-6.5075921908894774E-3</v>
      </c>
      <c r="D373" s="132">
        <v>-7.2632190586867651E-3</v>
      </c>
      <c r="E373" s="132">
        <v>-1.4629948364888068E-2</v>
      </c>
      <c r="F373" s="132">
        <v>1.9230769230769162E-2</v>
      </c>
      <c r="G373" s="132">
        <v>-1.8769183548189128E-2</v>
      </c>
    </row>
    <row r="374" spans="1:7" x14ac:dyDescent="0.15">
      <c r="A374" s="121">
        <v>40186</v>
      </c>
      <c r="B374" s="132">
        <v>1.5408320493066174E-2</v>
      </c>
      <c r="C374" s="132">
        <v>1.3646288209606894E-2</v>
      </c>
      <c r="D374" s="132">
        <v>6.1457418788410934E-3</v>
      </c>
      <c r="E374" s="132">
        <v>2.8820960698690001E-2</v>
      </c>
      <c r="F374" s="132">
        <v>1.5586546349466879E-2</v>
      </c>
      <c r="G374" s="132">
        <v>1.3873031265151603E-2</v>
      </c>
    </row>
    <row r="375" spans="1:7" x14ac:dyDescent="0.15">
      <c r="A375" s="121">
        <v>40187</v>
      </c>
      <c r="B375" s="132">
        <v>-1.783004552352041E-2</v>
      </c>
      <c r="C375" s="132">
        <v>8.0775444264942209E-3</v>
      </c>
      <c r="D375" s="132">
        <v>1.7742873763816114E-2</v>
      </c>
      <c r="E375" s="132">
        <v>-2.5466893039049143E-2</v>
      </c>
      <c r="F375" s="132">
        <v>9.6930533117931539E-3</v>
      </c>
      <c r="G375" s="132">
        <v>-9.2404047883499763E-3</v>
      </c>
    </row>
    <row r="376" spans="1:7" x14ac:dyDescent="0.15">
      <c r="A376" s="121">
        <v>40188</v>
      </c>
      <c r="B376" s="132">
        <v>-2.1243723445345752E-2</v>
      </c>
      <c r="C376" s="132">
        <v>-4.4337606837606791E-2</v>
      </c>
      <c r="D376" s="132">
        <v>1.2575021434695577E-2</v>
      </c>
      <c r="E376" s="132">
        <v>-4.181184668989546E-2</v>
      </c>
      <c r="F376" s="132">
        <v>-3.5999999999999921E-2</v>
      </c>
      <c r="G376" s="132">
        <v>-3.4986376021798327E-2</v>
      </c>
    </row>
    <row r="377" spans="1:7" x14ac:dyDescent="0.15">
      <c r="A377" s="121">
        <v>40189</v>
      </c>
      <c r="B377" s="132">
        <v>7.8926598263606706E-4</v>
      </c>
      <c r="C377" s="132">
        <v>-1.2297372833985354E-2</v>
      </c>
      <c r="D377" s="132">
        <v>1.0725373976855801E-2</v>
      </c>
      <c r="E377" s="132">
        <v>-2.3636363636363567E-2</v>
      </c>
      <c r="F377" s="132">
        <v>-3.1950207468879777E-2</v>
      </c>
      <c r="G377" s="132">
        <v>-1.6812417309367889E-2</v>
      </c>
    </row>
    <row r="378" spans="1:7" x14ac:dyDescent="0.15">
      <c r="A378" s="121">
        <v>40190</v>
      </c>
      <c r="B378" s="132">
        <v>-1.4984227129337446E-2</v>
      </c>
      <c r="C378" s="132">
        <v>-2.0373514431239581E-2</v>
      </c>
      <c r="D378" s="132">
        <v>-2.9600670203853707E-2</v>
      </c>
      <c r="E378" s="132">
        <v>-2.1415270018621979E-2</v>
      </c>
      <c r="F378" s="132">
        <v>2.5289327046721155E-2</v>
      </c>
      <c r="G378" s="132">
        <v>4.923198109491933E-3</v>
      </c>
    </row>
    <row r="379" spans="1:7" x14ac:dyDescent="0.15">
      <c r="A379" s="121">
        <v>40191</v>
      </c>
      <c r="B379" s="132">
        <v>1.2009607686148893E-2</v>
      </c>
      <c r="C379" s="132">
        <v>-4.6216060080876975E-3</v>
      </c>
      <c r="D379" s="132">
        <v>-2.3884892086330933E-2</v>
      </c>
      <c r="E379" s="132">
        <v>-9.5147478591817158E-3</v>
      </c>
      <c r="F379" s="132">
        <v>1.0451505016722429E-2</v>
      </c>
      <c r="G379" s="132">
        <v>3.1680710693056113E-3</v>
      </c>
    </row>
    <row r="380" spans="1:7" x14ac:dyDescent="0.15">
      <c r="A380" s="121">
        <v>40192</v>
      </c>
      <c r="B380" s="132">
        <v>-8.7025316455696666E-3</v>
      </c>
      <c r="C380" s="132">
        <v>2.3795705165409187E-2</v>
      </c>
      <c r="D380" s="132">
        <v>-7.3702830188678847E-3</v>
      </c>
      <c r="E380" s="132">
        <v>-1.344860710854956E-2</v>
      </c>
      <c r="F380" s="132">
        <v>-1.6549441456351621E-3</v>
      </c>
      <c r="G380" s="132">
        <v>-9.1974605241738061E-3</v>
      </c>
    </row>
    <row r="381" spans="1:7" x14ac:dyDescent="0.15">
      <c r="A381" s="121">
        <v>40193</v>
      </c>
      <c r="B381" s="132">
        <v>1.9154030327214633E-2</v>
      </c>
      <c r="C381" s="132">
        <v>5.6689342403615228E-4</v>
      </c>
      <c r="D381" s="132">
        <v>-1.7820017820018297E-3</v>
      </c>
      <c r="E381" s="132">
        <v>2.9211295034081708E-3</v>
      </c>
      <c r="F381" s="132">
        <v>2.6937422295897351E-2</v>
      </c>
      <c r="G381" s="132">
        <v>1.9715764396615487E-2</v>
      </c>
    </row>
    <row r="382" spans="1:7" x14ac:dyDescent="0.15">
      <c r="A382" s="121">
        <v>40194</v>
      </c>
      <c r="B382" s="132">
        <v>1.2920908379013385E-2</v>
      </c>
      <c r="C382" s="132">
        <v>-1.076487252124636E-2</v>
      </c>
      <c r="D382" s="132">
        <v>-1.4876524843795425E-3</v>
      </c>
      <c r="E382" s="132">
        <v>3.3009708737864019E-2</v>
      </c>
      <c r="F382" s="132">
        <v>2.1791767554479424E-2</v>
      </c>
      <c r="G382" s="132">
        <v>1.9640699266897599E-2</v>
      </c>
    </row>
    <row r="383" spans="1:7" x14ac:dyDescent="0.15">
      <c r="A383" s="121">
        <v>40195</v>
      </c>
      <c r="B383" s="132">
        <v>6.57131812910694E-3</v>
      </c>
      <c r="C383" s="132">
        <v>-8.5910652920963004E-3</v>
      </c>
      <c r="D383" s="132">
        <v>-6.5554231227651361E-3</v>
      </c>
      <c r="E383" s="132">
        <v>2.0676691729323293E-2</v>
      </c>
      <c r="F383" s="132">
        <v>1.3428120063191162E-2</v>
      </c>
      <c r="G383" s="132">
        <v>3.0339422286833617E-3</v>
      </c>
    </row>
    <row r="384" spans="1:7" x14ac:dyDescent="0.15">
      <c r="A384" s="121">
        <v>40196</v>
      </c>
      <c r="B384" s="132">
        <v>-1.2672811059907807E-2</v>
      </c>
      <c r="C384" s="132">
        <v>-5.199306759098743E-3</v>
      </c>
      <c r="D384" s="132">
        <v>-1.7696460707858575E-2</v>
      </c>
      <c r="E384" s="132">
        <v>9.208103130755152E-3</v>
      </c>
      <c r="F384" s="132">
        <v>-1.6757599376461374E-2</v>
      </c>
      <c r="G384" s="132">
        <v>-8.1290566513327889E-3</v>
      </c>
    </row>
    <row r="385" spans="1:7" x14ac:dyDescent="0.15">
      <c r="A385" s="121">
        <v>40197</v>
      </c>
      <c r="B385" s="132">
        <v>2.722676001555735E-3</v>
      </c>
      <c r="C385" s="132">
        <v>-4.0650406504064707E-3</v>
      </c>
      <c r="D385" s="132">
        <v>3.9694656488551416E-3</v>
      </c>
      <c r="E385" s="132">
        <v>1.3686131386861256E-2</v>
      </c>
      <c r="F385" s="132">
        <v>-3.1311930241775587E-2</v>
      </c>
      <c r="G385" s="132">
        <v>1.1531130876747175E-2</v>
      </c>
    </row>
    <row r="386" spans="1:7" x14ac:dyDescent="0.15">
      <c r="A386" s="121">
        <v>40198</v>
      </c>
      <c r="B386" s="132">
        <v>0</v>
      </c>
      <c r="C386" s="132">
        <v>-2.6822157434402194E-2</v>
      </c>
      <c r="D386" s="132">
        <v>4.8661800486617945E-3</v>
      </c>
      <c r="E386" s="132">
        <v>-2.5202520252025185E-2</v>
      </c>
      <c r="F386" s="132">
        <v>-3.0687397708674347E-2</v>
      </c>
      <c r="G386" s="132">
        <v>-3.250321891781538E-3</v>
      </c>
    </row>
    <row r="387" spans="1:7" x14ac:dyDescent="0.15">
      <c r="A387" s="121">
        <v>40199</v>
      </c>
      <c r="B387" s="132">
        <v>-6.9821567106284066E-3</v>
      </c>
      <c r="C387" s="132">
        <v>5.9916117435589999E-3</v>
      </c>
      <c r="D387" s="132">
        <v>-1.3014527845036317E-2</v>
      </c>
      <c r="E387" s="132">
        <v>2.4930747922437657E-2</v>
      </c>
      <c r="F387" s="132">
        <v>-1.1397214014352008E-2</v>
      </c>
      <c r="G387" s="132">
        <v>1.5753241229377046E-4</v>
      </c>
    </row>
    <row r="388" spans="1:7" x14ac:dyDescent="0.15">
      <c r="A388" s="121">
        <v>40200</v>
      </c>
      <c r="B388" s="132">
        <v>-9.765625E-3</v>
      </c>
      <c r="C388" s="132">
        <v>1.7867778439548676E-3</v>
      </c>
      <c r="D388" s="132">
        <v>-1.7785955228457495E-2</v>
      </c>
      <c r="E388" s="132">
        <v>-1.9819819819819728E-2</v>
      </c>
      <c r="F388" s="132">
        <v>-2.092228864218626E-2</v>
      </c>
      <c r="G388" s="132">
        <v>-1.8113373970294111E-2</v>
      </c>
    </row>
    <row r="389" spans="1:7" x14ac:dyDescent="0.15">
      <c r="A389" s="121">
        <v>40201</v>
      </c>
      <c r="B389" s="132">
        <v>3.9447731755424265E-3</v>
      </c>
      <c r="C389" s="132">
        <v>2.2592152199762072E-2</v>
      </c>
      <c r="D389" s="132">
        <v>-9.3662191695287333E-4</v>
      </c>
      <c r="E389" s="132">
        <v>7.3529411764705621E-3</v>
      </c>
      <c r="F389" s="132">
        <v>3.0091583078935891E-2</v>
      </c>
      <c r="G389" s="132">
        <v>1.5367586903864305E-2</v>
      </c>
    </row>
    <row r="390" spans="1:7" x14ac:dyDescent="0.15">
      <c r="A390" s="121">
        <v>40202</v>
      </c>
      <c r="B390" s="132">
        <v>2.59332023575638E-2</v>
      </c>
      <c r="C390" s="132">
        <v>2.9069767441860517E-3</v>
      </c>
      <c r="D390" s="132">
        <v>2.34375E-2</v>
      </c>
      <c r="E390" s="132">
        <v>5.4744525547443246E-3</v>
      </c>
      <c r="F390" s="132">
        <v>3.6409822184589213E-2</v>
      </c>
      <c r="G390" s="132">
        <v>1.842109420667648E-2</v>
      </c>
    </row>
    <row r="391" spans="1:7" x14ac:dyDescent="0.15">
      <c r="A391" s="121">
        <v>40203</v>
      </c>
      <c r="B391" s="132">
        <v>-5.3619302949061698E-3</v>
      </c>
      <c r="C391" s="132">
        <v>-9.2753623188406298E-3</v>
      </c>
      <c r="D391" s="132">
        <v>-4.2748091603053151E-3</v>
      </c>
      <c r="E391" s="132">
        <v>5.4446460980037692E-3</v>
      </c>
      <c r="F391" s="132">
        <v>2.6552287581699252E-2</v>
      </c>
      <c r="G391" s="132">
        <v>2.1717884678040811E-4</v>
      </c>
    </row>
    <row r="392" spans="1:7" x14ac:dyDescent="0.15">
      <c r="A392" s="121">
        <v>40204</v>
      </c>
      <c r="B392" s="132">
        <v>1.7327685791297842E-2</v>
      </c>
      <c r="C392" s="132">
        <v>1.2873025160912821E-2</v>
      </c>
      <c r="D392" s="132">
        <v>5.2131248083411297E-3</v>
      </c>
      <c r="E392" s="132">
        <v>1.0830324909747224E-2</v>
      </c>
      <c r="F392" s="132">
        <v>1.3131715081575956E-2</v>
      </c>
      <c r="G392" s="132">
        <v>1.9712455604323997E-2</v>
      </c>
    </row>
    <row r="393" spans="1:7" x14ac:dyDescent="0.15">
      <c r="A393" s="121">
        <v>40205</v>
      </c>
      <c r="B393" s="132">
        <v>-6.8130204390614013E-3</v>
      </c>
      <c r="C393" s="132">
        <v>2.2530329289428108E-2</v>
      </c>
      <c r="D393" s="132">
        <v>1.0982306284319732E-2</v>
      </c>
      <c r="E393" s="132">
        <v>2.0535714285714324E-2</v>
      </c>
      <c r="F393" s="132">
        <v>1.4139827179890041E-2</v>
      </c>
      <c r="G393" s="132">
        <v>8.7455131715032941E-3</v>
      </c>
    </row>
    <row r="394" spans="1:7" x14ac:dyDescent="0.15">
      <c r="A394" s="121">
        <v>40206</v>
      </c>
      <c r="B394" s="132">
        <v>4.1920731707318915E-3</v>
      </c>
      <c r="C394" s="132">
        <v>6.7796610169492677E-3</v>
      </c>
      <c r="D394" s="132">
        <v>-1.8105009052504784E-3</v>
      </c>
      <c r="E394" s="132">
        <v>4.3744531933509467E-3</v>
      </c>
      <c r="F394" s="132">
        <v>3.8729666924863793E-4</v>
      </c>
      <c r="G394" s="132">
        <v>1.8093270811030404E-3</v>
      </c>
    </row>
    <row r="395" spans="1:7" x14ac:dyDescent="0.15">
      <c r="A395" s="121">
        <v>40207</v>
      </c>
      <c r="B395" s="132">
        <v>2.6565464895635937E-3</v>
      </c>
      <c r="C395" s="132">
        <v>2.0763187429854169E-2</v>
      </c>
      <c r="D395" s="132">
        <v>1.6021765417170597E-2</v>
      </c>
      <c r="E395" s="132">
        <v>1.0452961672473782E-2</v>
      </c>
      <c r="F395" s="132">
        <v>1.0065814943863716E-2</v>
      </c>
      <c r="G395" s="132">
        <v>3.476664208419189E-3</v>
      </c>
    </row>
    <row r="396" spans="1:7" x14ac:dyDescent="0.15">
      <c r="A396" s="121">
        <v>40208</v>
      </c>
      <c r="B396" s="132">
        <v>-6.434519303557984E-3</v>
      </c>
      <c r="C396" s="132">
        <v>-1.2094557449148002E-2</v>
      </c>
      <c r="D396" s="132">
        <v>4.4629574531389604E-3</v>
      </c>
      <c r="E396" s="132">
        <v>2.0689655172413834E-2</v>
      </c>
      <c r="F396" s="132">
        <v>-1.5331544653123697E-2</v>
      </c>
      <c r="G396" s="132">
        <v>2.0097789243183062E-3</v>
      </c>
    </row>
    <row r="397" spans="1:7" x14ac:dyDescent="0.15">
      <c r="A397" s="121">
        <v>40209</v>
      </c>
      <c r="B397" s="132">
        <v>-1.9047619047619646E-3</v>
      </c>
      <c r="C397" s="132">
        <v>1.9476905954368462E-2</v>
      </c>
      <c r="D397" s="132">
        <v>-1.1848341232227444E-2</v>
      </c>
      <c r="E397" s="132">
        <v>5.0675675675675436E-3</v>
      </c>
      <c r="F397" s="132">
        <v>-2.0241339042428974E-2</v>
      </c>
      <c r="G397" s="132">
        <v>2.1853670219136312E-3</v>
      </c>
    </row>
    <row r="398" spans="1:7" x14ac:dyDescent="0.15">
      <c r="A398" s="121">
        <v>40210</v>
      </c>
      <c r="B398" s="132">
        <v>3.8167938931297218E-3</v>
      </c>
      <c r="C398" s="132">
        <v>9.2794759825327588E-3</v>
      </c>
      <c r="D398" s="132">
        <v>6.5947242206234602E-3</v>
      </c>
      <c r="E398" s="132">
        <v>7.5630252100840067E-3</v>
      </c>
      <c r="F398" s="132">
        <v>-4.6483909415971469E-2</v>
      </c>
      <c r="G398" s="132">
        <v>8.3788869970427005E-3</v>
      </c>
    </row>
    <row r="399" spans="1:7" x14ac:dyDescent="0.15">
      <c r="A399" s="121">
        <v>40211</v>
      </c>
      <c r="B399" s="132">
        <v>2.8517110266159662E-2</v>
      </c>
      <c r="C399" s="132">
        <v>2.0010816657652919E-2</v>
      </c>
      <c r="D399" s="132">
        <v>1.3103037522334882E-2</v>
      </c>
      <c r="E399" s="132">
        <v>1.5012510425354453E-2</v>
      </c>
      <c r="F399" s="132">
        <v>8.3333333333333037E-3</v>
      </c>
      <c r="G399" s="132">
        <v>1.4841146411908479E-2</v>
      </c>
    </row>
    <row r="400" spans="1:7" x14ac:dyDescent="0.15">
      <c r="A400" s="121">
        <v>40212</v>
      </c>
      <c r="B400" s="132">
        <v>2.2550831792975901E-2</v>
      </c>
      <c r="C400" s="132">
        <v>-2.545068928950156E-2</v>
      </c>
      <c r="D400" s="132">
        <v>-1.0288065843621408E-2</v>
      </c>
      <c r="E400" s="132">
        <v>-7.3952341824157219E-3</v>
      </c>
      <c r="F400" s="132">
        <v>6.1983471074380514E-3</v>
      </c>
      <c r="G400" s="132">
        <v>-7.5893573857582775E-3</v>
      </c>
    </row>
    <row r="401" spans="1:7" x14ac:dyDescent="0.15">
      <c r="A401" s="121">
        <v>40213</v>
      </c>
      <c r="B401" s="132">
        <v>9.038322487346262E-3</v>
      </c>
      <c r="C401" s="132">
        <v>-7.6169749727965641E-3</v>
      </c>
      <c r="D401" s="132">
        <v>1.098901098901095E-2</v>
      </c>
      <c r="E401" s="132">
        <v>1.2417218543046449E-2</v>
      </c>
      <c r="F401" s="132">
        <v>3.2854209445585036E-2</v>
      </c>
      <c r="G401" s="132">
        <v>4.0442960718856114E-3</v>
      </c>
    </row>
    <row r="402" spans="1:7" x14ac:dyDescent="0.15">
      <c r="A402" s="121">
        <v>40214</v>
      </c>
      <c r="B402" s="132">
        <v>2.8663561447508368E-3</v>
      </c>
      <c r="C402" s="132">
        <v>3.2894736842106198E-3</v>
      </c>
      <c r="D402" s="132">
        <v>0</v>
      </c>
      <c r="E402" s="132">
        <v>8.1766148814390593E-3</v>
      </c>
      <c r="F402" s="132">
        <v>-1.073558648111328E-2</v>
      </c>
      <c r="G402" s="132">
        <v>2.0506210452309048E-3</v>
      </c>
    </row>
    <row r="403" spans="1:7" x14ac:dyDescent="0.15">
      <c r="A403" s="121">
        <v>40215</v>
      </c>
      <c r="B403" s="132">
        <v>-1.1432654519471175E-2</v>
      </c>
      <c r="C403" s="132">
        <v>-8.19672131147553E-3</v>
      </c>
      <c r="D403" s="132">
        <v>2.9377203290246179E-3</v>
      </c>
      <c r="E403" s="132">
        <v>4.0551500405514584E-3</v>
      </c>
      <c r="F403" s="132">
        <v>-1.5675241157556252E-2</v>
      </c>
      <c r="G403" s="132">
        <v>-4.6336899959071864E-3</v>
      </c>
    </row>
    <row r="404" spans="1:7" x14ac:dyDescent="0.15">
      <c r="A404" s="121">
        <v>40216</v>
      </c>
      <c r="B404" s="132">
        <v>-9.0350560173473315E-3</v>
      </c>
      <c r="C404" s="132">
        <v>-4.9586776859503745E-3</v>
      </c>
      <c r="D404" s="132">
        <v>-7.0298769771529601E-3</v>
      </c>
      <c r="E404" s="132">
        <v>6.4620355411955099E-3</v>
      </c>
      <c r="F404" s="132">
        <v>-7.3499387505103764E-3</v>
      </c>
      <c r="G404" s="132">
        <v>-3.42169028563033E-3</v>
      </c>
    </row>
    <row r="405" spans="1:7" x14ac:dyDescent="0.15">
      <c r="A405" s="121">
        <v>40217</v>
      </c>
      <c r="B405" s="132">
        <v>-1.4587892049598872E-2</v>
      </c>
      <c r="C405" s="132">
        <v>3.2668881506090708E-2</v>
      </c>
      <c r="D405" s="132">
        <v>-1.4749262536873142E-2</v>
      </c>
      <c r="E405" s="132">
        <v>-2.4077046548956704E-2</v>
      </c>
      <c r="F405" s="132">
        <v>-1.2340600575894589E-2</v>
      </c>
      <c r="G405" s="132">
        <v>-9.4161681058618774E-3</v>
      </c>
    </row>
    <row r="406" spans="1:7" x14ac:dyDescent="0.15">
      <c r="A406" s="121">
        <v>40218</v>
      </c>
      <c r="B406" s="132">
        <v>-3.1828275351591384E-2</v>
      </c>
      <c r="C406" s="132">
        <v>-1.8230563002680999E-2</v>
      </c>
      <c r="D406" s="132">
        <v>-3.0838323353293395E-2</v>
      </c>
      <c r="E406" s="132">
        <v>-1.8092105263157965E-2</v>
      </c>
      <c r="F406" s="132">
        <v>-2.7488546438983796E-2</v>
      </c>
      <c r="G406" s="132">
        <v>-2.1317108727667566E-2</v>
      </c>
    </row>
    <row r="407" spans="1:7" x14ac:dyDescent="0.15">
      <c r="A407" s="121">
        <v>40219</v>
      </c>
      <c r="B407" s="132">
        <v>7.6452599388376896E-4</v>
      </c>
      <c r="C407" s="132">
        <v>7.6460950300383246E-3</v>
      </c>
      <c r="D407" s="132">
        <v>2.9039233858511038E-2</v>
      </c>
      <c r="E407" s="132">
        <v>-1.2562814070351758E-2</v>
      </c>
      <c r="F407" s="132">
        <v>1.7987152034261156E-2</v>
      </c>
      <c r="G407" s="132">
        <v>2.6751785985712484E-3</v>
      </c>
    </row>
    <row r="408" spans="1:7" x14ac:dyDescent="0.15">
      <c r="A408" s="121">
        <v>40220</v>
      </c>
      <c r="B408" s="132">
        <v>4.9656226126812975E-3</v>
      </c>
      <c r="C408" s="132">
        <v>-1.6260162601626105E-2</v>
      </c>
      <c r="D408" s="132">
        <v>-9.006304413089472E-4</v>
      </c>
      <c r="E408" s="132">
        <v>-2.5445292620864812E-3</v>
      </c>
      <c r="F408" s="132">
        <v>-2.1876314682372722E-2</v>
      </c>
      <c r="G408" s="132">
        <v>4.5174787011490469E-3</v>
      </c>
    </row>
    <row r="409" spans="1:7" x14ac:dyDescent="0.15">
      <c r="A409" s="121">
        <v>40221</v>
      </c>
      <c r="B409" s="132">
        <v>-1.9004180919801605E-3</v>
      </c>
      <c r="C409" s="132">
        <v>2.0936639118457334E-2</v>
      </c>
      <c r="D409" s="132">
        <v>1.2319711538461453E-2</v>
      </c>
      <c r="E409" s="132">
        <v>1.1904761904761862E-2</v>
      </c>
      <c r="F409" s="132">
        <v>-3.0107526881720803E-3</v>
      </c>
      <c r="G409" s="132">
        <v>6.6099239406012256E-3</v>
      </c>
    </row>
    <row r="410" spans="1:7" x14ac:dyDescent="0.15">
      <c r="A410" s="121">
        <v>40222</v>
      </c>
      <c r="B410" s="132">
        <v>2.5133282559025139E-2</v>
      </c>
      <c r="C410" s="132">
        <v>-3.7776578521316884E-3</v>
      </c>
      <c r="D410" s="132">
        <v>5.3428317008015203E-3</v>
      </c>
      <c r="E410" s="132">
        <v>1.7647058823529349E-2</v>
      </c>
      <c r="F410" s="132">
        <v>1.0353753235547991E-2</v>
      </c>
      <c r="G410" s="132">
        <v>1.3222991814338503E-2</v>
      </c>
    </row>
    <row r="411" spans="1:7" x14ac:dyDescent="0.15">
      <c r="A411" s="121">
        <v>40223</v>
      </c>
      <c r="B411" s="132">
        <v>-2.1916790490341898E-2</v>
      </c>
      <c r="C411" s="132">
        <v>8.6673889490791467E-3</v>
      </c>
      <c r="D411" s="132">
        <v>7.3811632713316477E-3</v>
      </c>
      <c r="E411" s="132">
        <v>1.1560693641618602E-2</v>
      </c>
      <c r="F411" s="132">
        <v>-8.5397096498720515E-3</v>
      </c>
      <c r="G411" s="132">
        <v>7.9900568181812126E-4</v>
      </c>
    </row>
    <row r="412" spans="1:7" x14ac:dyDescent="0.15">
      <c r="A412" s="121">
        <v>40224</v>
      </c>
      <c r="B412" s="132">
        <v>-3.2662362324344829E-2</v>
      </c>
      <c r="C412" s="132">
        <v>-2.0408163265306256E-2</v>
      </c>
      <c r="D412" s="132">
        <v>-5.2754982415005314E-3</v>
      </c>
      <c r="E412" s="132">
        <v>8.9795918367345795E-3</v>
      </c>
      <c r="F412" s="132">
        <v>-1.7226528854435763E-2</v>
      </c>
      <c r="G412" s="132">
        <v>-1.1103225997220467E-2</v>
      </c>
    </row>
    <row r="413" spans="1:7" x14ac:dyDescent="0.15">
      <c r="A413" s="121">
        <v>40225</v>
      </c>
      <c r="B413" s="132">
        <v>0</v>
      </c>
      <c r="C413" s="132">
        <v>2.1381578947368363E-2</v>
      </c>
      <c r="D413" s="132">
        <v>-1.6794342958161512E-2</v>
      </c>
      <c r="E413" s="132">
        <v>-2.7508090614886682E-2</v>
      </c>
      <c r="F413" s="132">
        <v>-1.7966695880806349E-2</v>
      </c>
      <c r="G413" s="132">
        <v>-3.1396235441865095E-3</v>
      </c>
    </row>
    <row r="414" spans="1:7" x14ac:dyDescent="0.15">
      <c r="A414" s="121">
        <v>40226</v>
      </c>
      <c r="B414" s="132">
        <v>-4.3188064389477754E-3</v>
      </c>
      <c r="C414" s="132">
        <v>-7.5147611379495771E-3</v>
      </c>
      <c r="D414" s="132">
        <v>4.1953850764160361E-3</v>
      </c>
      <c r="E414" s="132">
        <v>-2.1630615640598982E-2</v>
      </c>
      <c r="F414" s="132">
        <v>4.0160642570281624E-3</v>
      </c>
      <c r="G414" s="132">
        <v>-1.0423384375421785E-2</v>
      </c>
    </row>
    <row r="415" spans="1:7" x14ac:dyDescent="0.15">
      <c r="A415" s="121">
        <v>40227</v>
      </c>
      <c r="B415" s="132">
        <v>-1.9716088328075698E-2</v>
      </c>
      <c r="C415" s="132">
        <v>-4.3266630611140666E-3</v>
      </c>
      <c r="D415" s="132">
        <v>-1.8800358102058934E-2</v>
      </c>
      <c r="E415" s="132">
        <v>-1.2755102040816313E-2</v>
      </c>
      <c r="F415" s="132">
        <v>0</v>
      </c>
      <c r="G415" s="132">
        <v>-1.2518565669424997E-2</v>
      </c>
    </row>
    <row r="416" spans="1:7" x14ac:dyDescent="0.15">
      <c r="A416" s="121">
        <v>40228</v>
      </c>
      <c r="B416" s="132">
        <v>-2.011263073209979E-3</v>
      </c>
      <c r="C416" s="132">
        <v>-2.1727322107549796E-3</v>
      </c>
      <c r="D416" s="132">
        <v>-6.9951338199514268E-3</v>
      </c>
      <c r="E416" s="132">
        <v>1.8949181739879473E-2</v>
      </c>
      <c r="F416" s="132">
        <v>-2.1777777777777674E-2</v>
      </c>
      <c r="G416" s="132">
        <v>-5.4177665909509454E-3</v>
      </c>
    </row>
    <row r="417" spans="1:7" x14ac:dyDescent="0.15">
      <c r="A417" s="121">
        <v>40229</v>
      </c>
      <c r="B417" s="132">
        <v>-1.4913341394598878E-2</v>
      </c>
      <c r="C417" s="132">
        <v>3.8105606967882011E-3</v>
      </c>
      <c r="D417" s="132">
        <v>-1.1944869831546745E-2</v>
      </c>
      <c r="E417" s="132">
        <v>-1.2679628064243498E-2</v>
      </c>
      <c r="F417" s="132">
        <v>-3.2258064516129115E-2</v>
      </c>
      <c r="G417" s="132">
        <v>-1.4443775751122656E-2</v>
      </c>
    </row>
    <row r="418" spans="1:7" x14ac:dyDescent="0.15">
      <c r="A418" s="121">
        <v>40230</v>
      </c>
      <c r="B418" s="132">
        <v>3.3551554828150643E-2</v>
      </c>
      <c r="C418" s="132">
        <v>1.5726681127982589E-2</v>
      </c>
      <c r="D418" s="132">
        <v>3.6267823930564269E-2</v>
      </c>
      <c r="E418" s="132">
        <v>3.6815068493150749E-2</v>
      </c>
      <c r="F418" s="132">
        <v>2.5352112676056304E-2</v>
      </c>
      <c r="G418" s="132">
        <v>2.6899650836895495E-2</v>
      </c>
    </row>
    <row r="419" spans="1:7" x14ac:dyDescent="0.15">
      <c r="A419" s="121">
        <v>40231</v>
      </c>
      <c r="B419" s="132">
        <v>-4.1567695961995277E-2</v>
      </c>
      <c r="C419" s="132">
        <v>-1.6017084890550537E-3</v>
      </c>
      <c r="D419" s="132">
        <v>-3.2007179180376877E-2</v>
      </c>
      <c r="E419" s="132">
        <v>-2.9727497935590375E-2</v>
      </c>
      <c r="F419" s="132">
        <v>-2.2893772893772923E-2</v>
      </c>
      <c r="G419" s="132">
        <v>-2.0187542883281284E-2</v>
      </c>
    </row>
    <row r="420" spans="1:7" x14ac:dyDescent="0.15">
      <c r="A420" s="121">
        <v>40232</v>
      </c>
      <c r="B420" s="132">
        <v>2.3957042544403118E-2</v>
      </c>
      <c r="C420" s="132">
        <v>-1.7647058823529349E-2</v>
      </c>
      <c r="D420" s="132">
        <v>-1.4215080346106301E-2</v>
      </c>
      <c r="E420" s="132">
        <v>1.8723404255319265E-2</v>
      </c>
      <c r="F420" s="132">
        <v>4.6860356138722636E-4</v>
      </c>
      <c r="G420" s="132">
        <v>1.3756399682544718E-2</v>
      </c>
    </row>
    <row r="421" spans="1:7" x14ac:dyDescent="0.15">
      <c r="A421" s="121">
        <v>40233</v>
      </c>
      <c r="B421" s="132">
        <v>3.7111738604276079E-2</v>
      </c>
      <c r="C421" s="132">
        <v>2.39520958083832E-2</v>
      </c>
      <c r="D421" s="132">
        <v>3.7617554858934366E-2</v>
      </c>
      <c r="E421" s="132">
        <v>2.4227234753550375E-2</v>
      </c>
      <c r="F421" s="132">
        <v>2.9976580796252872E-2</v>
      </c>
      <c r="G421" s="132">
        <v>2.9595517691304085E-2</v>
      </c>
    </row>
    <row r="422" spans="1:7" x14ac:dyDescent="0.15">
      <c r="A422" s="121">
        <v>40234</v>
      </c>
      <c r="B422" s="132">
        <v>2.100350058343059E-2</v>
      </c>
      <c r="C422" s="132">
        <v>-1.2759170653907415E-2</v>
      </c>
      <c r="D422" s="132">
        <v>-1.9335347432024141E-2</v>
      </c>
      <c r="E422" s="132">
        <v>-8.1566068515497303E-3</v>
      </c>
      <c r="F422" s="132">
        <v>-1.0914051841746208E-2</v>
      </c>
      <c r="G422" s="132">
        <v>-3.9509191477942185E-3</v>
      </c>
    </row>
    <row r="423" spans="1:7" x14ac:dyDescent="0.15">
      <c r="A423" s="121">
        <v>40235</v>
      </c>
      <c r="B423" s="132">
        <v>4.3428571428571372E-2</v>
      </c>
      <c r="C423" s="132">
        <v>-5.385029617662962E-3</v>
      </c>
      <c r="D423" s="132">
        <v>1.0166358595194103E-2</v>
      </c>
      <c r="E423" s="132">
        <v>7.4013157894736725E-3</v>
      </c>
      <c r="F423" s="132">
        <v>-7.8160919540231077E-3</v>
      </c>
      <c r="G423" s="132">
        <v>-1.9309064782661034E-3</v>
      </c>
    </row>
    <row r="424" spans="1:7" x14ac:dyDescent="0.15">
      <c r="A424" s="121">
        <v>40236</v>
      </c>
      <c r="B424" s="132">
        <v>1.0222709017889686E-2</v>
      </c>
      <c r="C424" s="132">
        <v>3.3567948023822458E-2</v>
      </c>
      <c r="D424" s="132">
        <v>1.7688319609637126E-2</v>
      </c>
      <c r="E424" s="132">
        <v>7.3469387755102922E-3</v>
      </c>
      <c r="F424" s="132">
        <v>2.3169601482855295E-3</v>
      </c>
      <c r="G424" s="132">
        <v>1.0198113349031424E-3</v>
      </c>
    </row>
    <row r="425" spans="1:7" x14ac:dyDescent="0.15">
      <c r="A425" s="121">
        <v>40237</v>
      </c>
      <c r="B425" s="132">
        <v>-4.3368268883267169E-2</v>
      </c>
      <c r="C425" s="132">
        <v>-3.352540597171294E-2</v>
      </c>
      <c r="D425" s="132">
        <v>-3.1765058435720528E-2</v>
      </c>
      <c r="E425" s="132">
        <v>3.4035656401944836E-2</v>
      </c>
      <c r="F425" s="132">
        <v>1.2482662968099856E-2</v>
      </c>
      <c r="G425" s="132">
        <v>-5.0938618964148086E-3</v>
      </c>
    </row>
    <row r="426" spans="1:7" x14ac:dyDescent="0.15">
      <c r="A426" s="121">
        <v>40238</v>
      </c>
      <c r="B426" s="132">
        <v>-8.3112958065734155E-3</v>
      </c>
      <c r="C426" s="132">
        <v>4.3360433604338056E-3</v>
      </c>
      <c r="D426" s="132">
        <v>1.8570102135559985E-3</v>
      </c>
      <c r="E426" s="132">
        <v>1.7241379310344973E-2</v>
      </c>
      <c r="F426" s="132">
        <v>2.2831050228311334E-3</v>
      </c>
      <c r="G426" s="132">
        <v>3.2677277997801291E-3</v>
      </c>
    </row>
    <row r="427" spans="1:7" x14ac:dyDescent="0.15">
      <c r="A427" s="121">
        <v>40239</v>
      </c>
      <c r="B427" s="132">
        <v>-2.666666666666706E-3</v>
      </c>
      <c r="C427" s="132">
        <v>-1.0793308148947522E-3</v>
      </c>
      <c r="D427" s="132">
        <v>4.6957059005251933E-2</v>
      </c>
      <c r="E427" s="132">
        <v>5.3929121725733165E-3</v>
      </c>
      <c r="F427" s="132">
        <v>-1.4123006833712926E-2</v>
      </c>
      <c r="G427" s="132">
        <v>2.746757925071952E-3</v>
      </c>
    </row>
    <row r="428" spans="1:7" x14ac:dyDescent="0.15">
      <c r="A428" s="121">
        <v>40240</v>
      </c>
      <c r="B428" s="132">
        <v>2.8265851795263641E-2</v>
      </c>
      <c r="C428" s="132">
        <v>-2.7012425715829957E-3</v>
      </c>
      <c r="D428" s="132">
        <v>2.6556506344053155E-3</v>
      </c>
      <c r="E428" s="132">
        <v>2.6819923371647514E-2</v>
      </c>
      <c r="F428" s="132">
        <v>8.7800369685766544E-3</v>
      </c>
      <c r="G428" s="132">
        <v>1.8321433382729291E-2</v>
      </c>
    </row>
    <row r="429" spans="1:7" x14ac:dyDescent="0.15">
      <c r="A429" s="121">
        <v>40241</v>
      </c>
      <c r="B429" s="132">
        <v>-5.1263001485884141E-2</v>
      </c>
      <c r="C429" s="132">
        <v>1.7876489707475463E-2</v>
      </c>
      <c r="D429" s="132">
        <v>6.4743967039435635E-3</v>
      </c>
      <c r="E429" s="132">
        <v>-4.4776119402984982E-3</v>
      </c>
      <c r="F429" s="132">
        <v>-1.7865322950068596E-2</v>
      </c>
      <c r="G429" s="132">
        <v>-4.9830224456497429E-3</v>
      </c>
    </row>
    <row r="430" spans="1:7" x14ac:dyDescent="0.15">
      <c r="A430" s="121">
        <v>40242</v>
      </c>
      <c r="B430" s="132">
        <v>-1.4878621769772837E-2</v>
      </c>
      <c r="C430" s="132">
        <v>1.0111761575306133E-2</v>
      </c>
      <c r="D430" s="132">
        <v>1.3157894736842035E-2</v>
      </c>
      <c r="E430" s="132">
        <v>1.1244377811094441E-2</v>
      </c>
      <c r="F430" s="132">
        <v>-7.9291044776119701E-3</v>
      </c>
      <c r="G430" s="132">
        <v>6.1307096850440335E-3</v>
      </c>
    </row>
    <row r="431" spans="1:7" x14ac:dyDescent="0.15">
      <c r="A431" s="121">
        <v>40243</v>
      </c>
      <c r="B431" s="132">
        <v>-3.5771065182830242E-3</v>
      </c>
      <c r="C431" s="132">
        <v>2.8451001053740654E-2</v>
      </c>
      <c r="D431" s="132">
        <v>-1.7316017316017396E-2</v>
      </c>
      <c r="E431" s="132">
        <v>-1.6308376575240979E-2</v>
      </c>
      <c r="F431" s="132">
        <v>1.1283497884344351E-2</v>
      </c>
      <c r="G431" s="132">
        <v>-6.5191536846432863E-3</v>
      </c>
    </row>
    <row r="432" spans="1:7" x14ac:dyDescent="0.15">
      <c r="A432" s="121">
        <v>40244</v>
      </c>
      <c r="B432" s="132">
        <v>3.1910650179496347E-3</v>
      </c>
      <c r="C432" s="132">
        <v>8.1967213114753079E-3</v>
      </c>
      <c r="D432" s="132">
        <v>-1.1747430249632873E-2</v>
      </c>
      <c r="E432" s="132">
        <v>-2.4114544084400946E-2</v>
      </c>
      <c r="F432" s="132">
        <v>-1.4876801487680114E-2</v>
      </c>
      <c r="G432" s="132">
        <v>-8.483218302469564E-3</v>
      </c>
    </row>
    <row r="433" spans="1:7" x14ac:dyDescent="0.15">
      <c r="A433" s="121">
        <v>40245</v>
      </c>
      <c r="B433" s="132">
        <v>2.5049701789264578E-2</v>
      </c>
      <c r="C433" s="132">
        <v>-5.5894308943089666E-3</v>
      </c>
      <c r="D433" s="132">
        <v>1.7830609212481363E-2</v>
      </c>
      <c r="E433" s="132">
        <v>1.9305019305019266E-2</v>
      </c>
      <c r="F433" s="132">
        <v>2.0764511562057386E-2</v>
      </c>
      <c r="G433" s="132">
        <v>1.6411036086392716E-2</v>
      </c>
    </row>
    <row r="434" spans="1:7" x14ac:dyDescent="0.15">
      <c r="A434" s="121">
        <v>40246</v>
      </c>
      <c r="B434" s="132">
        <v>-2.7928626842513626E-2</v>
      </c>
      <c r="C434" s="132">
        <v>1.124169647419504E-2</v>
      </c>
      <c r="D434" s="132">
        <v>-3.4744525547445226E-2</v>
      </c>
      <c r="E434" s="132">
        <v>1.6666666666666607E-2</v>
      </c>
      <c r="F434" s="132">
        <v>1.6643550624133141E-2</v>
      </c>
      <c r="G434" s="132">
        <v>-6.907171139463264E-3</v>
      </c>
    </row>
    <row r="435" spans="1:7" x14ac:dyDescent="0.15">
      <c r="A435" s="121">
        <v>40247</v>
      </c>
      <c r="B435" s="132">
        <v>-1.3966480446927276E-2</v>
      </c>
      <c r="C435" s="132">
        <v>9.0955027791814747E-3</v>
      </c>
      <c r="D435" s="132">
        <v>4.6279491833030928E-2</v>
      </c>
      <c r="E435" s="132">
        <v>2.3845007451564815E-2</v>
      </c>
      <c r="F435" s="132">
        <v>9.0950432014569316E-4</v>
      </c>
      <c r="G435" s="132">
        <v>8.9487440747795244E-3</v>
      </c>
    </row>
    <row r="436" spans="1:7" x14ac:dyDescent="0.15">
      <c r="A436" s="121">
        <v>40248</v>
      </c>
      <c r="B436" s="132">
        <v>3.1566167543504609E-2</v>
      </c>
      <c r="C436" s="132">
        <v>8.0120180270406571E-3</v>
      </c>
      <c r="D436" s="132">
        <v>-9.540329575021822E-3</v>
      </c>
      <c r="E436" s="132">
        <v>1.3828238719068464E-2</v>
      </c>
      <c r="F436" s="132">
        <v>-4.9977283053158628E-3</v>
      </c>
      <c r="G436" s="132">
        <v>6.8642517380168577E-3</v>
      </c>
    </row>
    <row r="437" spans="1:7" x14ac:dyDescent="0.15">
      <c r="A437" s="121">
        <v>40249</v>
      </c>
      <c r="B437" s="132">
        <v>-1.883091408395432E-2</v>
      </c>
      <c r="C437" s="132">
        <v>-3.2290114257327307E-2</v>
      </c>
      <c r="D437" s="132">
        <v>1.4594279042616787E-3</v>
      </c>
      <c r="E437" s="132">
        <v>-4.7379755922469458E-2</v>
      </c>
      <c r="F437" s="132">
        <v>-1.7808219178082063E-2</v>
      </c>
      <c r="G437" s="132">
        <v>-8.692618542314734E-3</v>
      </c>
    </row>
    <row r="438" spans="1:7" x14ac:dyDescent="0.15">
      <c r="A438" s="121">
        <v>40250</v>
      </c>
      <c r="B438" s="132">
        <v>7.9968012794882082E-3</v>
      </c>
      <c r="C438" s="132">
        <v>6.6735112936344709E-3</v>
      </c>
      <c r="D438" s="132">
        <v>2.1276595744680771E-2</v>
      </c>
      <c r="E438" s="132">
        <v>5.2750565184627174E-3</v>
      </c>
      <c r="F438" s="132">
        <v>1.4411901441190089E-2</v>
      </c>
      <c r="G438" s="132">
        <v>9.0914423133321431E-3</v>
      </c>
    </row>
    <row r="439" spans="1:7" x14ac:dyDescent="0.15">
      <c r="A439" s="121">
        <v>40251</v>
      </c>
      <c r="B439" s="132">
        <v>7.5366917889725382E-3</v>
      </c>
      <c r="C439" s="132">
        <v>-9.6889342172359338E-3</v>
      </c>
      <c r="D439" s="132">
        <v>-1.6552511415525051E-2</v>
      </c>
      <c r="E439" s="132">
        <v>1.6491754122938573E-2</v>
      </c>
      <c r="F439" s="132">
        <v>2.7039413382218047E-2</v>
      </c>
      <c r="G439" s="132">
        <v>5.9869797721459062E-3</v>
      </c>
    </row>
    <row r="440" spans="1:7" x14ac:dyDescent="0.15">
      <c r="A440" s="121">
        <v>40252</v>
      </c>
      <c r="B440" s="132">
        <v>2.992125984251981E-2</v>
      </c>
      <c r="C440" s="132">
        <v>-2.059732234809597E-3</v>
      </c>
      <c r="D440" s="132">
        <v>3.6273940800928717E-2</v>
      </c>
      <c r="E440" s="132">
        <v>-1.6224188790560534E-2</v>
      </c>
      <c r="F440" s="132">
        <v>-2.4096385542168641E-2</v>
      </c>
      <c r="G440" s="132">
        <v>0</v>
      </c>
    </row>
    <row r="441" spans="1:7" x14ac:dyDescent="0.15">
      <c r="A441" s="121">
        <v>40253</v>
      </c>
      <c r="B441" s="132">
        <v>-7.6452599388379117E-3</v>
      </c>
      <c r="C441" s="132">
        <v>1.1867905056759609E-2</v>
      </c>
      <c r="D441" s="132">
        <v>1.344161299355906E-2</v>
      </c>
      <c r="E441" s="132">
        <v>-8.2458770614691757E-3</v>
      </c>
      <c r="F441" s="132">
        <v>6.8587105624142719E-3</v>
      </c>
      <c r="G441" s="132">
        <v>2.9178944935575046E-3</v>
      </c>
    </row>
    <row r="442" spans="1:7" x14ac:dyDescent="0.15">
      <c r="A442" s="121">
        <v>40254</v>
      </c>
      <c r="B442" s="132">
        <v>7.7041602465330872E-3</v>
      </c>
      <c r="C442" s="132">
        <v>-2.0397756246812726E-3</v>
      </c>
      <c r="D442" s="132">
        <v>-2.7631942525552233E-4</v>
      </c>
      <c r="E442" s="132">
        <v>-7.5585789871503994E-3</v>
      </c>
      <c r="F442" s="132">
        <v>-4.9954586739328066E-3</v>
      </c>
      <c r="G442" s="132">
        <v>1.1507993662681848E-2</v>
      </c>
    </row>
    <row r="443" spans="1:7" x14ac:dyDescent="0.15">
      <c r="A443" s="121">
        <v>40255</v>
      </c>
      <c r="B443" s="132">
        <v>-4.5871559633028358E-3</v>
      </c>
      <c r="C443" s="132">
        <v>-1.1241696474195151E-2</v>
      </c>
      <c r="D443" s="132">
        <v>-8.0154781647319151E-3</v>
      </c>
      <c r="E443" s="132">
        <v>3.8080731150036407E-3</v>
      </c>
      <c r="F443" s="132">
        <v>-8.2154267457781316E-3</v>
      </c>
      <c r="G443" s="132">
        <v>2.2213045892722771E-3</v>
      </c>
    </row>
    <row r="444" spans="1:7" x14ac:dyDescent="0.15">
      <c r="A444" s="121">
        <v>40256</v>
      </c>
      <c r="B444" s="132">
        <v>-1.4592933947772613E-2</v>
      </c>
      <c r="C444" s="132">
        <v>2.3255813953488413E-2</v>
      </c>
      <c r="D444" s="132">
        <v>1.9782669267205399E-2</v>
      </c>
      <c r="E444" s="132">
        <v>3.5660091047041043E-2</v>
      </c>
      <c r="F444" s="132">
        <v>8.7436723423839346E-3</v>
      </c>
      <c r="G444" s="132">
        <v>1.2758400227321109E-2</v>
      </c>
    </row>
    <row r="445" spans="1:7" x14ac:dyDescent="0.15">
      <c r="A445" s="121">
        <v>40257</v>
      </c>
      <c r="B445" s="132">
        <v>-4.1309431021044341E-2</v>
      </c>
      <c r="C445" s="132">
        <v>6.5656565656564414E-3</v>
      </c>
      <c r="D445" s="132">
        <v>2.4863387978141915E-2</v>
      </c>
      <c r="E445" s="132">
        <v>-2.0512820512820551E-2</v>
      </c>
      <c r="F445" s="132">
        <v>-2.1897810218978075E-2</v>
      </c>
      <c r="G445" s="132">
        <v>-1.0409213978087362E-2</v>
      </c>
    </row>
    <row r="446" spans="1:7" x14ac:dyDescent="0.15">
      <c r="A446" s="121">
        <v>40258</v>
      </c>
      <c r="B446" s="132">
        <v>-2.1951219512195252E-2</v>
      </c>
      <c r="C446" s="132">
        <v>9.0316106372303473E-3</v>
      </c>
      <c r="D446" s="132">
        <v>-1.2263396427619311E-2</v>
      </c>
      <c r="E446" s="132">
        <v>-5.2356020942406767E-3</v>
      </c>
      <c r="F446" s="132">
        <v>-2.6119402985074758E-2</v>
      </c>
      <c r="G446" s="132">
        <v>-8.831743241519141E-3</v>
      </c>
    </row>
    <row r="447" spans="1:7" x14ac:dyDescent="0.15">
      <c r="A447" s="121">
        <v>40259</v>
      </c>
      <c r="B447" s="132">
        <v>2.7847049044056549E-2</v>
      </c>
      <c r="C447" s="132">
        <v>-2.0387866732968662E-2</v>
      </c>
      <c r="D447" s="132">
        <v>2.2672064777327972E-2</v>
      </c>
      <c r="E447" s="132">
        <v>2.4060150375939671E-2</v>
      </c>
      <c r="F447" s="132">
        <v>1.9157088122607746E-3</v>
      </c>
      <c r="G447" s="132">
        <v>1.2743499528018454E-2</v>
      </c>
    </row>
    <row r="448" spans="1:7" x14ac:dyDescent="0.15">
      <c r="A448" s="121">
        <v>40260</v>
      </c>
      <c r="B448" s="132">
        <v>-5.6611403154064321E-3</v>
      </c>
      <c r="C448" s="132">
        <v>9.6446700507615279E-3</v>
      </c>
      <c r="D448" s="132">
        <v>-6.8619688572182369E-3</v>
      </c>
      <c r="E448" s="132">
        <v>3.3039647577092657E-2</v>
      </c>
      <c r="F448" s="132">
        <v>-8.1261950286807272E-3</v>
      </c>
      <c r="G448" s="132">
        <v>1.9347823016848675E-3</v>
      </c>
    </row>
    <row r="449" spans="1:7" x14ac:dyDescent="0.15">
      <c r="A449" s="121">
        <v>40261</v>
      </c>
      <c r="B449" s="132">
        <v>-5.6933712891419352E-3</v>
      </c>
      <c r="C449" s="132">
        <v>6.5359477124182774E-3</v>
      </c>
      <c r="D449" s="132">
        <v>3.348392240233844E-2</v>
      </c>
      <c r="E449" s="132">
        <v>3.8379530916844207E-2</v>
      </c>
      <c r="F449" s="132">
        <v>-1.0120481927710867E-2</v>
      </c>
      <c r="G449" s="132">
        <v>1.0275420742536623E-2</v>
      </c>
    </row>
    <row r="450" spans="1:7" x14ac:dyDescent="0.15">
      <c r="A450" s="121">
        <v>40262</v>
      </c>
      <c r="B450" s="132">
        <v>2.8629856850715729E-2</v>
      </c>
      <c r="C450" s="132">
        <v>-6.9930069930069783E-3</v>
      </c>
      <c r="D450" s="132">
        <v>-3.3427616353819412E-3</v>
      </c>
      <c r="E450" s="132">
        <v>-3.6276522929500343E-2</v>
      </c>
      <c r="F450" s="132">
        <v>6.8159688412854358E-3</v>
      </c>
      <c r="G450" s="132">
        <v>2.3718172305553509E-4</v>
      </c>
    </row>
    <row r="451" spans="1:7" x14ac:dyDescent="0.15">
      <c r="A451" s="121">
        <v>40263</v>
      </c>
      <c r="B451" s="132">
        <v>-5.5666003976141409E-3</v>
      </c>
      <c r="C451" s="132">
        <v>-1.6599597585512993E-2</v>
      </c>
      <c r="D451" s="132">
        <v>1.4963880288957787E-2</v>
      </c>
      <c r="E451" s="132">
        <v>6.3920454545454142E-3</v>
      </c>
      <c r="F451" s="132">
        <v>2.466150870406203E-2</v>
      </c>
      <c r="G451" s="132">
        <v>1.9249009652402282E-3</v>
      </c>
    </row>
    <row r="452" spans="1:7" x14ac:dyDescent="0.15">
      <c r="A452" s="121">
        <v>40264</v>
      </c>
      <c r="B452" s="132">
        <v>3.9984006397439931E-3</v>
      </c>
      <c r="C452" s="132">
        <v>1.023017902813228E-3</v>
      </c>
      <c r="D452" s="132">
        <v>1.2963904422979011E-2</v>
      </c>
      <c r="E452" s="132">
        <v>-4.2342978122794639E-2</v>
      </c>
      <c r="F452" s="132">
        <v>-1.4629542236904269E-2</v>
      </c>
      <c r="G452" s="132">
        <v>-1.3086454127801961E-3</v>
      </c>
    </row>
    <row r="453" spans="1:7" x14ac:dyDescent="0.15">
      <c r="A453" s="121">
        <v>40265</v>
      </c>
      <c r="B453" s="132">
        <v>-4.2612504978096433E-2</v>
      </c>
      <c r="C453" s="132">
        <v>-1.890648952478291E-2</v>
      </c>
      <c r="D453" s="132">
        <v>-5.6210790464240934E-2</v>
      </c>
      <c r="E453" s="132">
        <v>-3.1687546057479699E-2</v>
      </c>
      <c r="F453" s="132">
        <v>-2.3467432950191491E-2</v>
      </c>
      <c r="G453" s="132">
        <v>-2.6095684175309497E-2</v>
      </c>
    </row>
    <row r="454" spans="1:7" x14ac:dyDescent="0.15">
      <c r="A454" s="121">
        <v>40266</v>
      </c>
      <c r="B454" s="132">
        <v>-1.1231281198003318E-2</v>
      </c>
      <c r="C454" s="132">
        <v>1.6666666666666607E-2</v>
      </c>
      <c r="D454" s="132">
        <v>-2.3929805902684897E-3</v>
      </c>
      <c r="E454" s="132">
        <v>2.2831050228309113E-3</v>
      </c>
      <c r="F454" s="132">
        <v>-3.580186365865623E-2</v>
      </c>
      <c r="G454" s="132">
        <v>7.7436161685560112E-3</v>
      </c>
    </row>
    <row r="455" spans="1:7" x14ac:dyDescent="0.15">
      <c r="A455" s="121">
        <v>40267</v>
      </c>
      <c r="B455" s="132">
        <v>-3.3235170382835522E-2</v>
      </c>
      <c r="C455" s="132">
        <v>-1.1782786885245922E-2</v>
      </c>
      <c r="D455" s="132">
        <v>-3.1183368869936112E-2</v>
      </c>
      <c r="E455" s="132">
        <v>-3.1890660592255093E-2</v>
      </c>
      <c r="F455" s="132">
        <v>-2.0345879959308144E-3</v>
      </c>
      <c r="G455" s="132">
        <v>-1.0695263120517051E-2</v>
      </c>
    </row>
    <row r="456" spans="1:7" x14ac:dyDescent="0.15">
      <c r="A456" s="121">
        <v>40268</v>
      </c>
      <c r="B456" s="132">
        <v>2.1758050478677404E-3</v>
      </c>
      <c r="C456" s="132">
        <v>9.3312597200621017E-3</v>
      </c>
      <c r="D456" s="132">
        <v>-1.9257221458046647E-3</v>
      </c>
      <c r="E456" s="132">
        <v>1.4901960784313717E-2</v>
      </c>
      <c r="F456" s="132">
        <v>3.0071355759429208E-2</v>
      </c>
      <c r="G456" s="132">
        <v>-1.7515649227588526E-3</v>
      </c>
    </row>
    <row r="457" spans="1:7" x14ac:dyDescent="0.15">
      <c r="A457" s="121">
        <v>40269</v>
      </c>
      <c r="B457" s="132">
        <v>1.4763352149370412E-2</v>
      </c>
      <c r="C457" s="132">
        <v>-1.6949152542372836E-2</v>
      </c>
      <c r="D457" s="132">
        <v>1.3230429988974501E-2</v>
      </c>
      <c r="E457" s="132">
        <v>0</v>
      </c>
      <c r="F457" s="132">
        <v>-2.2761009401286558E-2</v>
      </c>
      <c r="G457" s="132">
        <v>7.1911405148861185E-4</v>
      </c>
    </row>
    <row r="458" spans="1:7" x14ac:dyDescent="0.15">
      <c r="A458" s="121">
        <v>40270</v>
      </c>
      <c r="B458" s="132">
        <v>5.2203679931536184E-2</v>
      </c>
      <c r="C458" s="132">
        <v>2.3510971786833812E-2</v>
      </c>
      <c r="D458" s="132">
        <v>3.8628944504896623E-2</v>
      </c>
      <c r="E458" s="132">
        <v>2.1638330757341562E-2</v>
      </c>
      <c r="F458" s="132">
        <v>-3.0379746835442756E-3</v>
      </c>
      <c r="G458" s="132">
        <v>1.6671457315320604E-2</v>
      </c>
    </row>
    <row r="459" spans="1:7" x14ac:dyDescent="0.15">
      <c r="A459" s="121">
        <v>40271</v>
      </c>
      <c r="B459" s="132">
        <v>1.3013420089467376E-2</v>
      </c>
      <c r="C459" s="132">
        <v>-1.3272077590607556E-2</v>
      </c>
      <c r="D459" s="132">
        <v>-7.0717653221582522E-3</v>
      </c>
      <c r="E459" s="132">
        <v>1.2859304084720025E-2</v>
      </c>
      <c r="F459" s="132">
        <v>-5.0787201625202005E-4</v>
      </c>
      <c r="G459" s="132">
        <v>-2.4173027989822238E-3</v>
      </c>
    </row>
    <row r="460" spans="1:7" x14ac:dyDescent="0.15">
      <c r="A460" s="121">
        <v>40272</v>
      </c>
      <c r="B460" s="132">
        <v>2.8101164191087769E-3</v>
      </c>
      <c r="C460" s="132">
        <v>8.2772891877909149E-3</v>
      </c>
      <c r="D460" s="132">
        <v>2.1102611448167163E-3</v>
      </c>
      <c r="E460" s="132">
        <v>-1.4189693801344383E-2</v>
      </c>
      <c r="F460" s="132">
        <v>4.5223577235772305E-2</v>
      </c>
      <c r="G460" s="132">
        <v>-3.5284615057603608E-3</v>
      </c>
    </row>
    <row r="461" spans="1:7" x14ac:dyDescent="0.15">
      <c r="A461" s="121">
        <v>40273</v>
      </c>
      <c r="B461" s="132">
        <v>-1.5612489991993606E-2</v>
      </c>
      <c r="C461" s="132">
        <v>-2.0523345305284435E-3</v>
      </c>
      <c r="D461" s="132">
        <v>-4.1063437746775566E-2</v>
      </c>
      <c r="E461" s="132">
        <v>9.8484848484849952E-3</v>
      </c>
      <c r="F461" s="132">
        <v>1.2639766650461848E-2</v>
      </c>
      <c r="G461" s="132">
        <v>5.0199089874858327E-3</v>
      </c>
    </row>
    <row r="462" spans="1:7" x14ac:dyDescent="0.15">
      <c r="A462" s="121">
        <v>40274</v>
      </c>
      <c r="B462" s="132">
        <v>2.4806832045547011E-2</v>
      </c>
      <c r="C462" s="132">
        <v>2.2107969151671014E-2</v>
      </c>
      <c r="D462" s="132">
        <v>3.7606368377710586E-2</v>
      </c>
      <c r="E462" s="132">
        <v>1.4253563390847601E-2</v>
      </c>
      <c r="F462" s="132">
        <v>1.2481997119539123E-2</v>
      </c>
      <c r="G462" s="132">
        <v>1.2564911635277953E-2</v>
      </c>
    </row>
    <row r="463" spans="1:7" x14ac:dyDescent="0.15">
      <c r="A463" s="121">
        <v>40275</v>
      </c>
      <c r="B463" s="132">
        <v>2.4603174603174738E-2</v>
      </c>
      <c r="C463" s="132">
        <v>-1.358148893360156E-2</v>
      </c>
      <c r="D463" s="132">
        <v>1.1111111111111072E-2</v>
      </c>
      <c r="E463" s="132">
        <v>-1.4792899408283544E-3</v>
      </c>
      <c r="F463" s="132">
        <v>-1.4224751066856944E-3</v>
      </c>
      <c r="G463" s="132">
        <v>4.8070876594792367E-3</v>
      </c>
    </row>
    <row r="464" spans="1:7" x14ac:dyDescent="0.15">
      <c r="A464" s="121">
        <v>40276</v>
      </c>
      <c r="B464" s="132">
        <v>1.8590240123934842E-2</v>
      </c>
      <c r="C464" s="132">
        <v>7.1392146863844541E-3</v>
      </c>
      <c r="D464" s="132">
        <v>2.0408163265306145E-2</v>
      </c>
      <c r="E464" s="132">
        <v>4.4444444444444731E-3</v>
      </c>
      <c r="F464" s="132">
        <v>4.0360873694207156E-2</v>
      </c>
      <c r="G464" s="132">
        <v>1.5172797441068031E-2</v>
      </c>
    </row>
    <row r="465" spans="1:7" x14ac:dyDescent="0.15">
      <c r="A465" s="121">
        <v>40277</v>
      </c>
      <c r="B465" s="132">
        <v>-9.1254752851711585E-3</v>
      </c>
      <c r="C465" s="132">
        <v>-1.6202531645569618E-2</v>
      </c>
      <c r="D465" s="132">
        <v>6.1538461538461764E-3</v>
      </c>
      <c r="E465" s="132">
        <v>-1.03244837758113E-2</v>
      </c>
      <c r="F465" s="132">
        <v>-2.2820629849383822E-3</v>
      </c>
      <c r="G465" s="132">
        <v>-5.32905912652748E-3</v>
      </c>
    </row>
    <row r="466" spans="1:7" x14ac:dyDescent="0.15">
      <c r="A466" s="121">
        <v>40278</v>
      </c>
      <c r="B466" s="132">
        <v>9.9769762087491554E-3</v>
      </c>
      <c r="C466" s="132">
        <v>2.5733401955738699E-3</v>
      </c>
      <c r="D466" s="132">
        <v>-8.9194699286442303E-3</v>
      </c>
      <c r="E466" s="132">
        <v>-2.0119225037257826E-2</v>
      </c>
      <c r="F466" s="132">
        <v>2.9734675205855599E-2</v>
      </c>
      <c r="G466" s="132">
        <v>6.886388364757412E-4</v>
      </c>
    </row>
    <row r="467" spans="1:7" x14ac:dyDescent="0.15">
      <c r="A467" s="121">
        <v>40279</v>
      </c>
      <c r="B467" s="132">
        <v>-1.4817629179331382E-2</v>
      </c>
      <c r="C467" s="132">
        <v>3.5934291581110056E-3</v>
      </c>
      <c r="D467" s="132">
        <v>1.6456672666495198E-2</v>
      </c>
      <c r="E467" s="132">
        <v>-2.6615969581749055E-2</v>
      </c>
      <c r="F467" s="132">
        <v>-2.0879609062638971E-2</v>
      </c>
      <c r="G467" s="132">
        <v>-1.346050621412942E-2</v>
      </c>
    </row>
    <row r="468" spans="1:7" x14ac:dyDescent="0.15">
      <c r="A468" s="121">
        <v>40280</v>
      </c>
      <c r="B468" s="132">
        <v>3.8565368299270375E-4</v>
      </c>
      <c r="C468" s="132">
        <v>2.6598465473145705E-2</v>
      </c>
      <c r="D468" s="132">
        <v>-8.6010624841893479E-3</v>
      </c>
      <c r="E468" s="132">
        <v>-3.3593750000000089E-2</v>
      </c>
      <c r="F468" s="132">
        <v>1.0889292196007316E-2</v>
      </c>
      <c r="G468" s="132">
        <v>-5.7199458697809735E-4</v>
      </c>
    </row>
    <row r="469" spans="1:7" x14ac:dyDescent="0.15">
      <c r="A469" s="121">
        <v>40281</v>
      </c>
      <c r="B469" s="132">
        <v>-1.5034695451040858E-2</v>
      </c>
      <c r="C469" s="132">
        <v>-2.4912805181863451E-2</v>
      </c>
      <c r="D469" s="132">
        <v>-2.373054350599646E-2</v>
      </c>
      <c r="E469" s="132">
        <v>6.4672594987873477E-3</v>
      </c>
      <c r="F469" s="132">
        <v>-6.7324955116697671E-3</v>
      </c>
      <c r="G469" s="132">
        <v>-6.1838688963957722E-3</v>
      </c>
    </row>
    <row r="470" spans="1:7" x14ac:dyDescent="0.15">
      <c r="A470" s="121">
        <v>40282</v>
      </c>
      <c r="B470" s="132">
        <v>-3.2485322896281921E-2</v>
      </c>
      <c r="C470" s="132">
        <v>0</v>
      </c>
      <c r="D470" s="132">
        <v>8.1024568740200031E-3</v>
      </c>
      <c r="E470" s="132">
        <v>4.0160642570281624E-3</v>
      </c>
      <c r="F470" s="132">
        <v>-1.671938544961582E-2</v>
      </c>
      <c r="G470" s="132">
        <v>-1.1630030198749863E-2</v>
      </c>
    </row>
    <row r="471" spans="1:7" x14ac:dyDescent="0.15">
      <c r="A471" s="121">
        <v>40283</v>
      </c>
      <c r="B471" s="132">
        <v>-1.7394822006472466E-2</v>
      </c>
      <c r="C471" s="132">
        <v>-2.2483392948390413E-2</v>
      </c>
      <c r="D471" s="132">
        <v>-9.8522167487685719E-3</v>
      </c>
      <c r="E471" s="132">
        <v>-1.1200000000000099E-2</v>
      </c>
      <c r="F471" s="132">
        <v>-3.538602941176483E-2</v>
      </c>
      <c r="G471" s="132">
        <v>-1.6698168175423134E-2</v>
      </c>
    </row>
    <row r="472" spans="1:7" x14ac:dyDescent="0.15">
      <c r="A472" s="121">
        <v>40284</v>
      </c>
      <c r="B472" s="132">
        <v>2.0584602717168554E-3</v>
      </c>
      <c r="C472" s="132">
        <v>1.0977522216414126E-2</v>
      </c>
      <c r="D472" s="132">
        <v>1.4401675831369642E-2</v>
      </c>
      <c r="E472" s="132">
        <v>3.7216828478964459E-2</v>
      </c>
      <c r="F472" s="132">
        <v>-2.3820867079560326E-3</v>
      </c>
      <c r="G472" s="132">
        <v>7.4719620765406614E-3</v>
      </c>
    </row>
    <row r="473" spans="1:7" x14ac:dyDescent="0.15">
      <c r="A473" s="121">
        <v>40285</v>
      </c>
      <c r="B473" s="132">
        <v>1.7666392769104311E-2</v>
      </c>
      <c r="C473" s="132">
        <v>0</v>
      </c>
      <c r="D473" s="132">
        <v>1.7811048012390307E-2</v>
      </c>
      <c r="E473" s="132">
        <v>2.3400936037441422E-2</v>
      </c>
      <c r="F473" s="132">
        <v>1.3371537726838412E-2</v>
      </c>
      <c r="G473" s="132">
        <v>1.5378215151558683E-2</v>
      </c>
    </row>
    <row r="474" spans="1:7" x14ac:dyDescent="0.15">
      <c r="A474" s="121">
        <v>40286</v>
      </c>
      <c r="B474" s="132">
        <v>-8.0742834073476155E-3</v>
      </c>
      <c r="C474" s="132">
        <v>2.0682523267838704E-3</v>
      </c>
      <c r="D474" s="132">
        <v>4.818665990362625E-3</v>
      </c>
      <c r="E474" s="132">
        <v>0</v>
      </c>
      <c r="F474" s="132">
        <v>-9.4250706880294466E-4</v>
      </c>
      <c r="G474" s="132">
        <v>1.652985970811427E-3</v>
      </c>
    </row>
    <row r="475" spans="1:7" x14ac:dyDescent="0.15">
      <c r="A475" s="121">
        <v>40287</v>
      </c>
      <c r="B475" s="132">
        <v>-2.4827024827024813E-2</v>
      </c>
      <c r="C475" s="132">
        <v>0</v>
      </c>
      <c r="D475" s="132">
        <v>-1.9182231196365418E-2</v>
      </c>
      <c r="E475" s="132">
        <v>-2.8963414634146312E-2</v>
      </c>
      <c r="F475" s="132">
        <v>-4.245283018867918E-2</v>
      </c>
      <c r="G475" s="132">
        <v>-1.7842534345115513E-2</v>
      </c>
    </row>
    <row r="476" spans="1:7" x14ac:dyDescent="0.15">
      <c r="A476" s="121">
        <v>40288</v>
      </c>
      <c r="B476" s="132">
        <v>-1.6277128547579345E-2</v>
      </c>
      <c r="C476" s="132">
        <v>-2.0639834881320818E-3</v>
      </c>
      <c r="D476" s="132">
        <v>-5.1466803911477399E-3</v>
      </c>
      <c r="E476" s="132">
        <v>5.494505494505475E-3</v>
      </c>
      <c r="F476" s="132">
        <v>-4.0394088669950756E-2</v>
      </c>
      <c r="G476" s="132">
        <v>-2.4126491749601464E-2</v>
      </c>
    </row>
    <row r="477" spans="1:7" x14ac:dyDescent="0.15">
      <c r="A477" s="121">
        <v>40289</v>
      </c>
      <c r="B477" s="132">
        <v>2.3759015697921049E-2</v>
      </c>
      <c r="C477" s="132">
        <v>8.7900723888314491E-3</v>
      </c>
      <c r="D477" s="132">
        <v>3.7247801345059672E-2</v>
      </c>
      <c r="E477" s="132">
        <v>2.732240437158473E-2</v>
      </c>
      <c r="F477" s="132">
        <v>1.848049281314168E-2</v>
      </c>
      <c r="G477" s="132">
        <v>2.4664106073315484E-2</v>
      </c>
    </row>
    <row r="478" spans="1:7" x14ac:dyDescent="0.15">
      <c r="A478" s="121">
        <v>40290</v>
      </c>
      <c r="B478" s="132">
        <v>-1.5333609614587518E-2</v>
      </c>
      <c r="C478" s="132">
        <v>2.5627883136851715E-3</v>
      </c>
      <c r="D478" s="132">
        <v>2.4937655860335362E-4</v>
      </c>
      <c r="E478" s="132">
        <v>-9.8784194528875879E-3</v>
      </c>
      <c r="F478" s="132">
        <v>-1.1592741935483875E-2</v>
      </c>
      <c r="G478" s="132">
        <v>-3.8346091427422513E-3</v>
      </c>
    </row>
    <row r="479" spans="1:7" x14ac:dyDescent="0.15">
      <c r="A479" s="121">
        <v>40291</v>
      </c>
      <c r="B479" s="132">
        <v>-1.0101010101010166E-2</v>
      </c>
      <c r="C479" s="132">
        <v>-2.3006134969325132E-2</v>
      </c>
      <c r="D479" s="132">
        <v>-9.7232610321615898E-3</v>
      </c>
      <c r="E479" s="132">
        <v>-9.9769762087489333E-3</v>
      </c>
      <c r="F479" s="132">
        <v>-3.1616522182559947E-2</v>
      </c>
      <c r="G479" s="132">
        <v>-1.6377843776131051E-2</v>
      </c>
    </row>
    <row r="480" spans="1:7" x14ac:dyDescent="0.15">
      <c r="A480" s="121">
        <v>40292</v>
      </c>
      <c r="B480" s="132">
        <v>4.2517006802722523E-3</v>
      </c>
      <c r="C480" s="132">
        <v>1.9361590790162309E-2</v>
      </c>
      <c r="D480" s="132">
        <v>-3.7260825780463191E-2</v>
      </c>
      <c r="E480" s="132">
        <v>-1.0852713178294615E-2</v>
      </c>
      <c r="F480" s="132">
        <v>-4.2127435492363974E-3</v>
      </c>
      <c r="G480" s="132">
        <v>-4.6609796851639906E-3</v>
      </c>
    </row>
    <row r="481" spans="1:7" x14ac:dyDescent="0.15">
      <c r="A481" s="121">
        <v>40293</v>
      </c>
      <c r="B481" s="132">
        <v>-4.6570702794241914E-3</v>
      </c>
      <c r="C481" s="132">
        <v>2.4640657084188833E-2</v>
      </c>
      <c r="D481" s="132">
        <v>-5.1516736401673646E-2</v>
      </c>
      <c r="E481" s="132">
        <v>-3.5266457680250718E-2</v>
      </c>
      <c r="F481" s="132">
        <v>-2.9613960867265976E-2</v>
      </c>
      <c r="G481" s="132">
        <v>-2.9893385168168196E-3</v>
      </c>
    </row>
    <row r="482" spans="1:7" x14ac:dyDescent="0.15">
      <c r="A482" s="121">
        <v>40294</v>
      </c>
      <c r="B482" s="132">
        <v>2.7222458528285642E-2</v>
      </c>
      <c r="C482" s="132">
        <v>5.5110220440881541E-3</v>
      </c>
      <c r="D482" s="132">
        <v>6.9203198235456176E-2</v>
      </c>
      <c r="E482" s="132">
        <v>2.5182778229081881E-2</v>
      </c>
      <c r="F482" s="132">
        <v>1.416893732970026E-2</v>
      </c>
      <c r="G482" s="132">
        <v>2.4237500923122379E-2</v>
      </c>
    </row>
    <row r="483" spans="1:7" x14ac:dyDescent="0.15">
      <c r="A483" s="121">
        <v>40295</v>
      </c>
      <c r="B483" s="132">
        <v>5.7971014492754769E-3</v>
      </c>
      <c r="C483" s="132">
        <v>2.1425012456402603E-2</v>
      </c>
      <c r="D483" s="132">
        <v>-7.7359463641053505E-3</v>
      </c>
      <c r="E483" s="132">
        <v>0</v>
      </c>
      <c r="F483" s="132">
        <v>-3.2240730789897531E-3</v>
      </c>
      <c r="G483" s="132">
        <v>2.6101000778704364E-3</v>
      </c>
    </row>
    <row r="484" spans="1:7" x14ac:dyDescent="0.15">
      <c r="A484" s="121">
        <v>40296</v>
      </c>
      <c r="B484" s="132">
        <v>1.1527377521613813E-2</v>
      </c>
      <c r="C484" s="132">
        <v>1.8536585365853675E-2</v>
      </c>
      <c r="D484" s="132">
        <v>3.0925155925155989E-2</v>
      </c>
      <c r="E484" s="132">
        <v>1.188589540412055E-2</v>
      </c>
      <c r="F484" s="132">
        <v>-6.4690026954178359E-3</v>
      </c>
      <c r="G484" s="132">
        <v>3.4375134839703669E-3</v>
      </c>
    </row>
    <row r="485" spans="1:7" x14ac:dyDescent="0.15">
      <c r="A485" s="121">
        <v>40297</v>
      </c>
      <c r="B485" s="132">
        <v>6.5120065120065629E-3</v>
      </c>
      <c r="C485" s="132">
        <v>0</v>
      </c>
      <c r="D485" s="132">
        <v>-2.520796571717776E-4</v>
      </c>
      <c r="E485" s="132">
        <v>-9.3970242756460376E-3</v>
      </c>
      <c r="F485" s="132">
        <v>3.5811177428106467E-2</v>
      </c>
      <c r="G485" s="132">
        <v>-3.0673967261990454E-3</v>
      </c>
    </row>
    <row r="486" spans="1:7" x14ac:dyDescent="0.15">
      <c r="A486" s="121">
        <v>40298</v>
      </c>
      <c r="B486" s="132">
        <v>-1.9813991103922457E-2</v>
      </c>
      <c r="C486" s="132">
        <v>-4.7892720306508263E-4</v>
      </c>
      <c r="D486" s="132">
        <v>-9.581442259203099E-3</v>
      </c>
      <c r="E486" s="132">
        <v>-9.4861660079051946E-3</v>
      </c>
      <c r="F486" s="132">
        <v>-2.6191723415400769E-3</v>
      </c>
      <c r="G486" s="132">
        <v>-3.0768345985737744E-3</v>
      </c>
    </row>
    <row r="487" spans="1:7" x14ac:dyDescent="0.15">
      <c r="A487" s="121">
        <v>40299</v>
      </c>
      <c r="B487" s="132">
        <v>-1.4026402640264002E-2</v>
      </c>
      <c r="C487" s="132">
        <v>1.5333013895543868E-2</v>
      </c>
      <c r="D487" s="132">
        <v>8.6558044806517298E-3</v>
      </c>
      <c r="E487" s="132">
        <v>-3.032721468475652E-2</v>
      </c>
      <c r="F487" s="132">
        <v>-2.5735294117646967E-2</v>
      </c>
      <c r="G487" s="132">
        <v>-1.6772909515705647E-2</v>
      </c>
    </row>
    <row r="488" spans="1:7" x14ac:dyDescent="0.15">
      <c r="A488" s="121">
        <v>40300</v>
      </c>
      <c r="B488" s="132">
        <v>1.6317991631799256E-2</v>
      </c>
      <c r="C488" s="132">
        <v>1.6517225106182032E-2</v>
      </c>
      <c r="D488" s="132">
        <v>-7.0671378091871073E-3</v>
      </c>
      <c r="E488" s="132">
        <v>-7.4074074074074181E-3</v>
      </c>
      <c r="F488" s="132">
        <v>-2.6954177897574594E-3</v>
      </c>
      <c r="G488" s="132">
        <v>-4.3417675100843045E-3</v>
      </c>
    </row>
    <row r="489" spans="1:7" x14ac:dyDescent="0.15">
      <c r="A489" s="121">
        <v>40301</v>
      </c>
      <c r="B489" s="132">
        <v>1.1527377521613813E-2</v>
      </c>
      <c r="C489" s="132">
        <v>1.9498607242339983E-2</v>
      </c>
      <c r="D489" s="132">
        <v>2.4656837824097666E-2</v>
      </c>
      <c r="E489" s="132">
        <v>-1.8242122719734688E-2</v>
      </c>
      <c r="F489" s="132">
        <v>1.6756756756756586E-2</v>
      </c>
      <c r="G489" s="132">
        <v>6.8209608273546163E-3</v>
      </c>
    </row>
    <row r="490" spans="1:7" x14ac:dyDescent="0.15">
      <c r="A490" s="121">
        <v>40302</v>
      </c>
      <c r="B490" s="132">
        <v>8.1400081400080371E-3</v>
      </c>
      <c r="C490" s="132">
        <v>-3.6429872495447047E-3</v>
      </c>
      <c r="D490" s="132">
        <v>1.1411560406846988E-2</v>
      </c>
      <c r="E490" s="132">
        <v>1.7736486486486625E-2</v>
      </c>
      <c r="F490" s="132">
        <v>3.880914407230196E-2</v>
      </c>
      <c r="G490" s="132">
        <v>1.1471715782388481E-2</v>
      </c>
    </row>
    <row r="491" spans="1:7" x14ac:dyDescent="0.15">
      <c r="A491" s="121">
        <v>40303</v>
      </c>
      <c r="B491" s="132">
        <v>-2.8259991925716488E-3</v>
      </c>
      <c r="C491" s="132">
        <v>-1.6453382084095081E-2</v>
      </c>
      <c r="D491" s="132">
        <v>-1.226391954868844E-3</v>
      </c>
      <c r="E491" s="132">
        <v>-5.8091286307053736E-3</v>
      </c>
      <c r="F491" s="132">
        <v>-1.7400204708290734E-2</v>
      </c>
      <c r="G491" s="132">
        <v>-5.540607007493592E-3</v>
      </c>
    </row>
    <row r="492" spans="1:7" x14ac:dyDescent="0.15">
      <c r="A492" s="121">
        <v>40304</v>
      </c>
      <c r="B492" s="132">
        <v>-1.7813765182186136E-2</v>
      </c>
      <c r="C492" s="132">
        <v>9.2936802973975219E-4</v>
      </c>
      <c r="D492" s="132">
        <v>8.3497053045187286E-3</v>
      </c>
      <c r="E492" s="132">
        <v>9.1819699499164908E-3</v>
      </c>
      <c r="F492" s="132">
        <v>-2.2395833333333282E-2</v>
      </c>
      <c r="G492" s="132">
        <v>-1.2699474855621617E-2</v>
      </c>
    </row>
    <row r="493" spans="1:7" x14ac:dyDescent="0.15">
      <c r="A493" s="121">
        <v>40305</v>
      </c>
      <c r="B493" s="132">
        <v>-8.2440230832658834E-4</v>
      </c>
      <c r="C493" s="132">
        <v>2.831940575673153E-2</v>
      </c>
      <c r="D493" s="132">
        <v>1.4612761811980679E-3</v>
      </c>
      <c r="E493" s="132">
        <v>-4.9627791563275903E-3</v>
      </c>
      <c r="F493" s="132">
        <v>-2.1310602024506853E-3</v>
      </c>
      <c r="G493" s="132">
        <v>-8.3100044202151224E-3</v>
      </c>
    </row>
    <row r="494" spans="1:7" x14ac:dyDescent="0.15">
      <c r="A494" s="121">
        <v>40306</v>
      </c>
      <c r="B494" s="132">
        <v>2.3102310231023271E-2</v>
      </c>
      <c r="C494" s="132">
        <v>-1.3995485327313761E-2</v>
      </c>
      <c r="D494" s="132">
        <v>8.0252918287939679E-3</v>
      </c>
      <c r="E494" s="132">
        <v>1.6625103906899419E-2</v>
      </c>
      <c r="F494" s="132">
        <v>2.6695141484249785E-3</v>
      </c>
      <c r="G494" s="132">
        <v>1.0028823581849977E-2</v>
      </c>
    </row>
    <row r="495" spans="1:7" x14ac:dyDescent="0.15">
      <c r="A495" s="121">
        <v>40307</v>
      </c>
      <c r="B495" s="132">
        <v>-1.4112903225806495E-2</v>
      </c>
      <c r="C495" s="132">
        <v>1.7399267399267337E-2</v>
      </c>
      <c r="D495" s="132">
        <v>2.1954161640530767E-2</v>
      </c>
      <c r="E495" s="132">
        <v>-1.0629599345870822E-2</v>
      </c>
      <c r="F495" s="132">
        <v>-1.2247071352502692E-2</v>
      </c>
      <c r="G495" s="132">
        <v>-1.0547064620997082E-2</v>
      </c>
    </row>
    <row r="496" spans="1:7" x14ac:dyDescent="0.15">
      <c r="A496" s="121">
        <v>40308</v>
      </c>
      <c r="B496" s="132">
        <v>7.7709611451943772E-3</v>
      </c>
      <c r="C496" s="132">
        <v>3.3753375337533864E-2</v>
      </c>
      <c r="D496" s="132">
        <v>-1.3220018885741314E-2</v>
      </c>
      <c r="E496" s="132">
        <v>-1.8181818181818077E-2</v>
      </c>
      <c r="F496" s="132">
        <v>3.1266846361185818E-2</v>
      </c>
      <c r="G496" s="132">
        <v>1.4138320647002933E-2</v>
      </c>
    </row>
    <row r="497" spans="1:7" x14ac:dyDescent="0.15">
      <c r="A497" s="121">
        <v>40309</v>
      </c>
      <c r="B497" s="132">
        <v>6.0876623376622252E-3</v>
      </c>
      <c r="C497" s="132">
        <v>3.482803656943867E-3</v>
      </c>
      <c r="D497" s="132">
        <v>4.0669856459329967E-3</v>
      </c>
      <c r="E497" s="132">
        <v>1.4309764309764272E-2</v>
      </c>
      <c r="F497" s="132">
        <v>-2.0386826973340377E-2</v>
      </c>
      <c r="G497" s="132">
        <v>3.7528402843949316E-3</v>
      </c>
    </row>
    <row r="498" spans="1:7" x14ac:dyDescent="0.15">
      <c r="A498" s="121">
        <v>40310</v>
      </c>
      <c r="B498" s="132">
        <v>8.0677692617991958E-4</v>
      </c>
      <c r="C498" s="132">
        <v>7.3752711496746226E-3</v>
      </c>
      <c r="D498" s="132">
        <v>9.0540862520849252E-3</v>
      </c>
      <c r="E498" s="132">
        <v>-1.6597510373445035E-3</v>
      </c>
      <c r="F498" s="132">
        <v>-6.4034151547490703E-3</v>
      </c>
      <c r="G498" s="132">
        <v>2.1907084751204842E-4</v>
      </c>
    </row>
    <row r="499" spans="1:7" x14ac:dyDescent="0.15">
      <c r="A499" s="121">
        <v>40311</v>
      </c>
      <c r="B499" s="132">
        <v>1.1688835147118271E-2</v>
      </c>
      <c r="C499" s="132">
        <v>-1.0766580534022352E-2</v>
      </c>
      <c r="D499" s="132">
        <v>2.5974025974024872E-3</v>
      </c>
      <c r="E499" s="132">
        <v>-4.1562759767247437E-3</v>
      </c>
      <c r="F499" s="132">
        <v>-1.4500537056927998E-2</v>
      </c>
      <c r="G499" s="132">
        <v>-9.9728411646176074E-3</v>
      </c>
    </row>
    <row r="500" spans="1:7" x14ac:dyDescent="0.15">
      <c r="A500" s="121">
        <v>40312</v>
      </c>
      <c r="B500" s="132">
        <v>2.3505976095617553E-2</v>
      </c>
      <c r="C500" s="132">
        <v>7.8363082281236451E-3</v>
      </c>
      <c r="D500" s="132">
        <v>1.4601978332548171E-2</v>
      </c>
      <c r="E500" s="132">
        <v>1.2520868113522488E-2</v>
      </c>
      <c r="F500" s="132">
        <v>-2.0708446866485097E-2</v>
      </c>
      <c r="G500" s="132">
        <v>3.5101691665559986E-3</v>
      </c>
    </row>
    <row r="501" spans="1:7" x14ac:dyDescent="0.15">
      <c r="A501" s="121">
        <v>40313</v>
      </c>
      <c r="B501" s="132">
        <v>1.1677695601401306E-2</v>
      </c>
      <c r="C501" s="132">
        <v>1.1663066954643808E-2</v>
      </c>
      <c r="D501" s="132">
        <v>2.3212627669453312E-3</v>
      </c>
      <c r="E501" s="132">
        <v>1.154163231657046E-2</v>
      </c>
      <c r="F501" s="132">
        <v>2.7824151363383454E-2</v>
      </c>
      <c r="G501" s="132">
        <v>1.3388986052527141E-2</v>
      </c>
    </row>
    <row r="502" spans="1:7" x14ac:dyDescent="0.15">
      <c r="A502" s="121">
        <v>40314</v>
      </c>
      <c r="B502" s="132">
        <v>1.1927664486341083E-2</v>
      </c>
      <c r="C502" s="132">
        <v>-1.4090520922288685E-2</v>
      </c>
      <c r="D502" s="132">
        <v>-1.3663733209819284E-2</v>
      </c>
      <c r="E502" s="132">
        <v>1.140994295028519E-2</v>
      </c>
      <c r="F502" s="132">
        <v>2.8153762858689646E-2</v>
      </c>
      <c r="G502" s="132">
        <v>5.119503422670757E-3</v>
      </c>
    </row>
    <row r="503" spans="1:7" x14ac:dyDescent="0.15">
      <c r="A503" s="121">
        <v>40315</v>
      </c>
      <c r="B503" s="132">
        <v>-1.0646387832699666E-2</v>
      </c>
      <c r="C503" s="132">
        <v>6.4963187527067312E-3</v>
      </c>
      <c r="D503" s="132">
        <v>3.0993190889880173E-2</v>
      </c>
      <c r="E503" s="132">
        <v>2.0950846091861486E-2</v>
      </c>
      <c r="F503" s="132">
        <v>1.0531858873092936E-3</v>
      </c>
      <c r="G503" s="132">
        <v>9.4798355097034381E-3</v>
      </c>
    </row>
    <row r="504" spans="1:7" x14ac:dyDescent="0.15">
      <c r="A504" s="121">
        <v>40316</v>
      </c>
      <c r="B504" s="132">
        <v>-3.8431975403534491E-3</v>
      </c>
      <c r="C504" s="132">
        <v>-6.0240963855420215E-3</v>
      </c>
      <c r="D504" s="132">
        <v>-7.0598952402640691E-3</v>
      </c>
      <c r="E504" s="132">
        <v>1.5785319652723562E-3</v>
      </c>
      <c r="F504" s="132">
        <v>3.997895844292465E-2</v>
      </c>
      <c r="G504" s="132">
        <v>5.0884766015837357E-3</v>
      </c>
    </row>
    <row r="505" spans="1:7" x14ac:dyDescent="0.15">
      <c r="A505" s="121">
        <v>40317</v>
      </c>
      <c r="B505" s="132">
        <v>1.1959876543209846E-2</v>
      </c>
      <c r="C505" s="132">
        <v>-6.9264069264068917E-3</v>
      </c>
      <c r="D505" s="132">
        <v>2.0412844036697297E-2</v>
      </c>
      <c r="E505" s="132">
        <v>-2.2852639873916392E-2</v>
      </c>
      <c r="F505" s="132">
        <v>2.2761760242792084E-2</v>
      </c>
      <c r="G505" s="132">
        <v>1.0992917887311826E-2</v>
      </c>
    </row>
    <row r="506" spans="1:7" x14ac:dyDescent="0.15">
      <c r="A506" s="121">
        <v>40318</v>
      </c>
      <c r="B506" s="132">
        <v>-3.8124285169653938E-3</v>
      </c>
      <c r="C506" s="132">
        <v>-5.2310374891020306E-3</v>
      </c>
      <c r="D506" s="132">
        <v>-1.595864239154865E-2</v>
      </c>
      <c r="E506" s="132">
        <v>1.5322580645161343E-2</v>
      </c>
      <c r="F506" s="132">
        <v>-7.4183976261127382E-3</v>
      </c>
      <c r="G506" s="132">
        <v>-7.2020368260398149E-3</v>
      </c>
    </row>
    <row r="507" spans="1:7" x14ac:dyDescent="0.15">
      <c r="A507" s="121">
        <v>40319</v>
      </c>
      <c r="B507" s="132">
        <v>-1.4159969383849891E-2</v>
      </c>
      <c r="C507" s="132">
        <v>1.0517090271691343E-2</v>
      </c>
      <c r="D507" s="132">
        <v>5.0251256281406143E-3</v>
      </c>
      <c r="E507" s="132">
        <v>-2.4622716441620396E-2</v>
      </c>
      <c r="F507" s="132">
        <v>1.743896362730446E-2</v>
      </c>
      <c r="G507" s="132">
        <v>-7.3959676390994433E-3</v>
      </c>
    </row>
    <row r="508" spans="1:7" x14ac:dyDescent="0.15">
      <c r="A508" s="121">
        <v>40320</v>
      </c>
      <c r="B508" s="132">
        <v>9.3167701863352548E-3</v>
      </c>
      <c r="C508" s="132">
        <v>1.1708586296617529E-2</v>
      </c>
      <c r="D508" s="132">
        <v>9.7727272727272663E-3</v>
      </c>
      <c r="E508" s="132">
        <v>4.0716612377851291E-3</v>
      </c>
      <c r="F508" s="132">
        <v>-1.4691478942213565E-2</v>
      </c>
      <c r="G508" s="132">
        <v>9.9918637680751488E-4</v>
      </c>
    </row>
    <row r="509" spans="1:7" x14ac:dyDescent="0.15">
      <c r="A509" s="121">
        <v>40321</v>
      </c>
      <c r="B509" s="132">
        <v>6.1538461538461764E-3</v>
      </c>
      <c r="C509" s="132">
        <v>8.1440205743679162E-3</v>
      </c>
      <c r="D509" s="132">
        <v>4.9516092730137462E-3</v>
      </c>
      <c r="E509" s="132">
        <v>-3.4063260340632562E-2</v>
      </c>
      <c r="F509" s="132">
        <v>1.9383697813121215E-2</v>
      </c>
      <c r="G509" s="132">
        <v>4.2209134855333286E-3</v>
      </c>
    </row>
    <row r="510" spans="1:7" x14ac:dyDescent="0.15">
      <c r="A510" s="121">
        <v>40322</v>
      </c>
      <c r="B510" s="132">
        <v>2.7905198776758455E-2</v>
      </c>
      <c r="C510" s="132">
        <v>3.6564625850340038E-2</v>
      </c>
      <c r="D510" s="132">
        <v>6.7189249720045474E-3</v>
      </c>
      <c r="E510" s="132">
        <v>3.3585222502099388E-3</v>
      </c>
      <c r="F510" s="132">
        <v>1.0238907849829282E-2</v>
      </c>
      <c r="G510" s="132">
        <v>1.7181886599548335E-2</v>
      </c>
    </row>
    <row r="511" spans="1:7" x14ac:dyDescent="0.15">
      <c r="A511" s="121">
        <v>40323</v>
      </c>
      <c r="B511" s="132">
        <v>-2.1197471178876937E-2</v>
      </c>
      <c r="C511" s="132">
        <v>2.5840853158326516E-2</v>
      </c>
      <c r="D511" s="132">
        <v>5.5617352614014681E-3</v>
      </c>
      <c r="E511" s="132">
        <v>-3.0962343096234246E-2</v>
      </c>
      <c r="F511" s="132">
        <v>-2.9440154440154465E-2</v>
      </c>
      <c r="G511" s="132">
        <v>-1.2731562268786689E-2</v>
      </c>
    </row>
    <row r="512" spans="1:7" x14ac:dyDescent="0.15">
      <c r="A512" s="121">
        <v>40324</v>
      </c>
      <c r="B512" s="132">
        <v>8.7386018237081142E-3</v>
      </c>
      <c r="C512" s="132">
        <v>3.5985605757697936E-3</v>
      </c>
      <c r="D512" s="132">
        <v>3.3185840707963266E-3</v>
      </c>
      <c r="E512" s="132">
        <v>1.2089810017271274E-2</v>
      </c>
      <c r="F512" s="132">
        <v>2.9835902536052838E-3</v>
      </c>
      <c r="G512" s="132">
        <v>3.0966756691788166E-3</v>
      </c>
    </row>
    <row r="513" spans="1:7" x14ac:dyDescent="0.15">
      <c r="A513" s="121">
        <v>40325</v>
      </c>
      <c r="B513" s="132">
        <v>-3.7664783427495685E-3</v>
      </c>
      <c r="C513" s="132">
        <v>-1.4342629482071878E-2</v>
      </c>
      <c r="D513" s="132">
        <v>-5.7331863285556839E-3</v>
      </c>
      <c r="E513" s="132">
        <v>4.2662116040954601E-3</v>
      </c>
      <c r="F513" s="132">
        <v>-7.4367873078831082E-3</v>
      </c>
      <c r="G513" s="132">
        <v>-4.66591485762613E-3</v>
      </c>
    </row>
    <row r="514" spans="1:7" x14ac:dyDescent="0.15">
      <c r="A514" s="121">
        <v>40326</v>
      </c>
      <c r="B514" s="132">
        <v>9.8298676748582725E-3</v>
      </c>
      <c r="C514" s="132">
        <v>-1.2934518997574695E-2</v>
      </c>
      <c r="D514" s="132">
        <v>-2.572632512752282E-2</v>
      </c>
      <c r="E514" s="132">
        <v>-1.869158878504662E-2</v>
      </c>
      <c r="F514" s="132">
        <v>-1.298701298701288E-2</v>
      </c>
      <c r="G514" s="132">
        <v>4.4045376651702384E-3</v>
      </c>
    </row>
    <row r="515" spans="1:7" x14ac:dyDescent="0.15">
      <c r="A515" s="121">
        <v>40327</v>
      </c>
      <c r="B515" s="132">
        <v>-1.4975664545114231E-2</v>
      </c>
      <c r="C515" s="132">
        <v>-3.6855036855037993E-3</v>
      </c>
      <c r="D515" s="132">
        <v>-3.4145231049396152E-3</v>
      </c>
      <c r="E515" s="132">
        <v>-1.4718614718614687E-2</v>
      </c>
      <c r="F515" s="132">
        <v>-2.378542510121473E-2</v>
      </c>
      <c r="G515" s="132">
        <v>-1.2154540327129149E-2</v>
      </c>
    </row>
    <row r="516" spans="1:7" x14ac:dyDescent="0.15">
      <c r="A516" s="121">
        <v>40328</v>
      </c>
      <c r="B516" s="132">
        <v>-1.1402508551880963E-3</v>
      </c>
      <c r="C516" s="132">
        <v>3.6991368680643344E-3</v>
      </c>
      <c r="D516" s="132">
        <v>-3.4033805390589311E-2</v>
      </c>
      <c r="E516" s="132">
        <v>-7.9086115992971218E-3</v>
      </c>
      <c r="F516" s="132">
        <v>1.7625712804562044E-2</v>
      </c>
      <c r="G516" s="132">
        <v>-7.079848125838617E-3</v>
      </c>
    </row>
    <row r="517" spans="1:7" x14ac:dyDescent="0.15">
      <c r="A517" s="121">
        <v>40329</v>
      </c>
      <c r="B517" s="132">
        <v>-7.9908675799087447E-3</v>
      </c>
      <c r="C517" s="132">
        <v>1.146601146601145E-2</v>
      </c>
      <c r="D517" s="132">
        <v>-3.8543390872546768E-2</v>
      </c>
      <c r="E517" s="132">
        <v>2.6572187776794376E-3</v>
      </c>
      <c r="F517" s="132">
        <v>-2.5471217524197787E-3</v>
      </c>
      <c r="G517" s="132">
        <v>-6.1671602311607066E-3</v>
      </c>
    </row>
    <row r="518" spans="1:7" x14ac:dyDescent="0.15">
      <c r="A518" s="121">
        <v>40330</v>
      </c>
      <c r="B518" s="132">
        <v>-1.9179133103184309E-3</v>
      </c>
      <c r="C518" s="132">
        <v>-1.174089068825912E-2</v>
      </c>
      <c r="D518" s="132">
        <v>8.3620265617314615E-3</v>
      </c>
      <c r="E518" s="132">
        <v>2.0318021201413572E-2</v>
      </c>
      <c r="F518" s="132">
        <v>-1.2768130745658857E-2</v>
      </c>
      <c r="G518" s="132">
        <v>4.2526723851128434E-3</v>
      </c>
    </row>
    <row r="519" spans="1:7" x14ac:dyDescent="0.15">
      <c r="A519" s="121">
        <v>40331</v>
      </c>
      <c r="B519" s="132">
        <v>-6.1491160645656961E-3</v>
      </c>
      <c r="C519" s="132">
        <v>-1.4338385907415097E-2</v>
      </c>
      <c r="D519" s="132">
        <v>1.6829268292682942E-2</v>
      </c>
      <c r="E519" s="132">
        <v>-5.1948051948051965E-3</v>
      </c>
      <c r="F519" s="132">
        <v>-3.0005173305742261E-2</v>
      </c>
      <c r="G519" s="132">
        <v>-1.0341797859622304E-2</v>
      </c>
    </row>
    <row r="520" spans="1:7" x14ac:dyDescent="0.15">
      <c r="A520" s="121">
        <v>40332</v>
      </c>
      <c r="B520" s="132">
        <v>1.1600928074246841E-3</v>
      </c>
      <c r="C520" s="132">
        <v>-2.2443890274314149E-2</v>
      </c>
      <c r="D520" s="132">
        <v>7.1959702566570805E-4</v>
      </c>
      <c r="E520" s="132">
        <v>-9.5735422106179024E-3</v>
      </c>
      <c r="F520" s="132">
        <v>-5.3333333333338562E-4</v>
      </c>
      <c r="G520" s="132">
        <v>-9.5766202389788724E-3</v>
      </c>
    </row>
    <row r="521" spans="1:7" x14ac:dyDescent="0.15">
      <c r="A521" s="121">
        <v>40333</v>
      </c>
      <c r="B521" s="132">
        <v>-7.3387408265740417E-3</v>
      </c>
      <c r="C521" s="132">
        <v>-2.1258503401361262E-3</v>
      </c>
      <c r="D521" s="132">
        <v>-3.4995206136145707E-2</v>
      </c>
      <c r="E521" s="132">
        <v>-1.3181019332161759E-2</v>
      </c>
      <c r="F521" s="132">
        <v>-1.0672358591248599E-2</v>
      </c>
      <c r="G521" s="132">
        <v>-1.9882147213119539E-2</v>
      </c>
    </row>
    <row r="522" spans="1:7" x14ac:dyDescent="0.15">
      <c r="A522" s="121">
        <v>40334</v>
      </c>
      <c r="B522" s="132">
        <v>1.5953307392996052E-2</v>
      </c>
      <c r="C522" s="132">
        <v>1.1504047720494182E-2</v>
      </c>
      <c r="D522" s="132">
        <v>1.3412816691505292E-2</v>
      </c>
      <c r="E522" s="132">
        <v>-1.9590382902938575E-2</v>
      </c>
      <c r="F522" s="132">
        <v>3.8834951456310884E-2</v>
      </c>
      <c r="G522" s="132">
        <v>-1.844133257368985E-3</v>
      </c>
    </row>
    <row r="523" spans="1:7" x14ac:dyDescent="0.15">
      <c r="A523" s="121">
        <v>40335</v>
      </c>
      <c r="B523" s="132">
        <v>2.0298736116430627E-2</v>
      </c>
      <c r="C523" s="132">
        <v>-6.3184498736309491E-3</v>
      </c>
      <c r="D523" s="132">
        <v>2.3284313725490335E-2</v>
      </c>
      <c r="E523" s="132">
        <v>2.0890099909173454E-2</v>
      </c>
      <c r="F523" s="132">
        <v>3.6863966770508627E-2</v>
      </c>
      <c r="G523" s="132">
        <v>1.9106271122793839E-2</v>
      </c>
    </row>
    <row r="524" spans="1:7" x14ac:dyDescent="0.15">
      <c r="A524" s="121">
        <v>40336</v>
      </c>
      <c r="B524" s="132">
        <v>5.6306306306306286E-3</v>
      </c>
      <c r="C524" s="132">
        <v>8.4781687155577323E-4</v>
      </c>
      <c r="D524" s="132">
        <v>-1.748502994011969E-2</v>
      </c>
      <c r="E524" s="132">
        <v>-3.558718861210064E-3</v>
      </c>
      <c r="F524" s="132">
        <v>-4.2063094641962895E-2</v>
      </c>
      <c r="G524" s="132">
        <v>-1.7082553392191224E-2</v>
      </c>
    </row>
    <row r="525" spans="1:7" x14ac:dyDescent="0.15">
      <c r="A525" s="121">
        <v>40337</v>
      </c>
      <c r="B525" s="132">
        <v>8.2120194102277555E-3</v>
      </c>
      <c r="C525" s="132">
        <v>-1.185938161795852E-2</v>
      </c>
      <c r="D525" s="132">
        <v>-1.9502681618723816E-3</v>
      </c>
      <c r="E525" s="132">
        <v>-1.0714285714285676E-2</v>
      </c>
      <c r="F525" s="132">
        <v>8.8865656037637741E-3</v>
      </c>
      <c r="G525" s="132">
        <v>1.1546305182341676E-3</v>
      </c>
    </row>
    <row r="526" spans="1:7" x14ac:dyDescent="0.15">
      <c r="A526" s="121">
        <v>40338</v>
      </c>
      <c r="B526" s="132">
        <v>-1.4439096630877502E-2</v>
      </c>
      <c r="C526" s="132">
        <v>-1.5430775825117871E-2</v>
      </c>
      <c r="D526" s="132">
        <v>-2.0517830972154316E-2</v>
      </c>
      <c r="E526" s="132">
        <v>-3.8808664259927794E-2</v>
      </c>
      <c r="F526" s="132">
        <v>-2.642487046632136E-2</v>
      </c>
      <c r="G526" s="132">
        <v>-2.2406949749120053E-2</v>
      </c>
    </row>
    <row r="527" spans="1:7" x14ac:dyDescent="0.15">
      <c r="A527" s="121">
        <v>40339</v>
      </c>
      <c r="B527" s="132">
        <v>-1.4650638617580758E-2</v>
      </c>
      <c r="C527" s="132">
        <v>2.1767522855900001E-3</v>
      </c>
      <c r="D527" s="132">
        <v>2.3441396508728118E-2</v>
      </c>
      <c r="E527" s="132">
        <v>-2.3474178403755874E-2</v>
      </c>
      <c r="F527" s="132">
        <v>4.2575838211815764E-3</v>
      </c>
      <c r="G527" s="132">
        <v>1.4248724509338118E-3</v>
      </c>
    </row>
    <row r="528" spans="1:7" x14ac:dyDescent="0.15">
      <c r="A528" s="121">
        <v>40340</v>
      </c>
      <c r="B528" s="132">
        <v>-9.5310712924132623E-3</v>
      </c>
      <c r="C528" s="132">
        <v>1.9548218940052209E-2</v>
      </c>
      <c r="D528" s="132">
        <v>-1.9493177387913674E-3</v>
      </c>
      <c r="E528" s="132">
        <v>1.8269230769230704E-2</v>
      </c>
      <c r="F528" s="132">
        <v>1.11287758346581E-2</v>
      </c>
      <c r="G528" s="132">
        <v>6.2574584621033491E-3</v>
      </c>
    </row>
    <row r="529" spans="1:7" x14ac:dyDescent="0.15">
      <c r="A529" s="121">
        <v>40341</v>
      </c>
      <c r="B529" s="132">
        <v>-2.886836027713624E-2</v>
      </c>
      <c r="C529" s="132">
        <v>-1.7469109501491276E-2</v>
      </c>
      <c r="D529" s="132">
        <v>-1.6113281250000111E-2</v>
      </c>
      <c r="E529" s="132">
        <v>3.4938621340887765E-2</v>
      </c>
      <c r="F529" s="132">
        <v>-2.4109014675052221E-2</v>
      </c>
      <c r="G529" s="132">
        <v>-2.3612230314272287E-2</v>
      </c>
    </row>
    <row r="530" spans="1:7" x14ac:dyDescent="0.15">
      <c r="A530" s="121">
        <v>40342</v>
      </c>
      <c r="B530" s="132">
        <v>3.5671819262781401E-3</v>
      </c>
      <c r="C530" s="132">
        <v>7.8057241977449454E-3</v>
      </c>
      <c r="D530" s="132">
        <v>-2.4813895781627959E-4</v>
      </c>
      <c r="E530" s="132">
        <v>1.8248175182480342E-3</v>
      </c>
      <c r="F530" s="132">
        <v>1.6648764769065405E-2</v>
      </c>
      <c r="G530" s="132">
        <v>5.605904886480495E-3</v>
      </c>
    </row>
    <row r="531" spans="1:7" x14ac:dyDescent="0.15">
      <c r="A531" s="121">
        <v>40343</v>
      </c>
      <c r="B531" s="132">
        <v>4.7393364928909332E-3</v>
      </c>
      <c r="C531" s="132">
        <v>3.8726333907057597E-3</v>
      </c>
      <c r="D531" s="132">
        <v>6.7014147431125881E-3</v>
      </c>
      <c r="E531" s="132">
        <v>2.1857923497267784E-2</v>
      </c>
      <c r="F531" s="132">
        <v>-2.1130480718435374E-3</v>
      </c>
      <c r="G531" s="132">
        <v>1.8241506395366924E-2</v>
      </c>
    </row>
    <row r="532" spans="1:7" x14ac:dyDescent="0.15">
      <c r="A532" s="121">
        <v>40344</v>
      </c>
      <c r="B532" s="132">
        <v>1.3364779874213806E-2</v>
      </c>
      <c r="C532" s="132">
        <v>6.0008572653236225E-3</v>
      </c>
      <c r="D532" s="132">
        <v>3.8461538461538325E-2</v>
      </c>
      <c r="E532" s="132">
        <v>1.2477718360071277E-2</v>
      </c>
      <c r="F532" s="132">
        <v>-5.8231868713605195E-3</v>
      </c>
      <c r="G532" s="132">
        <v>1.2196605632946111E-2</v>
      </c>
    </row>
    <row r="533" spans="1:7" x14ac:dyDescent="0.15">
      <c r="A533" s="121">
        <v>40345</v>
      </c>
      <c r="B533" s="132">
        <v>8.1458494957329375E-3</v>
      </c>
      <c r="C533" s="132">
        <v>-5.112910097997303E-3</v>
      </c>
      <c r="D533" s="132">
        <v>1.4007597340930822E-2</v>
      </c>
      <c r="E533" s="132">
        <v>-4.7535211267605515E-2</v>
      </c>
      <c r="F533" s="132">
        <v>-7.4547390841320782E-3</v>
      </c>
      <c r="G533" s="132">
        <v>-3.2603143123290934E-3</v>
      </c>
    </row>
    <row r="534" spans="1:7" x14ac:dyDescent="0.15">
      <c r="A534" s="121">
        <v>40346</v>
      </c>
      <c r="B534" s="132">
        <v>1.269719122739521E-2</v>
      </c>
      <c r="C534" s="132">
        <v>3.2976445396145637E-2</v>
      </c>
      <c r="D534" s="132">
        <v>-7.2582533364552448E-3</v>
      </c>
      <c r="E534" s="132">
        <v>1.9408502772643166E-2</v>
      </c>
      <c r="F534" s="132">
        <v>4.4527896995708138E-2</v>
      </c>
      <c r="G534" s="132">
        <v>1.8540570687809899E-2</v>
      </c>
    </row>
    <row r="535" spans="1:7" x14ac:dyDescent="0.15">
      <c r="A535" s="121">
        <v>40347</v>
      </c>
      <c r="B535" s="132">
        <v>-2.2796352583586144E-3</v>
      </c>
      <c r="C535" s="132">
        <v>1.5754560530679917E-2</v>
      </c>
      <c r="D535" s="132">
        <v>-1.2264150943396168E-2</v>
      </c>
      <c r="E535" s="132">
        <v>1.9945602901178638E-2</v>
      </c>
      <c r="F535" s="132">
        <v>3.33846944016436E-2</v>
      </c>
      <c r="G535" s="132">
        <v>1.6871142945937834E-3</v>
      </c>
    </row>
    <row r="536" spans="1:7" x14ac:dyDescent="0.15">
      <c r="A536" s="121">
        <v>40348</v>
      </c>
      <c r="B536" s="132">
        <v>4.5696877380043688E-3</v>
      </c>
      <c r="C536" s="132">
        <v>-4.8979591836735281E-3</v>
      </c>
      <c r="D536" s="132">
        <v>3.104106972301679E-3</v>
      </c>
      <c r="E536" s="132">
        <v>-1.777777777777767E-2</v>
      </c>
      <c r="F536" s="132">
        <v>3.6282306163021971E-2</v>
      </c>
      <c r="G536" s="132">
        <v>5.6437910910835942E-3</v>
      </c>
    </row>
    <row r="537" spans="1:7" x14ac:dyDescent="0.15">
      <c r="A537" s="121">
        <v>40349</v>
      </c>
      <c r="B537" s="132">
        <v>7.5815011372259988E-4</v>
      </c>
      <c r="C537" s="132">
        <v>1.7227235438884492E-2</v>
      </c>
      <c r="D537" s="132">
        <v>-2.3803856224702269E-4</v>
      </c>
      <c r="E537" s="132">
        <v>-2.6244343891402844E-2</v>
      </c>
      <c r="F537" s="132">
        <v>-2.9256594724220819E-2</v>
      </c>
      <c r="G537" s="132">
        <v>-1.1870656852806749E-2</v>
      </c>
    </row>
    <row r="538" spans="1:7" x14ac:dyDescent="0.15">
      <c r="A538" s="121">
        <v>40350</v>
      </c>
      <c r="B538" s="132">
        <v>1.3636363636363669E-2</v>
      </c>
      <c r="C538" s="132">
        <v>-4.0322580645162365E-3</v>
      </c>
      <c r="D538" s="132">
        <v>-5.9523809523809312E-3</v>
      </c>
      <c r="E538" s="132">
        <v>-3.0669144981412599E-2</v>
      </c>
      <c r="F538" s="132">
        <v>-1.6304347826086918E-2</v>
      </c>
      <c r="G538" s="132">
        <v>-1.2176809051576698E-2</v>
      </c>
    </row>
    <row r="539" spans="1:7" x14ac:dyDescent="0.15">
      <c r="A539" s="121">
        <v>40351</v>
      </c>
      <c r="B539" s="132">
        <v>3.4005979073243653E-2</v>
      </c>
      <c r="C539" s="132">
        <v>3.6437246963563208E-3</v>
      </c>
      <c r="D539" s="132">
        <v>1.1017964071856401E-2</v>
      </c>
      <c r="E539" s="132">
        <v>5.7526366251199335E-3</v>
      </c>
      <c r="F539" s="132">
        <v>-5.173279758915128E-2</v>
      </c>
      <c r="G539" s="132">
        <v>7.0740517760385924E-3</v>
      </c>
    </row>
    <row r="540" spans="1:7" x14ac:dyDescent="0.15">
      <c r="A540" s="121">
        <v>40352</v>
      </c>
      <c r="B540" s="132">
        <v>-1.1926273942898469E-2</v>
      </c>
      <c r="C540" s="132">
        <v>0</v>
      </c>
      <c r="D540" s="132">
        <v>-2.2980336413172209E-2</v>
      </c>
      <c r="E540" s="132">
        <v>1.4299332697807365E-2</v>
      </c>
      <c r="F540" s="132">
        <v>-2.0656779661016977E-2</v>
      </c>
      <c r="G540" s="132">
        <v>5.8287251531918827E-4</v>
      </c>
    </row>
    <row r="541" spans="1:7" x14ac:dyDescent="0.15">
      <c r="A541" s="121">
        <v>40353</v>
      </c>
      <c r="B541" s="132">
        <v>8.0468178493049436E-3</v>
      </c>
      <c r="C541" s="132">
        <v>-5.6474384832594371E-3</v>
      </c>
      <c r="D541" s="132">
        <v>8.4869059165859628E-3</v>
      </c>
      <c r="E541" s="132">
        <v>6.5789473684210176E-3</v>
      </c>
      <c r="F541" s="132">
        <v>-2.7041644131962084E-3</v>
      </c>
      <c r="G541" s="132">
        <v>-6.870901731168555E-4</v>
      </c>
    </row>
    <row r="542" spans="1:7" x14ac:dyDescent="0.15">
      <c r="A542" s="121">
        <v>40354</v>
      </c>
      <c r="B542" s="132">
        <v>-7.2568940493467071E-4</v>
      </c>
      <c r="C542" s="132">
        <v>5.6795131845841507E-3</v>
      </c>
      <c r="D542" s="132">
        <v>-1.9716277951430605E-2</v>
      </c>
      <c r="E542" s="132">
        <v>9.3370681605975392E-4</v>
      </c>
      <c r="F542" s="132">
        <v>2.1691973969631073E-2</v>
      </c>
      <c r="G542" s="132">
        <v>7.1745661629523116E-3</v>
      </c>
    </row>
    <row r="543" spans="1:7" x14ac:dyDescent="0.15">
      <c r="A543" s="121">
        <v>40355</v>
      </c>
      <c r="B543" s="132">
        <v>-1.0167029774872827E-2</v>
      </c>
      <c r="C543" s="132">
        <v>-1.1294876966518652E-2</v>
      </c>
      <c r="D543" s="132">
        <v>8.8300220750552327E-3</v>
      </c>
      <c r="E543" s="132">
        <v>-2.1455223880597063E-2</v>
      </c>
      <c r="F543" s="132">
        <v>-3.7154989384288739E-2</v>
      </c>
      <c r="G543" s="132">
        <v>-1.6918213792796455E-2</v>
      </c>
    </row>
    <row r="544" spans="1:7" x14ac:dyDescent="0.15">
      <c r="A544" s="121">
        <v>40356</v>
      </c>
      <c r="B544" s="132">
        <v>2.1643433602347661E-2</v>
      </c>
      <c r="C544" s="132">
        <v>1.509587923296607E-2</v>
      </c>
      <c r="D544" s="132">
        <v>6.5645514223193757E-3</v>
      </c>
      <c r="E544" s="132">
        <v>2.5738798856053346E-2</v>
      </c>
      <c r="F544" s="132">
        <v>3.5832414553472969E-2</v>
      </c>
      <c r="G544" s="132">
        <v>1.5684676116721752E-2</v>
      </c>
    </row>
    <row r="545" spans="1:7" x14ac:dyDescent="0.15">
      <c r="A545" s="121">
        <v>40357</v>
      </c>
      <c r="B545" s="132">
        <v>2.1543985637342278E-3</v>
      </c>
      <c r="C545" s="132">
        <v>2.1704180064308742E-2</v>
      </c>
      <c r="D545" s="132">
        <v>1.5700483091787509E-2</v>
      </c>
      <c r="E545" s="132">
        <v>2.1375464684014966E-2</v>
      </c>
      <c r="F545" s="132">
        <v>5.8009579563597757E-2</v>
      </c>
      <c r="G545" s="132">
        <v>1.2841473202342302E-2</v>
      </c>
    </row>
    <row r="546" spans="1:7" x14ac:dyDescent="0.15">
      <c r="A546" s="121">
        <v>40358</v>
      </c>
      <c r="B546" s="132">
        <v>3.9412396990325949E-3</v>
      </c>
      <c r="C546" s="132">
        <v>3.9339103068436465E-4</v>
      </c>
      <c r="D546" s="132">
        <v>-3.5671819262782511E-3</v>
      </c>
      <c r="E546" s="132">
        <v>-5.4595086442220664E-3</v>
      </c>
      <c r="F546" s="132">
        <v>3.7223340040241526E-2</v>
      </c>
      <c r="G546" s="132">
        <v>-1.966366331112579E-3</v>
      </c>
    </row>
    <row r="547" spans="1:7" x14ac:dyDescent="0.15">
      <c r="A547" s="121">
        <v>40359</v>
      </c>
      <c r="B547" s="132">
        <v>-1.8201284796573791E-2</v>
      </c>
      <c r="C547" s="132">
        <v>6.6850176956352314E-3</v>
      </c>
      <c r="D547" s="132">
        <v>8.591885441527447E-3</v>
      </c>
      <c r="E547" s="132">
        <v>2.7447392497714773E-3</v>
      </c>
      <c r="F547" s="132">
        <v>-7.2744907856451269E-3</v>
      </c>
      <c r="G547" s="132">
        <v>-1.0998059166029472E-2</v>
      </c>
    </row>
    <row r="548" spans="1:7" x14ac:dyDescent="0.15">
      <c r="A548" s="121">
        <v>40360</v>
      </c>
      <c r="B548" s="132">
        <v>-1.4903671392221041E-2</v>
      </c>
      <c r="C548" s="132">
        <v>0</v>
      </c>
      <c r="D548" s="132">
        <v>-1.4434453383814438E-2</v>
      </c>
      <c r="E548" s="132">
        <v>-2.463503649635046E-2</v>
      </c>
      <c r="F548" s="132">
        <v>-2.4425989252564784E-2</v>
      </c>
      <c r="G548" s="132">
        <v>-1.8182088487155079E-2</v>
      </c>
    </row>
    <row r="549" spans="1:7" x14ac:dyDescent="0.15">
      <c r="A549" s="121">
        <v>40361</v>
      </c>
      <c r="B549" s="132">
        <v>1.8450184501843658E-3</v>
      </c>
      <c r="C549" s="132">
        <v>9.765625E-3</v>
      </c>
      <c r="D549" s="132">
        <v>2.5210084033613578E-2</v>
      </c>
      <c r="E549" s="132">
        <v>-1.5902712815715647E-2</v>
      </c>
      <c r="F549" s="132">
        <v>4.6569854782173348E-2</v>
      </c>
      <c r="G549" s="132">
        <v>9.7515179963962861E-3</v>
      </c>
    </row>
    <row r="550" spans="1:7" x14ac:dyDescent="0.15">
      <c r="A550" s="121">
        <v>40362</v>
      </c>
      <c r="B550" s="132">
        <v>3.6832412523020164E-3</v>
      </c>
      <c r="C550" s="132">
        <v>8.1237911025144882E-3</v>
      </c>
      <c r="D550" s="132">
        <v>4.1686182669789185E-2</v>
      </c>
      <c r="E550" s="132">
        <v>1.0456273764258617E-2</v>
      </c>
      <c r="F550" s="132">
        <v>2.05741626794258E-2</v>
      </c>
      <c r="G550" s="132">
        <v>7.258004048886546E-3</v>
      </c>
    </row>
    <row r="551" spans="1:7" x14ac:dyDescent="0.15">
      <c r="A551" s="121">
        <v>40363</v>
      </c>
      <c r="B551" s="132">
        <v>-8.4403669724770758E-3</v>
      </c>
      <c r="C551" s="132">
        <v>-1.4198004604758174E-2</v>
      </c>
      <c r="D551" s="132">
        <v>-8.0935251798560648E-3</v>
      </c>
      <c r="E551" s="132">
        <v>-1.8814675446849893E-3</v>
      </c>
      <c r="F551" s="132">
        <v>-1.2658227848101222E-2</v>
      </c>
      <c r="G551" s="132">
        <v>-2.4416025249742734E-3</v>
      </c>
    </row>
    <row r="552" spans="1:7" x14ac:dyDescent="0.15">
      <c r="A552" s="121">
        <v>40364</v>
      </c>
      <c r="B552" s="132">
        <v>-9.2524056254625897E-3</v>
      </c>
      <c r="C552" s="132">
        <v>-7.0066173608407389E-3</v>
      </c>
      <c r="D552" s="132">
        <v>-3.0371713508612785E-2</v>
      </c>
      <c r="E552" s="132">
        <v>2.827521206409056E-3</v>
      </c>
      <c r="F552" s="132">
        <v>-9.0218423551755578E-3</v>
      </c>
      <c r="G552" s="132">
        <v>-1.4954107902395375E-2</v>
      </c>
    </row>
    <row r="553" spans="1:7" x14ac:dyDescent="0.15">
      <c r="A553" s="121">
        <v>40365</v>
      </c>
      <c r="B553" s="132">
        <v>1.0833022039596463E-2</v>
      </c>
      <c r="C553" s="132">
        <v>1.4504116032928227E-2</v>
      </c>
      <c r="D553" s="132">
        <v>5.1425899953247978E-3</v>
      </c>
      <c r="E553" s="132">
        <v>3.759398496240518E-3</v>
      </c>
      <c r="F553" s="132">
        <v>-7.1873502635362296E-3</v>
      </c>
      <c r="G553" s="132">
        <v>3.2271260397254142E-3</v>
      </c>
    </row>
    <row r="554" spans="1:7" x14ac:dyDescent="0.15">
      <c r="A554" s="121">
        <v>40366</v>
      </c>
      <c r="B554" s="132">
        <v>-6.2823355506281819E-3</v>
      </c>
      <c r="C554" s="132">
        <v>3.4775888717155645E-3</v>
      </c>
      <c r="D554" s="132">
        <v>4.8837209302325935E-3</v>
      </c>
      <c r="E554" s="132">
        <v>2.528089887640439E-2</v>
      </c>
      <c r="F554" s="132">
        <v>8.6872586872586144E-3</v>
      </c>
      <c r="G554" s="132">
        <v>1.002778784583791E-2</v>
      </c>
    </row>
    <row r="555" spans="1:7" x14ac:dyDescent="0.15">
      <c r="A555" s="121">
        <v>40367</v>
      </c>
      <c r="B555" s="132">
        <v>8.1814801041277807E-3</v>
      </c>
      <c r="C555" s="132">
        <v>-3.4655371582594796E-3</v>
      </c>
      <c r="D555" s="132">
        <v>2.2448507289979158E-2</v>
      </c>
      <c r="E555" s="132">
        <v>-2.1004566210045539E-2</v>
      </c>
      <c r="F555" s="132">
        <v>-2.4880382775119614E-2</v>
      </c>
      <c r="G555" s="132">
        <v>-2.8409090909090606E-3</v>
      </c>
    </row>
    <row r="556" spans="1:7" x14ac:dyDescent="0.15">
      <c r="A556" s="121">
        <v>40368</v>
      </c>
      <c r="B556" s="132">
        <v>1.2910365178900873E-2</v>
      </c>
      <c r="C556" s="132">
        <v>3.0911901081918103E-3</v>
      </c>
      <c r="D556" s="132">
        <v>1.3128112267994485E-2</v>
      </c>
      <c r="E556" s="132">
        <v>-1.0261194029850818E-2</v>
      </c>
      <c r="F556" s="132">
        <v>3.9254170755642637E-3</v>
      </c>
      <c r="G556" s="132">
        <v>1.3315339631129186E-2</v>
      </c>
    </row>
    <row r="557" spans="1:7" x14ac:dyDescent="0.15">
      <c r="A557" s="121">
        <v>40369</v>
      </c>
      <c r="B557" s="132">
        <v>1.0196649672250535E-2</v>
      </c>
      <c r="C557" s="132">
        <v>3.8520801232664326E-3</v>
      </c>
      <c r="D557" s="132">
        <v>-7.1492403932081894E-3</v>
      </c>
      <c r="E557" s="132">
        <v>0</v>
      </c>
      <c r="F557" s="132">
        <v>-4.887585532747929E-4</v>
      </c>
      <c r="G557" s="132">
        <v>3.2259019207434569E-3</v>
      </c>
    </row>
    <row r="558" spans="1:7" x14ac:dyDescent="0.15">
      <c r="A558" s="121">
        <v>40370</v>
      </c>
      <c r="B558" s="132">
        <v>-6.849315068493067E-3</v>
      </c>
      <c r="C558" s="132">
        <v>-1.3814274750575617E-2</v>
      </c>
      <c r="D558" s="132">
        <v>8.1008100810080474E-3</v>
      </c>
      <c r="E558" s="132">
        <v>-5.655042412818001E-3</v>
      </c>
      <c r="F558" s="132">
        <v>-1.8581907090464478E-2</v>
      </c>
      <c r="G558" s="132">
        <v>-3.8792849135642626E-3</v>
      </c>
    </row>
    <row r="559" spans="1:7" x14ac:dyDescent="0.15">
      <c r="A559" s="121">
        <v>40371</v>
      </c>
      <c r="B559" s="132">
        <v>7.6225045372051436E-3</v>
      </c>
      <c r="C559" s="132">
        <v>1.6342412451362032E-2</v>
      </c>
      <c r="D559" s="132">
        <v>4.4642857142858094E-3</v>
      </c>
      <c r="E559" s="132">
        <v>1.8957345971564177E-3</v>
      </c>
      <c r="F559" s="132">
        <v>-3.1390134529147962E-2</v>
      </c>
      <c r="G559" s="132">
        <v>3.4501651044673842E-3</v>
      </c>
    </row>
    <row r="560" spans="1:7" x14ac:dyDescent="0.15">
      <c r="A560" s="121">
        <v>40372</v>
      </c>
      <c r="B560" s="132">
        <v>-1.008645533141217E-2</v>
      </c>
      <c r="C560" s="132">
        <v>-2.6799387442572709E-2</v>
      </c>
      <c r="D560" s="132">
        <v>-1.1111111111111072E-2</v>
      </c>
      <c r="E560" s="132">
        <v>-4.7303689687796524E-3</v>
      </c>
      <c r="F560" s="132">
        <v>-1.9547325102880819E-2</v>
      </c>
      <c r="G560" s="132">
        <v>-8.455567688811505E-3</v>
      </c>
    </row>
    <row r="561" spans="1:7" x14ac:dyDescent="0.15">
      <c r="A561" s="121">
        <v>40373</v>
      </c>
      <c r="B561" s="132">
        <v>0</v>
      </c>
      <c r="C561" s="132">
        <v>1.4555468135326377E-2</v>
      </c>
      <c r="D561" s="132">
        <v>1.3483146067415852E-2</v>
      </c>
      <c r="E561" s="132">
        <v>3.3269961977186346E-2</v>
      </c>
      <c r="F561" s="132">
        <v>9.9685204616999368E-3</v>
      </c>
      <c r="G561" s="132">
        <v>3.3634455970115162E-3</v>
      </c>
    </row>
    <row r="562" spans="1:7" x14ac:dyDescent="0.15">
      <c r="A562" s="121">
        <v>40374</v>
      </c>
      <c r="B562" s="132">
        <v>7.2780203784561515E-4</v>
      </c>
      <c r="C562" s="132">
        <v>6.979449398991866E-3</v>
      </c>
      <c r="D562" s="132">
        <v>9.9778270509975897E-3</v>
      </c>
      <c r="E562" s="132">
        <v>3.4038638454461978E-2</v>
      </c>
      <c r="F562" s="132">
        <v>1.7662337662337713E-2</v>
      </c>
      <c r="G562" s="132">
        <v>8.5732508639997373E-3</v>
      </c>
    </row>
    <row r="563" spans="1:7" x14ac:dyDescent="0.15">
      <c r="A563" s="121">
        <v>40375</v>
      </c>
      <c r="B563" s="132">
        <v>4.7272727272726911E-3</v>
      </c>
      <c r="C563" s="132">
        <v>-1.4247208317289095E-2</v>
      </c>
      <c r="D563" s="132">
        <v>3.1833150384193321E-2</v>
      </c>
      <c r="E563" s="132">
        <v>-8.8967971530251599E-4</v>
      </c>
      <c r="F563" s="132">
        <v>7.1465033180193593E-3</v>
      </c>
      <c r="G563" s="132">
        <v>8.6768533905907663E-3</v>
      </c>
    </row>
    <row r="564" spans="1:7" x14ac:dyDescent="0.15">
      <c r="A564" s="121">
        <v>40376</v>
      </c>
      <c r="B564" s="132">
        <v>7.9623597538907021E-3</v>
      </c>
      <c r="C564" s="132">
        <v>1.2890624999999822E-2</v>
      </c>
      <c r="D564" s="132">
        <v>7.2340425531915997E-3</v>
      </c>
      <c r="E564" s="132">
        <v>3.7399821905609976E-2</v>
      </c>
      <c r="F564" s="132">
        <v>6.588950836289964E-3</v>
      </c>
      <c r="G564" s="132">
        <v>9.9289952906527201E-3</v>
      </c>
    </row>
    <row r="565" spans="1:7" x14ac:dyDescent="0.15">
      <c r="A565" s="121">
        <v>40377</v>
      </c>
      <c r="B565" s="132">
        <v>-4.3087971274685666E-3</v>
      </c>
      <c r="C565" s="132">
        <v>8.4843810258388164E-3</v>
      </c>
      <c r="D565" s="132">
        <v>-2.9573299535277098E-3</v>
      </c>
      <c r="E565" s="132">
        <v>-8.5836909871244149E-3</v>
      </c>
      <c r="F565" s="132">
        <v>5.0352467270897705E-4</v>
      </c>
      <c r="G565" s="132">
        <v>6.2943927932090915E-3</v>
      </c>
    </row>
    <row r="566" spans="1:7" x14ac:dyDescent="0.15">
      <c r="A566" s="121">
        <v>40378</v>
      </c>
      <c r="B566" s="132">
        <v>-8.2942661377569671E-3</v>
      </c>
      <c r="C566" s="132">
        <v>-6.8833652007648238E-3</v>
      </c>
      <c r="D566" s="132">
        <v>-1.0593220338983578E-3</v>
      </c>
      <c r="E566" s="132">
        <v>1.9913419913419883E-2</v>
      </c>
      <c r="F566" s="132">
        <v>5.0327126321070281E-4</v>
      </c>
      <c r="G566" s="132">
        <v>1.9224147825089855E-3</v>
      </c>
    </row>
    <row r="567" spans="1:7" x14ac:dyDescent="0.15">
      <c r="A567" s="121">
        <v>40379</v>
      </c>
      <c r="B567" s="132">
        <v>-7.2727272727272085E-3</v>
      </c>
      <c r="C567" s="132">
        <v>0</v>
      </c>
      <c r="D567" s="132">
        <v>-7.4231177094380429E-3</v>
      </c>
      <c r="E567" s="132">
        <v>-2.3769100169779289E-2</v>
      </c>
      <c r="F567" s="132">
        <v>-8.0482897384306362E-3</v>
      </c>
      <c r="G567" s="132">
        <v>-1.1469400612846847E-2</v>
      </c>
    </row>
    <row r="568" spans="1:7" x14ac:dyDescent="0.15">
      <c r="A568" s="121">
        <v>40380</v>
      </c>
      <c r="B568" s="132">
        <v>-5.86080586080584E-3</v>
      </c>
      <c r="C568" s="132">
        <v>-1.0781671159029504E-2</v>
      </c>
      <c r="D568" s="132">
        <v>-6.4102564102563875E-3</v>
      </c>
      <c r="E568" s="132">
        <v>7.8260869565216495E-3</v>
      </c>
      <c r="F568" s="132">
        <v>1.5212981744423537E-3</v>
      </c>
      <c r="G568" s="132">
        <v>2.0134130973246123E-3</v>
      </c>
    </row>
    <row r="569" spans="1:7" x14ac:dyDescent="0.15">
      <c r="A569" s="121">
        <v>40381</v>
      </c>
      <c r="B569" s="132">
        <v>3.6845983787769931E-4</v>
      </c>
      <c r="C569" s="132">
        <v>1.9462826002334399E-3</v>
      </c>
      <c r="D569" s="132">
        <v>-9.6774193548387899E-3</v>
      </c>
      <c r="E569" s="132">
        <v>-4.3140638481450333E-3</v>
      </c>
      <c r="F569" s="132">
        <v>-2.5316455696202667E-3</v>
      </c>
      <c r="G569" s="132">
        <v>-6.6207933387302242E-3</v>
      </c>
    </row>
    <row r="570" spans="1:7" x14ac:dyDescent="0.15">
      <c r="A570" s="121">
        <v>40382</v>
      </c>
      <c r="B570" s="132">
        <v>-1.8784530386740217E-2</v>
      </c>
      <c r="C570" s="132">
        <v>1.1655011655011815E-3</v>
      </c>
      <c r="D570" s="132">
        <v>-2.3887079261671884E-3</v>
      </c>
      <c r="E570" s="132">
        <v>-2.1663778162911651E-2</v>
      </c>
      <c r="F570" s="132">
        <v>-3.5025380710659748E-2</v>
      </c>
      <c r="G570" s="132">
        <v>-8.0619342821386386E-3</v>
      </c>
    </row>
    <row r="571" spans="1:7" x14ac:dyDescent="0.15">
      <c r="A571" s="121">
        <v>40383</v>
      </c>
      <c r="B571" s="132">
        <v>-3.0405405405405483E-2</v>
      </c>
      <c r="C571" s="132">
        <v>-6.9848661233993248E-3</v>
      </c>
      <c r="D571" s="132">
        <v>-2.0243796255986046E-2</v>
      </c>
      <c r="E571" s="132">
        <v>-1.5057573073516406E-2</v>
      </c>
      <c r="F571" s="132">
        <v>-2.7880063124671284E-2</v>
      </c>
      <c r="G571" s="132">
        <v>-1.8602194706883401E-2</v>
      </c>
    </row>
    <row r="572" spans="1:7" x14ac:dyDescent="0.15">
      <c r="A572" s="121">
        <v>40384</v>
      </c>
      <c r="B572" s="132">
        <v>-1.8970189701897011E-2</v>
      </c>
      <c r="C572" s="132">
        <v>0</v>
      </c>
      <c r="D572" s="132">
        <v>1.8662519440124425E-2</v>
      </c>
      <c r="E572" s="132">
        <v>-2.248201438848918E-2</v>
      </c>
      <c r="F572" s="132">
        <v>-3.6796536796536827E-2</v>
      </c>
      <c r="G572" s="132">
        <v>-6.1289165271466439E-3</v>
      </c>
    </row>
    <row r="573" spans="1:7" x14ac:dyDescent="0.15">
      <c r="A573" s="121">
        <v>40385</v>
      </c>
      <c r="B573" s="132">
        <v>-6.3141278610892027E-3</v>
      </c>
      <c r="C573" s="132">
        <v>-3.907776475185698E-3</v>
      </c>
      <c r="D573" s="132">
        <v>2.8353326063248474E-3</v>
      </c>
      <c r="E573" s="132">
        <v>3.6798528058878954E-3</v>
      </c>
      <c r="F573" s="132">
        <v>-1.7415730337078772E-2</v>
      </c>
      <c r="G573" s="132">
        <v>-3.1134374153957145E-3</v>
      </c>
    </row>
    <row r="574" spans="1:7" x14ac:dyDescent="0.15">
      <c r="A574" s="121">
        <v>40386</v>
      </c>
      <c r="B574" s="132">
        <v>2.1048451151707726E-2</v>
      </c>
      <c r="C574" s="132">
        <v>7.8462142016477721E-3</v>
      </c>
      <c r="D574" s="132">
        <v>5.2196607220531543E-3</v>
      </c>
      <c r="E574" s="132">
        <v>7.3327222731438546E-3</v>
      </c>
      <c r="F574" s="132">
        <v>6.8610634648371693E-3</v>
      </c>
      <c r="G574" s="132">
        <v>6.1105327479291649E-3</v>
      </c>
    </row>
    <row r="575" spans="1:7" x14ac:dyDescent="0.15">
      <c r="A575" s="121">
        <v>40387</v>
      </c>
      <c r="B575" s="132">
        <v>-3.9284325165305334E-2</v>
      </c>
      <c r="C575" s="132">
        <v>1.2845465161541281E-2</v>
      </c>
      <c r="D575" s="132">
        <v>1.6875811337083491E-2</v>
      </c>
      <c r="E575" s="132">
        <v>-2.7297543221109777E-3</v>
      </c>
      <c r="F575" s="132">
        <v>-2.6689381033503601E-2</v>
      </c>
      <c r="G575" s="132">
        <v>-1.9030052186431501E-2</v>
      </c>
    </row>
    <row r="576" spans="1:7" x14ac:dyDescent="0.15">
      <c r="A576" s="121">
        <v>40388</v>
      </c>
      <c r="B576" s="132">
        <v>9.7165991902834481E-3</v>
      </c>
      <c r="C576" s="132">
        <v>1.5757109915449652E-2</v>
      </c>
      <c r="D576" s="132">
        <v>-8.5106382978723527E-3</v>
      </c>
      <c r="E576" s="132">
        <v>1.7335766423357546E-2</v>
      </c>
      <c r="F576" s="132">
        <v>5.2508751458575365E-3</v>
      </c>
      <c r="G576" s="132">
        <v>1.1358251165634714E-2</v>
      </c>
    </row>
    <row r="577" spans="1:7" x14ac:dyDescent="0.15">
      <c r="A577" s="121">
        <v>40389</v>
      </c>
      <c r="B577" s="132">
        <v>2.1651964715316829E-2</v>
      </c>
      <c r="C577" s="132">
        <v>-1.8917896329928574E-3</v>
      </c>
      <c r="D577" s="132">
        <v>-4.2918454935623185E-3</v>
      </c>
      <c r="E577" s="132">
        <v>8.9686098654717661E-4</v>
      </c>
      <c r="F577" s="132">
        <v>8.7057457922228298E-3</v>
      </c>
      <c r="G577" s="132">
        <v>1.3603796970887982E-2</v>
      </c>
    </row>
    <row r="578" spans="1:7" x14ac:dyDescent="0.15">
      <c r="A578" s="121">
        <v>40390</v>
      </c>
      <c r="B578" s="132">
        <v>-4.3171114599686033E-3</v>
      </c>
      <c r="C578" s="132">
        <v>-1.2888551933282755E-2</v>
      </c>
      <c r="D578" s="132">
        <v>3.4482758620690834E-3</v>
      </c>
      <c r="E578" s="132">
        <v>8.960573476702427E-3</v>
      </c>
      <c r="F578" s="132">
        <v>2.8768699654775354E-3</v>
      </c>
      <c r="G578" s="132">
        <v>-1.282471890005632E-3</v>
      </c>
    </row>
    <row r="579" spans="1:7" x14ac:dyDescent="0.15">
      <c r="A579" s="121">
        <v>40391</v>
      </c>
      <c r="B579" s="132">
        <v>7.8833267638933613E-4</v>
      </c>
      <c r="C579" s="132">
        <v>-1.1520737327187502E-3</v>
      </c>
      <c r="D579" s="132">
        <v>1.2886597938144284E-3</v>
      </c>
      <c r="E579" s="132">
        <v>1.7761989342806039E-3</v>
      </c>
      <c r="F579" s="132">
        <v>-2.8686173264487191E-3</v>
      </c>
      <c r="G579" s="132">
        <v>2.5682374723765555E-3</v>
      </c>
    </row>
    <row r="580" spans="1:7" x14ac:dyDescent="0.15">
      <c r="A580" s="121">
        <v>40392</v>
      </c>
      <c r="B580" s="132">
        <v>-1.7329657345411587E-2</v>
      </c>
      <c r="C580" s="132">
        <v>-7.3048827374087022E-3</v>
      </c>
      <c r="D580" s="132">
        <v>-1.0081510081510037E-2</v>
      </c>
      <c r="E580" s="132">
        <v>0</v>
      </c>
      <c r="F580" s="132">
        <v>-3.9700805523590232E-2</v>
      </c>
      <c r="G580" s="132">
        <v>-1.3106159895150737E-2</v>
      </c>
    </row>
    <row r="581" spans="1:7" x14ac:dyDescent="0.15">
      <c r="A581" s="121">
        <v>40393</v>
      </c>
      <c r="B581" s="132">
        <v>-1.1222444889779415E-2</v>
      </c>
      <c r="C581" s="132">
        <v>-5.034856700232293E-3</v>
      </c>
      <c r="D581" s="132">
        <v>-6.500541711809249E-3</v>
      </c>
      <c r="E581" s="132">
        <v>-5.3191489361701372E-3</v>
      </c>
      <c r="F581" s="132">
        <v>-2.9958058717795111E-2</v>
      </c>
      <c r="G581" s="132">
        <v>-8.9188699746468592E-3</v>
      </c>
    </row>
    <row r="582" spans="1:7" x14ac:dyDescent="0.15">
      <c r="A582" s="121">
        <v>40394</v>
      </c>
      <c r="B582" s="132">
        <v>1.0944466963923816E-2</v>
      </c>
      <c r="C582" s="132">
        <v>-2.3355391202803943E-3</v>
      </c>
      <c r="D582" s="132">
        <v>-6.1068702290076882E-3</v>
      </c>
      <c r="E582" s="132">
        <v>-2.673796791443972E-3</v>
      </c>
      <c r="F582" s="132">
        <v>-3.0883261272390827E-3</v>
      </c>
      <c r="G582" s="132">
        <v>7.0044005908058704E-3</v>
      </c>
    </row>
    <row r="583" spans="1:7" x14ac:dyDescent="0.15">
      <c r="A583" s="121">
        <v>40395</v>
      </c>
      <c r="B583" s="132">
        <v>5.2125100240576483E-3</v>
      </c>
      <c r="C583" s="132">
        <v>1.6777214202106983E-2</v>
      </c>
      <c r="D583" s="132">
        <v>9.436032477507128E-3</v>
      </c>
      <c r="E583" s="132">
        <v>-4.4682752457549935E-3</v>
      </c>
      <c r="F583" s="132">
        <v>-3.5315985130111582E-2</v>
      </c>
      <c r="G583" s="132">
        <v>-1.0131099451106129E-2</v>
      </c>
    </row>
    <row r="584" spans="1:7" x14ac:dyDescent="0.15">
      <c r="A584" s="121">
        <v>40396</v>
      </c>
      <c r="B584" s="132">
        <v>-1.1168727562824166E-2</v>
      </c>
      <c r="C584" s="132">
        <v>7.6745970836533672E-4</v>
      </c>
      <c r="D584" s="132">
        <v>3.4782608695651529E-3</v>
      </c>
      <c r="E584" s="132">
        <v>-8.0789946140036317E-3</v>
      </c>
      <c r="F584" s="132">
        <v>-3.5324341682723248E-2</v>
      </c>
      <c r="G584" s="132">
        <v>-1.7490796327696567E-2</v>
      </c>
    </row>
    <row r="585" spans="1:7" x14ac:dyDescent="0.15">
      <c r="A585" s="121">
        <v>40397</v>
      </c>
      <c r="B585" s="132">
        <v>-4.8406615570794065E-3</v>
      </c>
      <c r="C585" s="132">
        <v>-2.6840490797545025E-3</v>
      </c>
      <c r="D585" s="132">
        <v>6.4991334488739838E-4</v>
      </c>
      <c r="E585" s="132">
        <v>4.5248868778280382E-3</v>
      </c>
      <c r="F585" s="132">
        <v>-1.997336884154377E-3</v>
      </c>
      <c r="G585" s="132">
        <v>-1.0914518486271341E-2</v>
      </c>
    </row>
    <row r="586" spans="1:7" x14ac:dyDescent="0.15">
      <c r="A586" s="121">
        <v>40398</v>
      </c>
      <c r="B586" s="132">
        <v>-3.3644102148358446E-2</v>
      </c>
      <c r="C586" s="132">
        <v>2.8835063437139485E-2</v>
      </c>
      <c r="D586" s="132">
        <v>2.381467850184027E-2</v>
      </c>
      <c r="E586" s="132">
        <v>9.009009009008917E-4</v>
      </c>
      <c r="F586" s="132">
        <v>8.0053368912607059E-3</v>
      </c>
      <c r="G586" s="132">
        <v>-3.2853370221328504E-3</v>
      </c>
    </row>
    <row r="587" spans="1:7" x14ac:dyDescent="0.15">
      <c r="A587" s="121">
        <v>40399</v>
      </c>
      <c r="B587" s="132">
        <v>-1.0906040268456429E-2</v>
      </c>
      <c r="C587" s="132">
        <v>4.7832585949177719E-2</v>
      </c>
      <c r="D587" s="132">
        <v>-5.497991118629697E-3</v>
      </c>
      <c r="E587" s="132">
        <v>3.1503150315031592E-2</v>
      </c>
      <c r="F587" s="132">
        <v>1.8530774321641408E-2</v>
      </c>
      <c r="G587" s="132">
        <v>1.5928840664279909E-2</v>
      </c>
    </row>
    <row r="588" spans="1:7" x14ac:dyDescent="0.15">
      <c r="A588" s="121">
        <v>40400</v>
      </c>
      <c r="B588" s="132">
        <v>1.6115351993214677E-2</v>
      </c>
      <c r="C588" s="132">
        <v>8.915834522111199E-3</v>
      </c>
      <c r="D588" s="132">
        <v>-6.3789070805875259E-4</v>
      </c>
      <c r="E588" s="132">
        <v>1.2216404886561838E-2</v>
      </c>
      <c r="F588" s="132">
        <v>-2.4041585445094271E-2</v>
      </c>
      <c r="G588" s="132">
        <v>3.1823897418383762E-3</v>
      </c>
    </row>
    <row r="589" spans="1:7" x14ac:dyDescent="0.15">
      <c r="A589" s="121">
        <v>40401</v>
      </c>
      <c r="B589" s="132">
        <v>3.3388981636059967E-3</v>
      </c>
      <c r="C589" s="132">
        <v>-1.1311417462000706E-2</v>
      </c>
      <c r="D589" s="132">
        <v>-1.5957446808510634E-2</v>
      </c>
      <c r="E589" s="132">
        <v>1.0344827586207028E-2</v>
      </c>
      <c r="F589" s="132">
        <v>1.3981358189081305E-2</v>
      </c>
      <c r="G589" s="132">
        <v>3.9460245736746558E-3</v>
      </c>
    </row>
    <row r="590" spans="1:7" x14ac:dyDescent="0.15">
      <c r="A590" s="121">
        <v>40402</v>
      </c>
      <c r="B590" s="132">
        <v>-2.7038269550748728E-2</v>
      </c>
      <c r="C590" s="132">
        <v>-1.0010725777618745E-2</v>
      </c>
      <c r="D590" s="132">
        <v>2.2486486486486434E-2</v>
      </c>
      <c r="E590" s="132">
        <v>-2.8156996587030747E-2</v>
      </c>
      <c r="F590" s="132">
        <v>-2.6263952724885353E-3</v>
      </c>
      <c r="G590" s="132">
        <v>-1.6970575088243955E-2</v>
      </c>
    </row>
    <row r="591" spans="1:7" x14ac:dyDescent="0.15">
      <c r="A591" s="121">
        <v>40403</v>
      </c>
      <c r="B591" s="132">
        <v>-5.5579307396322886E-3</v>
      </c>
      <c r="C591" s="132">
        <v>2.6724449259660554E-2</v>
      </c>
      <c r="D591" s="132">
        <v>-5.0750687248890536E-3</v>
      </c>
      <c r="E591" s="132">
        <v>-8.779631255487419E-3</v>
      </c>
      <c r="F591" s="132">
        <v>1.3166556945358732E-3</v>
      </c>
      <c r="G591" s="132">
        <v>3.5593326643250656E-3</v>
      </c>
    </row>
    <row r="592" spans="1:7" x14ac:dyDescent="0.15">
      <c r="A592" s="121">
        <v>40404</v>
      </c>
      <c r="B592" s="132">
        <v>-6.8787618228718372E-3</v>
      </c>
      <c r="C592" s="132">
        <v>-3.3767147379528684E-2</v>
      </c>
      <c r="D592" s="132">
        <v>-1.2752391073326153E-2</v>
      </c>
      <c r="E592" s="132">
        <v>-1.3286093888396633E-2</v>
      </c>
      <c r="F592" s="132">
        <v>-9.8619329388560661E-3</v>
      </c>
      <c r="G592" s="132">
        <v>-1.1999437526365897E-2</v>
      </c>
    </row>
    <row r="593" spans="1:7" x14ac:dyDescent="0.15">
      <c r="A593" s="121">
        <v>40405</v>
      </c>
      <c r="B593" s="132">
        <v>1.8181818181818077E-2</v>
      </c>
      <c r="C593" s="132">
        <v>1.4925373134328401E-2</v>
      </c>
      <c r="D593" s="132">
        <v>-1.1840688912809538E-2</v>
      </c>
      <c r="E593" s="132">
        <v>-3.5906642728905647E-3</v>
      </c>
      <c r="F593" s="132">
        <v>-1.3280212483399834E-2</v>
      </c>
      <c r="G593" s="132">
        <v>-6.4046809520044157E-3</v>
      </c>
    </row>
    <row r="594" spans="1:7" x14ac:dyDescent="0.15">
      <c r="A594" s="121">
        <v>40406</v>
      </c>
      <c r="B594" s="132">
        <v>1.9132653061224358E-2</v>
      </c>
      <c r="C594" s="132">
        <v>-3.4074605451936857E-2</v>
      </c>
      <c r="D594" s="132">
        <v>-2.1786492374727962E-3</v>
      </c>
      <c r="E594" s="132">
        <v>-1.1711711711711592E-2</v>
      </c>
      <c r="F594" s="132">
        <v>2.2207267833109112E-2</v>
      </c>
      <c r="G594" s="132">
        <v>1.3417157408881053E-2</v>
      </c>
    </row>
    <row r="595" spans="1:7" x14ac:dyDescent="0.15">
      <c r="A595" s="121">
        <v>40407</v>
      </c>
      <c r="B595" s="132">
        <v>-1.2515644555694538E-2</v>
      </c>
      <c r="C595" s="132">
        <v>-1.7823988117341316E-2</v>
      </c>
      <c r="D595" s="132">
        <v>3.4061135371179052E-2</v>
      </c>
      <c r="E595" s="132">
        <v>-2.370100273473108E-2</v>
      </c>
      <c r="F595" s="132">
        <v>-5.2666227781434927E-3</v>
      </c>
      <c r="G595" s="132">
        <v>-1.3066762992163028E-2</v>
      </c>
    </row>
    <row r="596" spans="1:7" x14ac:dyDescent="0.15">
      <c r="A596" s="121">
        <v>40408</v>
      </c>
      <c r="B596" s="132">
        <v>-1.9011406844106626E-2</v>
      </c>
      <c r="C596" s="132">
        <v>1.5879017013232577E-2</v>
      </c>
      <c r="D596" s="132">
        <v>2.4070945945946054E-2</v>
      </c>
      <c r="E596" s="132">
        <v>-8.4033613445380073E-3</v>
      </c>
      <c r="F596" s="132">
        <v>-9.2653871608205929E-3</v>
      </c>
      <c r="G596" s="132">
        <v>-7.5428462309639066E-3</v>
      </c>
    </row>
    <row r="597" spans="1:7" x14ac:dyDescent="0.15">
      <c r="A597" s="121">
        <v>40409</v>
      </c>
      <c r="B597" s="132">
        <v>1.5073212747631404E-2</v>
      </c>
      <c r="C597" s="132">
        <v>-7.443245254931119E-4</v>
      </c>
      <c r="D597" s="132">
        <v>-1.0309278350515427E-2</v>
      </c>
      <c r="E597" s="132">
        <v>9.4161958568750315E-4</v>
      </c>
      <c r="F597" s="132">
        <v>-1.5364061456245803E-2</v>
      </c>
      <c r="G597" s="132">
        <v>3.6878477399906462E-3</v>
      </c>
    </row>
    <row r="598" spans="1:7" x14ac:dyDescent="0.15">
      <c r="A598" s="121">
        <v>40410</v>
      </c>
      <c r="B598" s="132">
        <v>-1.6546457361052203E-2</v>
      </c>
      <c r="C598" s="132">
        <v>-9.6834264432030803E-3</v>
      </c>
      <c r="D598" s="132">
        <v>8.5416666666666696E-3</v>
      </c>
      <c r="E598" s="132">
        <v>-1.8814675446849893E-3</v>
      </c>
      <c r="F598" s="132">
        <v>-1.6960651289009476E-2</v>
      </c>
      <c r="G598" s="132">
        <v>-4.0257520328450536E-3</v>
      </c>
    </row>
    <row r="599" spans="1:7" x14ac:dyDescent="0.15">
      <c r="A599" s="121">
        <v>40411</v>
      </c>
      <c r="B599" s="132">
        <v>1.0785159620362306E-2</v>
      </c>
      <c r="C599" s="132">
        <v>3.7608123354644363E-3</v>
      </c>
      <c r="D599" s="132">
        <v>1.2187564552778474E-2</v>
      </c>
      <c r="E599" s="132">
        <v>2.827521206409056E-3</v>
      </c>
      <c r="F599" s="132">
        <v>-2.760524499655026E-3</v>
      </c>
      <c r="G599" s="132">
        <v>1.5911460421846213E-2</v>
      </c>
    </row>
    <row r="600" spans="1:7" x14ac:dyDescent="0.15">
      <c r="A600" s="121">
        <v>40412</v>
      </c>
      <c r="B600" s="132">
        <v>2.1340162185232714E-3</v>
      </c>
      <c r="C600" s="132">
        <v>-1.2738853503184711E-2</v>
      </c>
      <c r="D600" s="132">
        <v>1.0204081632652962E-2</v>
      </c>
      <c r="E600" s="132">
        <v>8.4586466165412766E-3</v>
      </c>
      <c r="F600" s="132">
        <v>-6.9204152249136008E-4</v>
      </c>
      <c r="G600" s="132">
        <v>8.0521654009513277E-4</v>
      </c>
    </row>
    <row r="601" spans="1:7" x14ac:dyDescent="0.15">
      <c r="A601" s="121">
        <v>40413</v>
      </c>
      <c r="B601" s="132">
        <v>1.2350936967632009E-2</v>
      </c>
      <c r="C601" s="132">
        <v>1.3282732447817747E-2</v>
      </c>
      <c r="D601" s="132">
        <v>-1.2121212121212199E-2</v>
      </c>
      <c r="E601" s="132">
        <v>-5.5917986952470633E-3</v>
      </c>
      <c r="F601" s="132">
        <v>3.1163434903047182E-2</v>
      </c>
      <c r="G601" s="132">
        <v>1.1216634063229591E-2</v>
      </c>
    </row>
    <row r="602" spans="1:7" x14ac:dyDescent="0.15">
      <c r="A602" s="121">
        <v>40414</v>
      </c>
      <c r="B602" s="132">
        <v>3.786285233487563E-3</v>
      </c>
      <c r="C602" s="132">
        <v>-8.2397003745318109E-3</v>
      </c>
      <c r="D602" s="132">
        <v>-9.2024539877300082E-3</v>
      </c>
      <c r="E602" s="132">
        <v>1.2183692596063889E-2</v>
      </c>
      <c r="F602" s="132">
        <v>1.343183344526544E-3</v>
      </c>
      <c r="G602" s="132">
        <v>3.0577700120126838E-3</v>
      </c>
    </row>
    <row r="603" spans="1:7" x14ac:dyDescent="0.15">
      <c r="A603" s="121">
        <v>40415</v>
      </c>
      <c r="B603" s="132">
        <v>-8.8013411567476885E-3</v>
      </c>
      <c r="C603" s="132">
        <v>-1.1706948640483383E-2</v>
      </c>
      <c r="D603" s="132">
        <v>1.0319917440659854E-3</v>
      </c>
      <c r="E603" s="132">
        <v>-4.6296296296296502E-3</v>
      </c>
      <c r="F603" s="132">
        <v>-8.0482897384306362E-3</v>
      </c>
      <c r="G603" s="132">
        <v>-5.3036783575706181E-3</v>
      </c>
    </row>
    <row r="604" spans="1:7" x14ac:dyDescent="0.15">
      <c r="A604" s="121">
        <v>40416</v>
      </c>
      <c r="B604" s="132">
        <v>4.2283298097256505E-4</v>
      </c>
      <c r="C604" s="132">
        <v>3.4390523500191783E-3</v>
      </c>
      <c r="D604" s="132">
        <v>-4.3298969072165239E-3</v>
      </c>
      <c r="E604" s="132">
        <v>1.5813953488372112E-2</v>
      </c>
      <c r="F604" s="132">
        <v>2.3664638269100813E-2</v>
      </c>
      <c r="G604" s="132">
        <v>1.0413734871939306E-2</v>
      </c>
    </row>
    <row r="605" spans="1:7" x14ac:dyDescent="0.15">
      <c r="A605" s="121">
        <v>40417</v>
      </c>
      <c r="B605" s="132">
        <v>-3.3812341504649845E-3</v>
      </c>
      <c r="C605" s="132">
        <v>3.8080731150036407E-4</v>
      </c>
      <c r="D605" s="132">
        <v>-1.7601987989231738E-2</v>
      </c>
      <c r="E605" s="132">
        <v>-2.3809523809523836E-2</v>
      </c>
      <c r="F605" s="132">
        <v>-2.3778071334214057E-2</v>
      </c>
      <c r="G605" s="132">
        <v>-1.870937790157845E-2</v>
      </c>
    </row>
    <row r="606" spans="1:7" x14ac:dyDescent="0.15">
      <c r="A606" s="121">
        <v>40418</v>
      </c>
      <c r="B606" s="132">
        <v>-2.1204410517385863E-3</v>
      </c>
      <c r="C606" s="132">
        <v>1.0658545869813629E-2</v>
      </c>
      <c r="D606" s="132">
        <v>2.2344013490725123E-2</v>
      </c>
      <c r="E606" s="132">
        <v>1.4071294559099501E-2</v>
      </c>
      <c r="F606" s="132">
        <v>3.3829499323410062E-2</v>
      </c>
      <c r="G606" s="132">
        <v>1.2726498557032784E-2</v>
      </c>
    </row>
    <row r="607" spans="1:7" x14ac:dyDescent="0.15">
      <c r="A607" s="121">
        <v>40419</v>
      </c>
      <c r="B607" s="132">
        <v>-7.2248193795155791E-3</v>
      </c>
      <c r="C607" s="132">
        <v>2.1845574387947098E-2</v>
      </c>
      <c r="D607" s="132">
        <v>1.2371134020618513E-2</v>
      </c>
      <c r="E607" s="132">
        <v>1.0175763182238562E-2</v>
      </c>
      <c r="F607" s="132">
        <v>-1.4397905759162222E-2</v>
      </c>
      <c r="G607" s="132">
        <v>1.9153508362141913E-3</v>
      </c>
    </row>
    <row r="608" spans="1:7" x14ac:dyDescent="0.15">
      <c r="A608" s="121">
        <v>40420</v>
      </c>
      <c r="B608" s="132">
        <v>-2.4400684931506822E-2</v>
      </c>
      <c r="C608" s="132">
        <v>-9.2148912642830982E-3</v>
      </c>
      <c r="D608" s="132">
        <v>-8.1466395112016476E-3</v>
      </c>
      <c r="E608" s="132">
        <v>-1.7399267399267337E-2</v>
      </c>
      <c r="F608" s="132">
        <v>-4.1168658698539251E-2</v>
      </c>
      <c r="G608" s="132">
        <v>-1.9785206944250122E-2</v>
      </c>
    </row>
    <row r="609" spans="1:7" x14ac:dyDescent="0.15">
      <c r="A609" s="121">
        <v>40421</v>
      </c>
      <c r="B609" s="132">
        <v>-8.7757788503729506E-3</v>
      </c>
      <c r="C609" s="132">
        <v>7.4404761904762751E-3</v>
      </c>
      <c r="D609" s="132">
        <v>-1.8480492813141791E-2</v>
      </c>
      <c r="E609" s="132">
        <v>-6.5237651444548517E-3</v>
      </c>
      <c r="F609" s="132">
        <v>-1.3157894736842035E-2</v>
      </c>
      <c r="G609" s="132">
        <v>2.3783852349845702E-3</v>
      </c>
    </row>
    <row r="610" spans="1:7" x14ac:dyDescent="0.15">
      <c r="A610" s="121">
        <v>40422</v>
      </c>
      <c r="B610" s="132">
        <v>8.8534749889330744E-3</v>
      </c>
      <c r="C610" s="132">
        <v>-1.5140324963072271E-2</v>
      </c>
      <c r="D610" s="132">
        <v>-2.2594142259414141E-2</v>
      </c>
      <c r="E610" s="132">
        <v>8.4427767354595673E-3</v>
      </c>
      <c r="F610" s="132">
        <v>-1.1228070175438587E-2</v>
      </c>
      <c r="G610" s="132">
        <v>-2.9263817267234371E-3</v>
      </c>
    </row>
    <row r="611" spans="1:7" x14ac:dyDescent="0.15">
      <c r="A611" s="121">
        <v>40423</v>
      </c>
      <c r="B611" s="132">
        <v>2.1500658183413845E-2</v>
      </c>
      <c r="C611" s="132">
        <v>8.2489688788900395E-3</v>
      </c>
      <c r="D611" s="132">
        <v>3.8527397260272878E-3</v>
      </c>
      <c r="E611" s="132">
        <v>2.3255813953488413E-2</v>
      </c>
      <c r="F611" s="132">
        <v>1.4904187366926891E-2</v>
      </c>
      <c r="G611" s="132">
        <v>6.9170117240175966E-3</v>
      </c>
    </row>
    <row r="612" spans="1:7" x14ac:dyDescent="0.15">
      <c r="A612" s="121">
        <v>40424</v>
      </c>
      <c r="B612" s="132">
        <v>8.5910652920961894E-4</v>
      </c>
      <c r="C612" s="132">
        <v>-9.2971364819635083E-3</v>
      </c>
      <c r="D612" s="132">
        <v>-1.3859275053304865E-2</v>
      </c>
      <c r="E612" s="132">
        <v>-9.0909090909090384E-3</v>
      </c>
      <c r="F612" s="132">
        <v>-2.0279720279720359E-2</v>
      </c>
      <c r="G612" s="132">
        <v>-1.2163418361719858E-2</v>
      </c>
    </row>
    <row r="613" spans="1:7" x14ac:dyDescent="0.15">
      <c r="A613" s="121">
        <v>40425</v>
      </c>
      <c r="B613" s="132">
        <v>-1.6309012875536433E-2</v>
      </c>
      <c r="C613" s="132">
        <v>9.009009009008917E-3</v>
      </c>
      <c r="D613" s="132">
        <v>7.5675675675674903E-3</v>
      </c>
      <c r="E613" s="132">
        <v>-1.0091743119266194E-2</v>
      </c>
      <c r="F613" s="132">
        <v>-1.6416845110635236E-2</v>
      </c>
      <c r="G613" s="132">
        <v>-1.0750115635516866E-2</v>
      </c>
    </row>
    <row r="614" spans="1:7" x14ac:dyDescent="0.15">
      <c r="A614" s="121">
        <v>40426</v>
      </c>
      <c r="B614" s="132">
        <v>1.1343804537521818E-2</v>
      </c>
      <c r="C614" s="132">
        <v>7.8125E-3</v>
      </c>
      <c r="D614" s="132">
        <v>6.4377682403433667E-3</v>
      </c>
      <c r="E614" s="132">
        <v>-4.633920296570837E-3</v>
      </c>
      <c r="F614" s="132">
        <v>7.9825834542817109E-3</v>
      </c>
      <c r="G614" s="132">
        <v>2.9343953049674187E-3</v>
      </c>
    </row>
    <row r="615" spans="1:7" x14ac:dyDescent="0.15">
      <c r="A615" s="121">
        <v>40427</v>
      </c>
      <c r="B615" s="132">
        <v>-1.2510785159620341E-2</v>
      </c>
      <c r="C615" s="132">
        <v>8.4902177925434419E-3</v>
      </c>
      <c r="D615" s="132">
        <v>-4.051172707889128E-2</v>
      </c>
      <c r="E615" s="132">
        <v>-4.0037243947858459E-2</v>
      </c>
      <c r="F615" s="132">
        <v>-2.1598272138228958E-2</v>
      </c>
      <c r="G615" s="132">
        <v>-9.6616027650510139E-3</v>
      </c>
    </row>
    <row r="616" spans="1:7" x14ac:dyDescent="0.15">
      <c r="A616" s="121">
        <v>40428</v>
      </c>
      <c r="B616" s="132">
        <v>-4.36871996505106E-4</v>
      </c>
      <c r="C616" s="132">
        <v>1.939970717423134E-2</v>
      </c>
      <c r="D616" s="132">
        <v>3.3333333333333437E-2</v>
      </c>
      <c r="E616" s="132">
        <v>-1.9398642095053487E-2</v>
      </c>
      <c r="F616" s="132">
        <v>-2.2075055187637971E-2</v>
      </c>
      <c r="G616" s="132">
        <v>-1.1736250892799172E-2</v>
      </c>
    </row>
    <row r="617" spans="1:7" x14ac:dyDescent="0.15">
      <c r="A617" s="121">
        <v>40429</v>
      </c>
      <c r="B617" s="132">
        <v>-2.1853146853146876E-3</v>
      </c>
      <c r="C617" s="132">
        <v>1.4003590664272814E-2</v>
      </c>
      <c r="D617" s="132">
        <v>-1.5053763440860291E-2</v>
      </c>
      <c r="E617" s="132">
        <v>4.0553907022749858E-2</v>
      </c>
      <c r="F617" s="132">
        <v>-6.0195635816402415E-3</v>
      </c>
      <c r="G617" s="132">
        <v>2.9401619552897884E-3</v>
      </c>
    </row>
    <row r="618" spans="1:7" x14ac:dyDescent="0.15">
      <c r="A618" s="121">
        <v>40430</v>
      </c>
      <c r="B618" s="132">
        <v>-6.1322820849757376E-3</v>
      </c>
      <c r="C618" s="132">
        <v>-5.6657223796033884E-3</v>
      </c>
      <c r="D618" s="132">
        <v>-5.8951965065501266E-3</v>
      </c>
      <c r="E618" s="132">
        <v>-3.1368821292775628E-2</v>
      </c>
      <c r="F618" s="132">
        <v>-1.1355034065102187E-2</v>
      </c>
      <c r="G618" s="132">
        <v>1.768752047166755E-3</v>
      </c>
    </row>
    <row r="619" spans="1:7" x14ac:dyDescent="0.15">
      <c r="A619" s="121">
        <v>40431</v>
      </c>
      <c r="B619" s="132">
        <v>6.170118995151963E-3</v>
      </c>
      <c r="C619" s="132">
        <v>-1.4245014245013454E-3</v>
      </c>
      <c r="D619" s="132">
        <v>3.3384581594553042E-2</v>
      </c>
      <c r="E619" s="132">
        <v>2.9440628066732533E-3</v>
      </c>
      <c r="F619" s="132">
        <v>1.8376722817764257E-2</v>
      </c>
      <c r="G619" s="132">
        <v>4.1851948731361777E-3</v>
      </c>
    </row>
    <row r="620" spans="1:7" x14ac:dyDescent="0.15">
      <c r="A620" s="121">
        <v>40432</v>
      </c>
      <c r="B620" s="132">
        <v>8.7604029785381954E-4</v>
      </c>
      <c r="C620" s="132">
        <v>1.4265335235377208E-3</v>
      </c>
      <c r="D620" s="132">
        <v>-1.1689691817215686E-2</v>
      </c>
      <c r="E620" s="132">
        <v>-6.8493150684931781E-3</v>
      </c>
      <c r="F620" s="132">
        <v>-1.1278195488721776E-2</v>
      </c>
      <c r="G620" s="132">
        <v>-3.7444647043500812E-3</v>
      </c>
    </row>
    <row r="621" spans="1:7" x14ac:dyDescent="0.15">
      <c r="A621" s="121">
        <v>40433</v>
      </c>
      <c r="B621" s="132">
        <v>-1.6630196936542774E-2</v>
      </c>
      <c r="C621" s="132">
        <v>8.9031339031337975E-3</v>
      </c>
      <c r="D621" s="132">
        <v>1.2903225806451646E-2</v>
      </c>
      <c r="E621" s="132">
        <v>-9.8522167487684609E-3</v>
      </c>
      <c r="F621" s="132">
        <v>-1.7490494296578007E-2</v>
      </c>
      <c r="G621" s="132">
        <v>-2.8924404353367628E-3</v>
      </c>
    </row>
    <row r="622" spans="1:7" x14ac:dyDescent="0.15">
      <c r="A622" s="121">
        <v>40434</v>
      </c>
      <c r="B622" s="132">
        <v>8.9007565643079989E-3</v>
      </c>
      <c r="C622" s="132">
        <v>1.0236498411577921E-2</v>
      </c>
      <c r="D622" s="132">
        <v>4.2462845010615702E-3</v>
      </c>
      <c r="E622" s="132">
        <v>-9.9502487562190822E-3</v>
      </c>
      <c r="F622" s="132">
        <v>3.8699690402477227E-3</v>
      </c>
      <c r="G622" s="132">
        <v>3.2777750462986699E-3</v>
      </c>
    </row>
    <row r="623" spans="1:7" x14ac:dyDescent="0.15">
      <c r="A623" s="121">
        <v>40435</v>
      </c>
      <c r="B623" s="132">
        <v>1.6321129245699062E-2</v>
      </c>
      <c r="C623" s="132">
        <v>6.9881201956674133E-3</v>
      </c>
      <c r="D623" s="132">
        <v>4.2283298097252064E-3</v>
      </c>
      <c r="E623" s="132">
        <v>3.9195979899497635E-2</v>
      </c>
      <c r="F623" s="132">
        <v>1.542020046260606E-2</v>
      </c>
      <c r="G623" s="132">
        <v>1.7740170214156192E-2</v>
      </c>
    </row>
    <row r="624" spans="1:7" x14ac:dyDescent="0.15">
      <c r="A624" s="121">
        <v>40436</v>
      </c>
      <c r="B624" s="132">
        <v>-3.0381944444444198E-3</v>
      </c>
      <c r="C624" s="132">
        <v>-3.4698126301180299E-3</v>
      </c>
      <c r="D624" s="132">
        <v>-2.31578947368416E-3</v>
      </c>
      <c r="E624" s="132">
        <v>-1.4506769825918808E-2</v>
      </c>
      <c r="F624" s="132">
        <v>4.7835990888382751E-2</v>
      </c>
      <c r="G624" s="132">
        <v>4.9756833539316148E-4</v>
      </c>
    </row>
    <row r="625" spans="1:7" x14ac:dyDescent="0.15">
      <c r="A625" s="121">
        <v>40437</v>
      </c>
      <c r="B625" s="132">
        <v>1.4366565084893423E-2</v>
      </c>
      <c r="C625" s="132">
        <v>-1.1490250696378768E-2</v>
      </c>
      <c r="D625" s="132">
        <v>-1.9202363367799236E-2</v>
      </c>
      <c r="E625" s="132">
        <v>-1.3738959764474812E-2</v>
      </c>
      <c r="F625" s="132">
        <v>-7.9710144927537252E-3</v>
      </c>
      <c r="G625" s="132">
        <v>1.1229826418968081E-3</v>
      </c>
    </row>
    <row r="626" spans="1:7" x14ac:dyDescent="0.15">
      <c r="A626" s="121">
        <v>40438</v>
      </c>
      <c r="B626" s="132">
        <v>1.2875536480685401E-3</v>
      </c>
      <c r="C626" s="132">
        <v>-8.4536808735471425E-3</v>
      </c>
      <c r="D626" s="132">
        <v>1.5490533562822817E-2</v>
      </c>
      <c r="E626" s="132">
        <v>5.2736318407960114E-2</v>
      </c>
      <c r="F626" s="132">
        <v>1.5339663988312768E-2</v>
      </c>
      <c r="G626" s="132">
        <v>1.586436766873911E-2</v>
      </c>
    </row>
    <row r="627" spans="1:7" x14ac:dyDescent="0.15">
      <c r="A627" s="121">
        <v>40439</v>
      </c>
      <c r="B627" s="132">
        <v>2.1431633090440716E-3</v>
      </c>
      <c r="C627" s="132">
        <v>-1.065719360568318E-3</v>
      </c>
      <c r="D627" s="132">
        <v>6.3559322033897026E-3</v>
      </c>
      <c r="E627" s="132">
        <v>-6.6162570888469441E-3</v>
      </c>
      <c r="F627" s="132">
        <v>2.2302158273381334E-2</v>
      </c>
      <c r="G627" s="132">
        <v>7.8398586617030031E-3</v>
      </c>
    </row>
    <row r="628" spans="1:7" x14ac:dyDescent="0.15">
      <c r="A628" s="121">
        <v>40440</v>
      </c>
      <c r="B628" s="132">
        <v>-1.0265183917878451E-2</v>
      </c>
      <c r="C628" s="132">
        <v>7.1123755334281391E-3</v>
      </c>
      <c r="D628" s="132">
        <v>1.1157894736842033E-2</v>
      </c>
      <c r="E628" s="132">
        <v>-2.2835394862036229E-2</v>
      </c>
      <c r="F628" s="132">
        <v>-1.688951442646025E-2</v>
      </c>
      <c r="G628" s="132">
        <v>-1.3335211532140678E-2</v>
      </c>
    </row>
    <row r="629" spans="1:7" x14ac:dyDescent="0.15">
      <c r="A629" s="121">
        <v>40441</v>
      </c>
      <c r="B629" s="132">
        <v>-2.160760587726962E-3</v>
      </c>
      <c r="C629" s="132">
        <v>-9.8870056497175618E-3</v>
      </c>
      <c r="D629" s="132">
        <v>-2.1028523839267121E-2</v>
      </c>
      <c r="E629" s="132">
        <v>-7.789678675754641E-3</v>
      </c>
      <c r="F629" s="132">
        <v>-1.2884753042233466E-2</v>
      </c>
      <c r="G629" s="132">
        <v>-7.5191548089278415E-3</v>
      </c>
    </row>
    <row r="630" spans="1:7" x14ac:dyDescent="0.15">
      <c r="A630" s="121">
        <v>40442</v>
      </c>
      <c r="B630" s="132">
        <v>5.197055002165385E-3</v>
      </c>
      <c r="C630" s="132">
        <v>-2.1398002853066922E-2</v>
      </c>
      <c r="D630" s="132">
        <v>1.339855380689059E-2</v>
      </c>
      <c r="E630" s="132">
        <v>1.4720314033366044E-2</v>
      </c>
      <c r="F630" s="132">
        <v>-2.5380710659898442E-2</v>
      </c>
      <c r="G630" s="132">
        <v>-5.7220490689682268E-3</v>
      </c>
    </row>
    <row r="631" spans="1:7" x14ac:dyDescent="0.15">
      <c r="A631" s="121">
        <v>40443</v>
      </c>
      <c r="B631" s="132">
        <v>-7.7552778974580017E-3</v>
      </c>
      <c r="C631" s="132">
        <v>8.0174927113703109E-3</v>
      </c>
      <c r="D631" s="132">
        <v>-2.413431269674704E-2</v>
      </c>
      <c r="E631" s="132">
        <v>-1.5473887814313358E-2</v>
      </c>
      <c r="F631" s="132">
        <v>-7.4404761904756089E-4</v>
      </c>
      <c r="G631" s="132">
        <v>-1.1156300737859115E-2</v>
      </c>
    </row>
    <row r="632" spans="1:7" x14ac:dyDescent="0.15">
      <c r="A632" s="121">
        <v>40444</v>
      </c>
      <c r="B632" s="132">
        <v>-1.2592270950933626E-2</v>
      </c>
      <c r="C632" s="132">
        <v>-8.315256688358641E-3</v>
      </c>
      <c r="D632" s="132">
        <v>4.3010752688172893E-3</v>
      </c>
      <c r="E632" s="132">
        <v>-3.2416502946954862E-2</v>
      </c>
      <c r="F632" s="132">
        <v>-4.1697691734921882E-2</v>
      </c>
      <c r="G632" s="132">
        <v>-2.0954920098190666E-2</v>
      </c>
    </row>
    <row r="633" spans="1:7" x14ac:dyDescent="0.15">
      <c r="A633" s="121">
        <v>40445</v>
      </c>
      <c r="B633" s="132">
        <v>-1.3192612137201687E-3</v>
      </c>
      <c r="C633" s="132">
        <v>-2.1873860736419948E-3</v>
      </c>
      <c r="D633" s="132">
        <v>-8.1370449678801471E-3</v>
      </c>
      <c r="E633" s="132">
        <v>-3.2487309644670059E-2</v>
      </c>
      <c r="F633" s="132">
        <v>-4.0404040404040331E-2</v>
      </c>
      <c r="G633" s="132">
        <v>-8.6178267800212094E-3</v>
      </c>
    </row>
    <row r="634" spans="1:7" x14ac:dyDescent="0.15">
      <c r="A634" s="121">
        <v>40446</v>
      </c>
      <c r="B634" s="132">
        <v>1.1889035667107084E-2</v>
      </c>
      <c r="C634" s="132">
        <v>-3.6536353671904331E-3</v>
      </c>
      <c r="D634" s="132">
        <v>1.2089810017271274E-2</v>
      </c>
      <c r="E634" s="132">
        <v>2.0986358866736721E-2</v>
      </c>
      <c r="F634" s="132">
        <v>8.0971659919029104E-3</v>
      </c>
      <c r="G634" s="132">
        <v>1.6162800435474356E-2</v>
      </c>
    </row>
    <row r="635" spans="1:7" x14ac:dyDescent="0.15">
      <c r="A635" s="121">
        <v>40447</v>
      </c>
      <c r="B635" s="132">
        <v>-1.9147084421235916E-2</v>
      </c>
      <c r="C635" s="132">
        <v>2.1268793546021403E-2</v>
      </c>
      <c r="D635" s="132">
        <v>-2.0904436860068376E-2</v>
      </c>
      <c r="E635" s="132">
        <v>-3.4943473792394597E-2</v>
      </c>
      <c r="F635" s="132">
        <v>-1.6867469879518038E-2</v>
      </c>
      <c r="G635" s="132">
        <v>-1.6334267347947962E-2</v>
      </c>
    </row>
    <row r="636" spans="1:7" x14ac:dyDescent="0.15">
      <c r="A636" s="121">
        <v>40448</v>
      </c>
      <c r="B636" s="132">
        <v>1.7746228926351915E-3</v>
      </c>
      <c r="C636" s="132">
        <v>-1.4362657091563369E-3</v>
      </c>
      <c r="D636" s="132">
        <v>6.3180827886710755E-3</v>
      </c>
      <c r="E636" s="132">
        <v>1.2779552715654896E-2</v>
      </c>
      <c r="F636" s="132">
        <v>-2.3692810457516367E-2</v>
      </c>
      <c r="G636" s="132">
        <v>-3.3680189011210393E-3</v>
      </c>
    </row>
    <row r="637" spans="1:7" x14ac:dyDescent="0.15">
      <c r="A637" s="121">
        <v>40449</v>
      </c>
      <c r="B637" s="132">
        <v>-9.7431355181576418E-3</v>
      </c>
      <c r="C637" s="132">
        <v>3.2362459546926292E-3</v>
      </c>
      <c r="D637" s="132">
        <v>8.443386014288734E-3</v>
      </c>
      <c r="E637" s="132">
        <v>-2.4185068349106276E-2</v>
      </c>
      <c r="F637" s="132">
        <v>-2.175732217573223E-2</v>
      </c>
      <c r="G637" s="132">
        <v>-1.0760281112344061E-2</v>
      </c>
    </row>
    <row r="638" spans="1:7" x14ac:dyDescent="0.15">
      <c r="A638" s="121">
        <v>40450</v>
      </c>
      <c r="B638" s="132">
        <v>-4.9194991055455661E-3</v>
      </c>
      <c r="C638" s="132">
        <v>1.5412186379928361E-2</v>
      </c>
      <c r="D638" s="132">
        <v>-1.7174753112924046E-3</v>
      </c>
      <c r="E638" s="132">
        <v>-3.2327586206896131E-3</v>
      </c>
      <c r="F638" s="132">
        <v>-4.2771599657825954E-3</v>
      </c>
      <c r="G638" s="132">
        <v>4.1469798429585314E-3</v>
      </c>
    </row>
    <row r="639" spans="1:7" x14ac:dyDescent="0.15">
      <c r="A639" s="121">
        <v>40451</v>
      </c>
      <c r="B639" s="132">
        <v>-1.2134831460674178E-2</v>
      </c>
      <c r="C639" s="132">
        <v>-1.023649841157781E-2</v>
      </c>
      <c r="D639" s="132">
        <v>1.2903225806451646E-2</v>
      </c>
      <c r="E639" s="132">
        <v>1.297297297297284E-2</v>
      </c>
      <c r="F639" s="132">
        <v>-6.0137457044673326E-3</v>
      </c>
      <c r="G639" s="132">
        <v>6.4317389391010948E-4</v>
      </c>
    </row>
    <row r="640" spans="1:7" x14ac:dyDescent="0.15">
      <c r="A640" s="121">
        <v>40452</v>
      </c>
      <c r="B640" s="132">
        <v>2.775250227479531E-2</v>
      </c>
      <c r="C640" s="132">
        <v>-1.0342368045649031E-2</v>
      </c>
      <c r="D640" s="132">
        <v>-2.1231422505307851E-3</v>
      </c>
      <c r="E640" s="132">
        <v>3.5218783351120608E-2</v>
      </c>
      <c r="F640" s="132">
        <v>3.9757994814174413E-2</v>
      </c>
      <c r="G640" s="132">
        <v>1.933355886332877E-2</v>
      </c>
    </row>
    <row r="641" spans="1:7" x14ac:dyDescent="0.15">
      <c r="A641" s="121">
        <v>40453</v>
      </c>
      <c r="B641" s="132">
        <v>-1.3280212483399723E-3</v>
      </c>
      <c r="C641" s="132">
        <v>-2.8828828828828534E-3</v>
      </c>
      <c r="D641" s="132">
        <v>8.5106382978723527E-3</v>
      </c>
      <c r="E641" s="132">
        <v>-1.134020618556697E-2</v>
      </c>
      <c r="F641" s="132">
        <v>-3.4081463009143831E-2</v>
      </c>
      <c r="G641" s="132">
        <v>1.1615750958293702E-4</v>
      </c>
    </row>
    <row r="642" spans="1:7" x14ac:dyDescent="0.15">
      <c r="A642" s="121">
        <v>40454</v>
      </c>
      <c r="B642" s="132">
        <v>2.3049645390070816E-2</v>
      </c>
      <c r="C642" s="132">
        <v>4.6982291290205147E-3</v>
      </c>
      <c r="D642" s="132">
        <v>-5.9071729957805852E-3</v>
      </c>
      <c r="E642" s="132">
        <v>-2.0855057351407691E-3</v>
      </c>
      <c r="F642" s="132">
        <v>-1.376936316695343E-2</v>
      </c>
      <c r="G642" s="132">
        <v>-4.9610087937613789E-3</v>
      </c>
    </row>
    <row r="643" spans="1:7" x14ac:dyDescent="0.15">
      <c r="A643" s="121">
        <v>40455</v>
      </c>
      <c r="B643" s="132">
        <v>6.9324090121316573E-3</v>
      </c>
      <c r="C643" s="132">
        <v>1.3309352517985706E-2</v>
      </c>
      <c r="D643" s="132">
        <v>1.6977928692700761E-3</v>
      </c>
      <c r="E643" s="132">
        <v>-2.9258098223615581E-2</v>
      </c>
      <c r="F643" s="132">
        <v>-3.6649214659685958E-2</v>
      </c>
      <c r="G643" s="132">
        <v>-1.0521752180220445E-2</v>
      </c>
    </row>
    <row r="644" spans="1:7" x14ac:dyDescent="0.15">
      <c r="A644" s="121">
        <v>40456</v>
      </c>
      <c r="B644" s="132">
        <v>-3.0120481927708997E-3</v>
      </c>
      <c r="C644" s="132">
        <v>-7.0997515086973495E-3</v>
      </c>
      <c r="D644" s="132">
        <v>-2.5423728813559365E-2</v>
      </c>
      <c r="E644" s="132">
        <v>-5.3821313240043023E-2</v>
      </c>
      <c r="F644" s="132">
        <v>-1.8115942028985588E-3</v>
      </c>
      <c r="G644" s="132">
        <v>-1.7728345129760736E-2</v>
      </c>
    </row>
    <row r="645" spans="1:7" x14ac:dyDescent="0.15">
      <c r="A645" s="121">
        <v>40457</v>
      </c>
      <c r="B645" s="132">
        <v>-3.8843331894692357E-3</v>
      </c>
      <c r="C645" s="132">
        <v>-2.5384340364676294E-2</v>
      </c>
      <c r="D645" s="132">
        <v>4.1304347826085497E-3</v>
      </c>
      <c r="E645" s="132">
        <v>-1.5927189988623303E-2</v>
      </c>
      <c r="F645" s="132">
        <v>1.9056261343012748E-2</v>
      </c>
      <c r="G645" s="132">
        <v>7.2055997804008065E-3</v>
      </c>
    </row>
    <row r="646" spans="1:7" x14ac:dyDescent="0.15">
      <c r="A646" s="121">
        <v>40458</v>
      </c>
      <c r="B646" s="132">
        <v>0</v>
      </c>
      <c r="C646" s="132">
        <v>-1.3939838591342735E-2</v>
      </c>
      <c r="D646" s="132">
        <v>2.3814678501841158E-3</v>
      </c>
      <c r="E646" s="132">
        <v>2.0809248554913173E-2</v>
      </c>
      <c r="F646" s="132">
        <v>-8.0142475512021694E-3</v>
      </c>
      <c r="G646" s="132">
        <v>1.9588471758533732E-3</v>
      </c>
    </row>
    <row r="647" spans="1:7" x14ac:dyDescent="0.15">
      <c r="A647" s="121">
        <v>40459</v>
      </c>
      <c r="B647" s="132">
        <v>0</v>
      </c>
      <c r="C647" s="132">
        <v>-1.041666666666663E-2</v>
      </c>
      <c r="D647" s="132">
        <v>-1.0583153347732077E-2</v>
      </c>
      <c r="E647" s="132">
        <v>-1.2457531143827749E-2</v>
      </c>
      <c r="F647" s="132">
        <v>-2.9622980251346465E-2</v>
      </c>
      <c r="G647" s="132">
        <v>-4.8790439113951534E-3</v>
      </c>
    </row>
    <row r="648" spans="1:7" x14ac:dyDescent="0.15">
      <c r="A648" s="121">
        <v>40460</v>
      </c>
      <c r="B648" s="132">
        <v>-1.3864818024263315E-2</v>
      </c>
      <c r="C648" s="132">
        <v>-1.8421052631579005E-2</v>
      </c>
      <c r="D648" s="132">
        <v>-1.3315869897402299E-2</v>
      </c>
      <c r="E648" s="132">
        <v>-2.7522935779816571E-2</v>
      </c>
      <c r="F648" s="132">
        <v>1.1100832562442209E-2</v>
      </c>
      <c r="G648" s="132">
        <v>-2.0927292606259362E-2</v>
      </c>
    </row>
    <row r="649" spans="1:7" x14ac:dyDescent="0.15">
      <c r="A649" s="121">
        <v>40461</v>
      </c>
      <c r="B649" s="132">
        <v>-2.9437609841827861E-2</v>
      </c>
      <c r="C649" s="132">
        <v>0</v>
      </c>
      <c r="D649" s="132">
        <v>-1.8805309734513331E-2</v>
      </c>
      <c r="E649" s="132">
        <v>-3.8915094339622702E-2</v>
      </c>
      <c r="F649" s="132">
        <v>-2.0128087831655872E-2</v>
      </c>
      <c r="G649" s="132">
        <v>-2.2578562579609551E-2</v>
      </c>
    </row>
    <row r="650" spans="1:7" x14ac:dyDescent="0.15">
      <c r="A650" s="121">
        <v>40462</v>
      </c>
      <c r="B650" s="132">
        <v>-7.3789044816659044E-2</v>
      </c>
      <c r="C650" s="132">
        <v>-4.1363462274990326E-2</v>
      </c>
      <c r="D650" s="132">
        <v>-1.2401352874859217E-2</v>
      </c>
      <c r="E650" s="132">
        <v>-6.8711656441717839E-2</v>
      </c>
      <c r="F650" s="132">
        <v>-5.6956115779645322E-2</v>
      </c>
      <c r="G650" s="132">
        <v>-5.7232625810021975E-2</v>
      </c>
    </row>
    <row r="651" spans="1:7" x14ac:dyDescent="0.15">
      <c r="A651" s="121">
        <v>40463</v>
      </c>
      <c r="B651" s="132">
        <v>-2.2482893450635477E-2</v>
      </c>
      <c r="C651" s="132">
        <v>-3.9952057530967533E-4</v>
      </c>
      <c r="D651" s="132">
        <v>-2.0091324200913085E-2</v>
      </c>
      <c r="E651" s="132">
        <v>5.9288537549406994E-2</v>
      </c>
      <c r="F651" s="132">
        <v>5.8415841584158468E-2</v>
      </c>
      <c r="G651" s="132">
        <v>2.6130919694760113E-3</v>
      </c>
    </row>
    <row r="652" spans="1:7" x14ac:dyDescent="0.15">
      <c r="A652" s="121">
        <v>40464</v>
      </c>
      <c r="B652" s="132">
        <v>-7.5999999999999956E-2</v>
      </c>
      <c r="C652" s="132">
        <v>-5.6754596322941553E-2</v>
      </c>
      <c r="D652" s="132">
        <v>-9.1332712022367257E-2</v>
      </c>
      <c r="E652" s="132">
        <v>-3.7313432835820781E-2</v>
      </c>
      <c r="F652" s="132">
        <v>-6.0804490177736259E-2</v>
      </c>
      <c r="G652" s="132">
        <v>-8.0851385295284128E-2</v>
      </c>
    </row>
    <row r="653" spans="1:7" x14ac:dyDescent="0.15">
      <c r="A653" s="121">
        <v>40465</v>
      </c>
      <c r="B653" s="132">
        <v>2.7056277056277001E-2</v>
      </c>
      <c r="C653" s="132">
        <v>3.1779661016949179E-2</v>
      </c>
      <c r="D653" s="132">
        <v>5.1282051282051322E-2</v>
      </c>
      <c r="E653" s="132">
        <v>5.555555555555558E-2</v>
      </c>
      <c r="F653" s="132">
        <v>4.4820717131474286E-2</v>
      </c>
      <c r="G653" s="132">
        <v>5.1019150160269477E-2</v>
      </c>
    </row>
    <row r="654" spans="1:7" x14ac:dyDescent="0.15">
      <c r="A654" s="121">
        <v>40466</v>
      </c>
      <c r="B654" s="132">
        <v>3.0031612223393012E-2</v>
      </c>
      <c r="C654" s="132">
        <v>-6.9815195071869507E-3</v>
      </c>
      <c r="D654" s="132">
        <v>-4.1463414634146378E-3</v>
      </c>
      <c r="E654" s="132">
        <v>4.2839657282741639E-2</v>
      </c>
      <c r="F654" s="132">
        <v>3.5271687321258183E-2</v>
      </c>
      <c r="G654" s="132">
        <v>4.7701902211101377E-3</v>
      </c>
    </row>
    <row r="655" spans="1:7" x14ac:dyDescent="0.15">
      <c r="A655" s="121">
        <v>40467</v>
      </c>
      <c r="B655" s="132">
        <v>2.4552429667519249E-2</v>
      </c>
      <c r="C655" s="132">
        <v>0</v>
      </c>
      <c r="D655" s="132">
        <v>2.8410482488366418E-2</v>
      </c>
      <c r="E655" s="132">
        <v>2.934272300469476E-2</v>
      </c>
      <c r="F655" s="132">
        <v>0.13167587476979747</v>
      </c>
      <c r="G655" s="132">
        <v>3.790251970035996E-2</v>
      </c>
    </row>
    <row r="656" spans="1:7" x14ac:dyDescent="0.15">
      <c r="A656" s="121">
        <v>40468</v>
      </c>
      <c r="B656" s="132">
        <v>4.4932601098353064E-3</v>
      </c>
      <c r="C656" s="132">
        <v>-2.0264681555004049E-2</v>
      </c>
      <c r="D656" s="132">
        <v>-1.2145748987854366E-2</v>
      </c>
      <c r="E656" s="132">
        <v>4.5610034207526073E-3</v>
      </c>
      <c r="F656" s="132">
        <v>9.3572009764035791E-2</v>
      </c>
      <c r="G656" s="132">
        <v>2.4370582831860776E-3</v>
      </c>
    </row>
    <row r="657" spans="1:7" x14ac:dyDescent="0.15">
      <c r="A657" s="121">
        <v>40469</v>
      </c>
      <c r="B657" s="132">
        <v>3.3797216699801069E-2</v>
      </c>
      <c r="C657" s="132">
        <v>3.0814689742507451E-2</v>
      </c>
      <c r="D657" s="132">
        <v>3.3269045323047308E-2</v>
      </c>
      <c r="E657" s="132">
        <v>-9.0805902383654935E-3</v>
      </c>
      <c r="F657" s="132">
        <v>-4.1666666666666519E-2</v>
      </c>
      <c r="G657" s="132">
        <v>2.2048510463224424E-2</v>
      </c>
    </row>
    <row r="658" spans="1:7" x14ac:dyDescent="0.15">
      <c r="A658" s="121">
        <v>40470</v>
      </c>
      <c r="B658" s="132">
        <v>-1.1057692307692379E-2</v>
      </c>
      <c r="C658" s="132">
        <v>-1.5561015561015634E-2</v>
      </c>
      <c r="D658" s="132">
        <v>3.2664489034064381E-3</v>
      </c>
      <c r="E658" s="132">
        <v>3.4364261168384758E-3</v>
      </c>
      <c r="F658" s="132">
        <v>-2.4068322981366519E-2</v>
      </c>
      <c r="G658" s="132">
        <v>-6.0016101880991934E-3</v>
      </c>
    </row>
    <row r="659" spans="1:7" x14ac:dyDescent="0.15">
      <c r="A659" s="121">
        <v>40471</v>
      </c>
      <c r="B659" s="132">
        <v>5.3475935828877219E-3</v>
      </c>
      <c r="C659" s="132">
        <v>1.9550748752080072E-2</v>
      </c>
      <c r="D659" s="132">
        <v>1.8604651162790642E-2</v>
      </c>
      <c r="E659" s="132">
        <v>2.7397260273972712E-2</v>
      </c>
      <c r="F659" s="132">
        <v>1.352426412092278E-2</v>
      </c>
      <c r="G659" s="132">
        <v>1.3787644503350238E-2</v>
      </c>
    </row>
    <row r="660" spans="1:7" x14ac:dyDescent="0.15">
      <c r="A660" s="121">
        <v>40472</v>
      </c>
      <c r="B660" s="132">
        <v>-2.7079303675048294E-2</v>
      </c>
      <c r="C660" s="132">
        <v>-1.3463892288861801E-2</v>
      </c>
      <c r="D660" s="132">
        <v>-4.1095890410958846E-2</v>
      </c>
      <c r="E660" s="132">
        <v>-3.8888888888888862E-2</v>
      </c>
      <c r="F660" s="132">
        <v>-4.3171114599686033E-2</v>
      </c>
      <c r="G660" s="132">
        <v>-3.5207815081800486E-2</v>
      </c>
    </row>
    <row r="661" spans="1:7" x14ac:dyDescent="0.15">
      <c r="A661" s="121">
        <v>40473</v>
      </c>
      <c r="B661" s="132">
        <v>-2.9821073558648159E-2</v>
      </c>
      <c r="C661" s="132">
        <v>-2.8122415219189456E-2</v>
      </c>
      <c r="D661" s="132">
        <v>-2.3809523809523836E-2</v>
      </c>
      <c r="E661" s="132">
        <v>-1.9653179190751491E-2</v>
      </c>
      <c r="F661" s="132">
        <v>4.9220672682526168E-3</v>
      </c>
      <c r="G661" s="132">
        <v>-1.2910753942861453E-2</v>
      </c>
    </row>
    <row r="662" spans="1:7" x14ac:dyDescent="0.15">
      <c r="A662" s="121">
        <v>40474</v>
      </c>
      <c r="B662" s="132">
        <v>-2.5614754098360892E-3</v>
      </c>
      <c r="C662" s="132">
        <v>3.4893617021276579E-2</v>
      </c>
      <c r="D662" s="132">
        <v>0</v>
      </c>
      <c r="E662" s="132">
        <v>1.6509433962264008E-2</v>
      </c>
      <c r="F662" s="132">
        <v>3.5918367346938762E-2</v>
      </c>
      <c r="G662" s="132">
        <v>-1.5253203172671537E-4</v>
      </c>
    </row>
    <row r="663" spans="1:7" x14ac:dyDescent="0.15">
      <c r="A663" s="121">
        <v>40475</v>
      </c>
      <c r="B663" s="132">
        <v>2.6194144838212807E-2</v>
      </c>
      <c r="C663" s="132">
        <v>9.8684210526314153E-3</v>
      </c>
      <c r="D663" s="132">
        <v>2.4146341463414656E-2</v>
      </c>
      <c r="E663" s="132">
        <v>1.0440835266821491E-2</v>
      </c>
      <c r="F663" s="132">
        <v>6.3041765169424835E-2</v>
      </c>
      <c r="G663" s="132">
        <v>2.5686498855835183E-2</v>
      </c>
    </row>
    <row r="664" spans="1:7" x14ac:dyDescent="0.15">
      <c r="A664" s="121">
        <v>40476</v>
      </c>
      <c r="B664" s="132">
        <v>3.5035035035035911E-3</v>
      </c>
      <c r="C664" s="132">
        <v>-1.9543973941368087E-2</v>
      </c>
      <c r="D664" s="132">
        <v>6.6682543462730504E-3</v>
      </c>
      <c r="E664" s="132">
        <v>1.8369690011480921E-2</v>
      </c>
      <c r="F664" s="132">
        <v>-1.927353595255743E-2</v>
      </c>
      <c r="G664" s="132">
        <v>1.6732667745000818E-4</v>
      </c>
    </row>
    <row r="665" spans="1:7" x14ac:dyDescent="0.15">
      <c r="A665" s="121">
        <v>40477</v>
      </c>
      <c r="B665" s="132">
        <v>-1.8453865336658382E-2</v>
      </c>
      <c r="C665" s="132">
        <v>4.1528239202659467E-3</v>
      </c>
      <c r="D665" s="132">
        <v>3.0518097941802713E-2</v>
      </c>
      <c r="E665" s="132">
        <v>-3.9458850056369732E-2</v>
      </c>
      <c r="F665" s="132">
        <v>-4.0060468631897272E-2</v>
      </c>
      <c r="G665" s="132">
        <v>-1.5670310060227566E-2</v>
      </c>
    </row>
    <row r="666" spans="1:7" x14ac:dyDescent="0.15">
      <c r="A666" s="121">
        <v>40478</v>
      </c>
      <c r="B666" s="132">
        <v>2.0325203252031798E-3</v>
      </c>
      <c r="C666" s="132">
        <v>2.5641025641025772E-2</v>
      </c>
      <c r="D666" s="132">
        <v>-2.5022956841138755E-2</v>
      </c>
      <c r="E666" s="132">
        <v>0</v>
      </c>
      <c r="F666" s="132">
        <v>-3.622047244094484E-2</v>
      </c>
      <c r="G666" s="132">
        <v>7.5160991822937895E-3</v>
      </c>
    </row>
    <row r="667" spans="1:7" x14ac:dyDescent="0.15">
      <c r="A667" s="121">
        <v>40479</v>
      </c>
      <c r="B667" s="132">
        <v>2.941176470588247E-2</v>
      </c>
      <c r="C667" s="132">
        <v>2.1774193548387055E-2</v>
      </c>
      <c r="D667" s="132">
        <v>3.5554509065222506E-2</v>
      </c>
      <c r="E667" s="132">
        <v>4.5774647887323994E-2</v>
      </c>
      <c r="F667" s="132">
        <v>-1.8790849673202659E-2</v>
      </c>
      <c r="G667" s="132">
        <v>2.8303124589979634E-2</v>
      </c>
    </row>
    <row r="668" spans="1:7" x14ac:dyDescent="0.15">
      <c r="A668" s="121">
        <v>40480</v>
      </c>
      <c r="B668" s="132">
        <v>2.9556650246305161E-3</v>
      </c>
      <c r="C668" s="132">
        <v>2.6440410418311133E-2</v>
      </c>
      <c r="D668" s="132">
        <v>2.9558890404730587E-3</v>
      </c>
      <c r="E668" s="132">
        <v>5.6116722783390305E-3</v>
      </c>
      <c r="F668" s="132">
        <v>-9.9916736053288213E-3</v>
      </c>
      <c r="G668" s="132">
        <v>9.5514117496946493E-3</v>
      </c>
    </row>
    <row r="669" spans="1:7" x14ac:dyDescent="0.15">
      <c r="A669" s="121">
        <v>40481</v>
      </c>
      <c r="B669" s="132">
        <v>1.2278978388998052E-2</v>
      </c>
      <c r="C669" s="132">
        <v>1.8838908112264408E-2</v>
      </c>
      <c r="D669" s="132">
        <v>4.2847426887327122E-2</v>
      </c>
      <c r="E669" s="132">
        <v>2.9017857142857206E-2</v>
      </c>
      <c r="F669" s="132">
        <v>8.410428931875602E-3</v>
      </c>
      <c r="G669" s="132">
        <v>2.0041527489392363E-2</v>
      </c>
    </row>
    <row r="670" spans="1:7" x14ac:dyDescent="0.15">
      <c r="A670" s="121">
        <v>40482</v>
      </c>
      <c r="B670" s="132">
        <v>1.1644832605531397E-2</v>
      </c>
      <c r="C670" s="132">
        <v>1.0943396226415159E-2</v>
      </c>
      <c r="D670" s="132">
        <v>-1.3043478260869601E-2</v>
      </c>
      <c r="E670" s="132">
        <v>8.2429501084598567E-2</v>
      </c>
      <c r="F670" s="132">
        <v>8.340283569641338E-3</v>
      </c>
      <c r="G670" s="132">
        <v>2.8728206035932402E-2</v>
      </c>
    </row>
    <row r="671" spans="1:7" x14ac:dyDescent="0.15">
      <c r="A671" s="121">
        <v>40483</v>
      </c>
      <c r="B671" s="132">
        <v>-3.2134292565947353E-2</v>
      </c>
      <c r="C671" s="132">
        <v>-2.5382605449794649E-2</v>
      </c>
      <c r="D671" s="132">
        <v>-8.8105726872246271E-3</v>
      </c>
      <c r="E671" s="132">
        <v>-4.0080160320641323E-2</v>
      </c>
      <c r="F671" s="132">
        <v>-4.1356492969396141E-2</v>
      </c>
      <c r="G671" s="132">
        <v>-2.7289307959668219E-2</v>
      </c>
    </row>
    <row r="672" spans="1:7" x14ac:dyDescent="0.15">
      <c r="A672" s="121">
        <v>40484</v>
      </c>
      <c r="B672" s="132">
        <v>-1.6352824578790837E-2</v>
      </c>
      <c r="C672" s="132">
        <v>0</v>
      </c>
      <c r="D672" s="132">
        <v>-4.5333333333333337E-2</v>
      </c>
      <c r="E672" s="132">
        <v>-3.2359081419624292E-2</v>
      </c>
      <c r="F672" s="132">
        <v>-3.1924072476272602E-2</v>
      </c>
      <c r="G672" s="132">
        <v>-2.7135073940423138E-2</v>
      </c>
    </row>
    <row r="673" spans="1:7" x14ac:dyDescent="0.15">
      <c r="A673" s="121">
        <v>40485</v>
      </c>
      <c r="B673" s="132">
        <v>2.1662468513853783E-2</v>
      </c>
      <c r="C673" s="132">
        <v>2.6043661432401333E-2</v>
      </c>
      <c r="D673" s="132">
        <v>5.2141527001862142E-2</v>
      </c>
      <c r="E673" s="132">
        <v>-6.4724919093849254E-3</v>
      </c>
      <c r="F673" s="132">
        <v>4.3672014260249581E-2</v>
      </c>
      <c r="G673" s="132">
        <v>2.9255609294883467E-2</v>
      </c>
    </row>
    <row r="674" spans="1:7" x14ac:dyDescent="0.15">
      <c r="A674" s="121">
        <v>40486</v>
      </c>
      <c r="B674" s="132">
        <v>9.3688362919130963E-3</v>
      </c>
      <c r="C674" s="132">
        <v>0</v>
      </c>
      <c r="D674" s="132">
        <v>1.5486725663716783E-2</v>
      </c>
      <c r="E674" s="132">
        <v>3.6916395222584164E-2</v>
      </c>
      <c r="F674" s="132">
        <v>1.9641332194705319E-2</v>
      </c>
      <c r="G674" s="132">
        <v>1.7965975939371548E-2</v>
      </c>
    </row>
    <row r="675" spans="1:7" x14ac:dyDescent="0.15">
      <c r="A675" s="121">
        <v>40487</v>
      </c>
      <c r="B675" s="132">
        <v>-2.4425989252564784E-2</v>
      </c>
      <c r="C675" s="132">
        <v>-1.6050765210899542E-2</v>
      </c>
      <c r="D675" s="132">
        <v>-2.6361655773420534E-2</v>
      </c>
      <c r="E675" s="132">
        <v>-4.7120418848167644E-2</v>
      </c>
      <c r="F675" s="132">
        <v>0</v>
      </c>
      <c r="G675" s="132">
        <v>-3.2035263084825738E-2</v>
      </c>
    </row>
    <row r="676" spans="1:7" x14ac:dyDescent="0.15">
      <c r="A676" s="121">
        <v>40488</v>
      </c>
      <c r="B676" s="132">
        <v>9.0135202804206838E-3</v>
      </c>
      <c r="C676" s="132">
        <v>7.587253414264028E-3</v>
      </c>
      <c r="D676" s="132">
        <v>1.5663459386887624E-3</v>
      </c>
      <c r="E676" s="132">
        <v>-2.3076923076922995E-2</v>
      </c>
      <c r="F676" s="132">
        <v>-2.0938023450586263E-2</v>
      </c>
      <c r="G676" s="132">
        <v>-1.6673240345655982E-3</v>
      </c>
    </row>
    <row r="677" spans="1:7" x14ac:dyDescent="0.15">
      <c r="A677" s="121">
        <v>40489</v>
      </c>
      <c r="B677" s="132">
        <v>-9.9255583126545144E-4</v>
      </c>
      <c r="C677" s="132">
        <v>-7.5301204819276935E-3</v>
      </c>
      <c r="D677" s="132">
        <v>-1.0277033065236862E-2</v>
      </c>
      <c r="E677" s="132">
        <v>-7.8740157480314821E-3</v>
      </c>
      <c r="F677" s="132">
        <v>0</v>
      </c>
      <c r="G677" s="132">
        <v>-2.5321002065188392E-3</v>
      </c>
    </row>
    <row r="678" spans="1:7" x14ac:dyDescent="0.15">
      <c r="A678" s="121">
        <v>40490</v>
      </c>
      <c r="B678" s="132">
        <v>9.9354197714853765E-3</v>
      </c>
      <c r="C678" s="132">
        <v>1.9726858877086473E-2</v>
      </c>
      <c r="D678" s="132">
        <v>1.7607223476298062E-2</v>
      </c>
      <c r="E678" s="132">
        <v>2.2675736961451198E-2</v>
      </c>
      <c r="F678" s="132">
        <v>3.5072711719418281E-2</v>
      </c>
      <c r="G678" s="132">
        <v>1.3358778625954137E-2</v>
      </c>
    </row>
    <row r="679" spans="1:7" x14ac:dyDescent="0.15">
      <c r="A679" s="121">
        <v>40491</v>
      </c>
      <c r="B679" s="132">
        <v>1.4756517461880225E-3</v>
      </c>
      <c r="C679" s="132">
        <v>3.7202380952381375E-3</v>
      </c>
      <c r="D679" s="132">
        <v>8.8731144631770675E-4</v>
      </c>
      <c r="E679" s="132">
        <v>3.3259423503326779E-3</v>
      </c>
      <c r="F679" s="132">
        <v>2.4793388429753538E-3</v>
      </c>
      <c r="G679" s="132">
        <v>1.6878086913263424E-3</v>
      </c>
    </row>
    <row r="680" spans="1:7" x14ac:dyDescent="0.15">
      <c r="A680" s="121">
        <v>40492</v>
      </c>
      <c r="B680" s="132">
        <v>4.9115913555992652E-3</v>
      </c>
      <c r="C680" s="132">
        <v>0</v>
      </c>
      <c r="D680" s="132">
        <v>3.7677304964539138E-2</v>
      </c>
      <c r="E680" s="132">
        <v>2.0994475138121471E-2</v>
      </c>
      <c r="F680" s="132">
        <v>1.2366034624896827E-2</v>
      </c>
      <c r="G680" s="132">
        <v>1.4703534878771185E-2</v>
      </c>
    </row>
    <row r="681" spans="1:7" x14ac:dyDescent="0.15">
      <c r="A681" s="121">
        <v>40493</v>
      </c>
      <c r="B681" s="132">
        <v>7.3313782991202281E-3</v>
      </c>
      <c r="C681" s="132">
        <v>-1.7790956263899149E-2</v>
      </c>
      <c r="D681" s="132">
        <v>3.8445108927809279E-3</v>
      </c>
      <c r="E681" s="132">
        <v>-8.6580086580086979E-3</v>
      </c>
      <c r="F681" s="132">
        <v>1.9543973941368087E-2</v>
      </c>
      <c r="G681" s="132">
        <v>-1.8703023946862185E-3</v>
      </c>
    </row>
    <row r="682" spans="1:7" x14ac:dyDescent="0.15">
      <c r="A682" s="121">
        <v>40494</v>
      </c>
      <c r="B682" s="132">
        <v>-9.7040271712760529E-3</v>
      </c>
      <c r="C682" s="132">
        <v>1.6226415094339641E-2</v>
      </c>
      <c r="D682" s="132">
        <v>-1.0638297872340385E-2</v>
      </c>
      <c r="E682" s="132">
        <v>9.8253275109170257E-3</v>
      </c>
      <c r="F682" s="132">
        <v>-3.6741214057507965E-2</v>
      </c>
      <c r="G682" s="132">
        <v>-1.2678843493336589E-2</v>
      </c>
    </row>
    <row r="683" spans="1:7" x14ac:dyDescent="0.15">
      <c r="A683" s="121">
        <v>40495</v>
      </c>
      <c r="B683" s="132">
        <v>0</v>
      </c>
      <c r="C683" s="132">
        <v>5.5699962866690989E-3</v>
      </c>
      <c r="D683" s="132">
        <v>-1.0752688172043001E-2</v>
      </c>
      <c r="E683" s="132">
        <v>1.08108108108107E-3</v>
      </c>
      <c r="F683" s="132">
        <v>1.741293532338295E-2</v>
      </c>
      <c r="G683" s="132">
        <v>-7.041628975327674E-3</v>
      </c>
    </row>
    <row r="684" spans="1:7" x14ac:dyDescent="0.15">
      <c r="A684" s="121">
        <v>40496</v>
      </c>
      <c r="B684" s="132">
        <v>-5.3405193532582107E-2</v>
      </c>
      <c r="C684" s="132">
        <v>-3.7296898079763552E-2</v>
      </c>
      <c r="D684" s="132">
        <v>-1.9565217391304346E-2</v>
      </c>
      <c r="E684" s="132">
        <v>-6.2634989200863966E-2</v>
      </c>
      <c r="F684" s="132">
        <v>-3.9934800325998387E-2</v>
      </c>
      <c r="G684" s="132">
        <v>-4.8265513915187075E-2</v>
      </c>
    </row>
    <row r="685" spans="1:7" x14ac:dyDescent="0.15">
      <c r="A685" s="121">
        <v>40497</v>
      </c>
      <c r="B685" s="132">
        <v>-1.7080745341614967E-2</v>
      </c>
      <c r="C685" s="132">
        <v>-2.0713463751438455E-2</v>
      </c>
      <c r="D685" s="132">
        <v>-3.6363636363636376E-2</v>
      </c>
      <c r="E685" s="132">
        <v>4.8387096774193505E-2</v>
      </c>
      <c r="F685" s="132">
        <v>-1.6129032258064502E-2</v>
      </c>
      <c r="G685" s="132">
        <v>-9.3843843843843811E-4</v>
      </c>
    </row>
    <row r="686" spans="1:7" x14ac:dyDescent="0.15">
      <c r="A686" s="121">
        <v>40498</v>
      </c>
      <c r="B686" s="132">
        <v>3.2122169562928127E-2</v>
      </c>
      <c r="C686" s="132">
        <v>-1.9193106149627992E-2</v>
      </c>
      <c r="D686" s="132">
        <v>3.2213529682467712E-3</v>
      </c>
      <c r="E686" s="132">
        <v>4.395604395604602E-3</v>
      </c>
      <c r="F686" s="132">
        <v>-1.0353753235547769E-2</v>
      </c>
      <c r="G686" s="132">
        <v>9.7313544993424816E-3</v>
      </c>
    </row>
    <row r="687" spans="1:7" x14ac:dyDescent="0.15">
      <c r="A687" s="121">
        <v>40499</v>
      </c>
      <c r="B687" s="132">
        <v>-1.1734693877550995E-2</v>
      </c>
      <c r="C687" s="132">
        <v>4.3929712460064607E-3</v>
      </c>
      <c r="D687" s="132">
        <v>6.8807339449539207E-4</v>
      </c>
      <c r="E687" s="132">
        <v>-1.6411378555798772E-2</v>
      </c>
      <c r="F687" s="132">
        <v>-8.7183958151693108E-4</v>
      </c>
      <c r="G687" s="132">
        <v>3.2001190741981489E-3</v>
      </c>
    </row>
    <row r="688" spans="1:7" x14ac:dyDescent="0.15">
      <c r="A688" s="121">
        <v>40500</v>
      </c>
      <c r="B688" s="132">
        <v>-1.0325245224574009E-2</v>
      </c>
      <c r="C688" s="132">
        <v>-3.6182902584493082E-2</v>
      </c>
      <c r="D688" s="132">
        <v>1.6044006417603729E-3</v>
      </c>
      <c r="E688" s="132">
        <v>-2.5583982202447175E-2</v>
      </c>
      <c r="F688" s="132">
        <v>-2.2687609075043746E-2</v>
      </c>
      <c r="G688" s="132">
        <v>-1.2054896142433269E-2</v>
      </c>
    </row>
    <row r="689" spans="1:7" x14ac:dyDescent="0.15">
      <c r="A689" s="121">
        <v>40501</v>
      </c>
      <c r="B689" s="132">
        <v>2.6082420448616528E-3</v>
      </c>
      <c r="C689" s="132">
        <v>1.8151815181518316E-2</v>
      </c>
      <c r="D689" s="132">
        <v>-1.9908466819222093E-2</v>
      </c>
      <c r="E689" s="132">
        <v>-2.2831050228310223E-3</v>
      </c>
      <c r="F689" s="132">
        <v>-2.6785714285714191E-2</v>
      </c>
      <c r="G689" s="132">
        <v>2.1588135911394524E-3</v>
      </c>
    </row>
    <row r="690" spans="1:7" x14ac:dyDescent="0.15">
      <c r="A690" s="121">
        <v>40502</v>
      </c>
      <c r="B690" s="132">
        <v>-1.5088449531737713E-2</v>
      </c>
      <c r="C690" s="132">
        <v>-3.1604538087520284E-2</v>
      </c>
      <c r="D690" s="132">
        <v>2.0312864814382658E-2</v>
      </c>
      <c r="E690" s="132">
        <v>-6.8649885583524917E-3</v>
      </c>
      <c r="F690" s="132">
        <v>-3.4862385321100975E-2</v>
      </c>
      <c r="G690" s="132">
        <v>-1.9874496581436696E-2</v>
      </c>
    </row>
    <row r="691" spans="1:7" x14ac:dyDescent="0.15">
      <c r="A691" s="121">
        <v>40503</v>
      </c>
      <c r="B691" s="132">
        <v>-3.6450079239302768E-2</v>
      </c>
      <c r="C691" s="132">
        <v>-2.7196652719665204E-2</v>
      </c>
      <c r="D691" s="132">
        <v>-1.5331807780320394E-2</v>
      </c>
      <c r="E691" s="132">
        <v>-2.0737327188940058E-2</v>
      </c>
      <c r="F691" s="132">
        <v>-2.4714828897338337E-2</v>
      </c>
      <c r="G691" s="132">
        <v>-2.9279107101903512E-2</v>
      </c>
    </row>
    <row r="692" spans="1:7" x14ac:dyDescent="0.15">
      <c r="A692" s="121">
        <v>40504</v>
      </c>
      <c r="B692" s="132">
        <v>7.6754385964912242E-3</v>
      </c>
      <c r="C692" s="132">
        <v>1.376344086021497E-2</v>
      </c>
      <c r="D692" s="132">
        <v>2.7655124331861458E-2</v>
      </c>
      <c r="E692" s="132">
        <v>5.8823529411764497E-3</v>
      </c>
      <c r="F692" s="132">
        <v>-3.8986354775827348E-3</v>
      </c>
      <c r="G692" s="132">
        <v>-2.0869428256418132E-3</v>
      </c>
    </row>
    <row r="693" spans="1:7" x14ac:dyDescent="0.15">
      <c r="A693" s="121">
        <v>40505</v>
      </c>
      <c r="B693" s="132">
        <v>-1.8498367791077275E-2</v>
      </c>
      <c r="C693" s="132">
        <v>6.7882901994060774E-3</v>
      </c>
      <c r="D693" s="132">
        <v>4.7489823609225823E-3</v>
      </c>
      <c r="E693" s="132">
        <v>1.6374269005847708E-2</v>
      </c>
      <c r="F693" s="132">
        <v>1.4677103718199414E-2</v>
      </c>
      <c r="G693" s="132">
        <v>6.4712149311447753E-3</v>
      </c>
    </row>
    <row r="694" spans="1:7" x14ac:dyDescent="0.15">
      <c r="A694" s="121">
        <v>40506</v>
      </c>
      <c r="B694" s="132">
        <v>3.5476718403547602E-2</v>
      </c>
      <c r="C694" s="132">
        <v>-8.8495575221239076E-3</v>
      </c>
      <c r="D694" s="132">
        <v>7.4274139095205083E-3</v>
      </c>
      <c r="E694" s="132">
        <v>5.4085155350978242E-2</v>
      </c>
      <c r="F694" s="132">
        <v>2.0250723240115898E-2</v>
      </c>
      <c r="G694" s="132">
        <v>2.5012741600344945E-2</v>
      </c>
    </row>
    <row r="695" spans="1:7" x14ac:dyDescent="0.15">
      <c r="A695" s="121">
        <v>40507</v>
      </c>
      <c r="B695" s="132">
        <v>-2.9443254817987152E-2</v>
      </c>
      <c r="C695" s="132">
        <v>-3.4863945578231359E-2</v>
      </c>
      <c r="D695" s="132">
        <v>-1.6979445933869464E-2</v>
      </c>
      <c r="E695" s="132">
        <v>-4.366812227074357E-3</v>
      </c>
      <c r="F695" s="132">
        <v>-1.7013232514177634E-2</v>
      </c>
      <c r="G695" s="132">
        <v>-2.0003824823101923E-2</v>
      </c>
    </row>
    <row r="696" spans="1:7" x14ac:dyDescent="0.15">
      <c r="A696" s="121">
        <v>40508</v>
      </c>
      <c r="B696" s="132">
        <v>3.3645890788747801E-2</v>
      </c>
      <c r="C696" s="132">
        <v>4.4493392070484639E-2</v>
      </c>
      <c r="D696" s="132">
        <v>2.7954545454545343E-2</v>
      </c>
      <c r="E696" s="132">
        <v>3.1798245614035103E-2</v>
      </c>
      <c r="F696" s="132">
        <v>5.7692307692307709E-2</v>
      </c>
      <c r="G696" s="132">
        <v>3.9594879400515204E-2</v>
      </c>
    </row>
    <row r="697" spans="1:7" x14ac:dyDescent="0.15">
      <c r="A697" s="121">
        <v>40509</v>
      </c>
      <c r="B697" s="132">
        <v>1.3340448239060887E-2</v>
      </c>
      <c r="C697" s="132">
        <v>1.8557570645297172E-2</v>
      </c>
      <c r="D697" s="132">
        <v>-7.2960424497015008E-3</v>
      </c>
      <c r="E697" s="132">
        <v>3.6131774707757636E-2</v>
      </c>
      <c r="F697" s="132">
        <v>-1.7272727272727217E-2</v>
      </c>
      <c r="G697" s="132">
        <v>1.0605747752144623E-2</v>
      </c>
    </row>
    <row r="698" spans="1:7" x14ac:dyDescent="0.15">
      <c r="A698" s="121">
        <v>40510</v>
      </c>
      <c r="B698" s="132">
        <v>1.1585044760400232E-2</v>
      </c>
      <c r="C698" s="132">
        <v>1.200828157349898E-2</v>
      </c>
      <c r="D698" s="132">
        <v>3.0066815144766279E-2</v>
      </c>
      <c r="E698" s="132">
        <v>3.0769230769229772E-3</v>
      </c>
      <c r="F698" s="132">
        <v>9.2506938020342488E-4</v>
      </c>
      <c r="G698" s="132">
        <v>1.4172146067833236E-2</v>
      </c>
    </row>
    <row r="699" spans="1:7" x14ac:dyDescent="0.15">
      <c r="A699" s="121">
        <v>40511</v>
      </c>
      <c r="B699" s="132">
        <v>1.3014055179593864E-2</v>
      </c>
      <c r="C699" s="132">
        <v>-2.1685761047463226E-2</v>
      </c>
      <c r="D699" s="132">
        <v>-1.0162162162162147E-2</v>
      </c>
      <c r="E699" s="132">
        <v>-4.0899795501021519E-3</v>
      </c>
      <c r="F699" s="132">
        <v>2.9574861367837268E-2</v>
      </c>
      <c r="G699" s="132">
        <v>7.856998956063066E-3</v>
      </c>
    </row>
    <row r="700" spans="1:7" x14ac:dyDescent="0.15">
      <c r="A700" s="121">
        <v>40512</v>
      </c>
      <c r="B700" s="132">
        <v>-1.7471736896197299E-2</v>
      </c>
      <c r="C700" s="132">
        <v>-1.7565872020075313E-2</v>
      </c>
      <c r="D700" s="132">
        <v>-1.4853647881170828E-2</v>
      </c>
      <c r="E700" s="132">
        <v>-1.3347022587269053E-2</v>
      </c>
      <c r="F700" s="132">
        <v>-4.6678635547576453E-2</v>
      </c>
      <c r="G700" s="132">
        <v>-2.0334363074686501E-2</v>
      </c>
    </row>
    <row r="701" spans="1:7" x14ac:dyDescent="0.15">
      <c r="A701" s="121">
        <v>40513</v>
      </c>
      <c r="B701" s="132">
        <v>7.8451882845187448E-3</v>
      </c>
      <c r="C701" s="132">
        <v>2.7671349510430154E-2</v>
      </c>
      <c r="D701" s="132">
        <v>1.9955654101995624E-2</v>
      </c>
      <c r="E701" s="132">
        <v>1.6649323621227952E-2</v>
      </c>
      <c r="F701" s="132">
        <v>3.0131826741996326E-2</v>
      </c>
      <c r="G701" s="132">
        <v>2.0793530077349631E-2</v>
      </c>
    </row>
    <row r="702" spans="1:7" x14ac:dyDescent="0.15">
      <c r="A702" s="121">
        <v>40514</v>
      </c>
      <c r="B702" s="132">
        <v>-1.1416709911779899E-2</v>
      </c>
      <c r="C702" s="132">
        <v>8.2850041425019949E-3</v>
      </c>
      <c r="D702" s="132">
        <v>-2.1739130434783593E-4</v>
      </c>
      <c r="E702" s="132">
        <v>-2.0470829068577334E-3</v>
      </c>
      <c r="F702" s="132">
        <v>-2.5594149908592212E-2</v>
      </c>
      <c r="G702" s="132">
        <v>-1.1993022241605367E-3</v>
      </c>
    </row>
    <row r="703" spans="1:7" x14ac:dyDescent="0.15">
      <c r="A703" s="121">
        <v>40515</v>
      </c>
      <c r="B703" s="132">
        <v>-2.09973753280841E-2</v>
      </c>
      <c r="C703" s="132">
        <v>5.3410024650779597E-3</v>
      </c>
      <c r="D703" s="132">
        <v>-2.8049575994781417E-2</v>
      </c>
      <c r="E703" s="132">
        <v>-2.8717948717948638E-2</v>
      </c>
      <c r="F703" s="132">
        <v>6.5666041275798115E-3</v>
      </c>
      <c r="G703" s="132">
        <v>-1.739256995233418E-2</v>
      </c>
    </row>
    <row r="704" spans="1:7" x14ac:dyDescent="0.15">
      <c r="A704" s="121">
        <v>40516</v>
      </c>
      <c r="B704" s="132">
        <v>2.359249329758728E-2</v>
      </c>
      <c r="C704" s="132">
        <v>6.947282386595921E-3</v>
      </c>
      <c r="D704" s="132">
        <v>3.2662192393735801E-2</v>
      </c>
      <c r="E704" s="132">
        <v>2.9567053854276493E-2</v>
      </c>
      <c r="F704" s="132">
        <v>4.8462255358806994E-2</v>
      </c>
      <c r="G704" s="132">
        <v>2.3051286798740911E-2</v>
      </c>
    </row>
    <row r="705" spans="1:7" x14ac:dyDescent="0.15">
      <c r="A705" s="121">
        <v>40517</v>
      </c>
      <c r="B705" s="132">
        <v>2.6715557883708829E-2</v>
      </c>
      <c r="C705" s="132">
        <v>-4.0584415584415945E-3</v>
      </c>
      <c r="D705" s="132">
        <v>3.0329289428077111E-3</v>
      </c>
      <c r="E705" s="132">
        <v>1.8461538461538529E-2</v>
      </c>
      <c r="F705" s="132">
        <v>4.4444444444444509E-2</v>
      </c>
      <c r="G705" s="132">
        <v>2.9626278164871955E-2</v>
      </c>
    </row>
    <row r="706" spans="1:7" x14ac:dyDescent="0.15">
      <c r="A706" s="121">
        <v>40518</v>
      </c>
      <c r="B706" s="132">
        <v>7.6530612244898322E-3</v>
      </c>
      <c r="C706" s="132">
        <v>7.7424612876935139E-3</v>
      </c>
      <c r="D706" s="132">
        <v>-1.1231101511879005E-2</v>
      </c>
      <c r="E706" s="132">
        <v>-1.0070493454179208E-2</v>
      </c>
      <c r="F706" s="132">
        <v>-4.2553191489361764E-3</v>
      </c>
      <c r="G706" s="132">
        <v>-1.0651761231807666E-2</v>
      </c>
    </row>
    <row r="707" spans="1:7" x14ac:dyDescent="0.15">
      <c r="A707" s="121">
        <v>40519</v>
      </c>
      <c r="B707" s="132">
        <v>7.5949367088605779E-3</v>
      </c>
      <c r="C707" s="132">
        <v>1.6174686615446854E-2</v>
      </c>
      <c r="D707" s="132">
        <v>9.1743119266054496E-3</v>
      </c>
      <c r="E707" s="132">
        <v>6.1037639877925542E-3</v>
      </c>
      <c r="F707" s="132">
        <v>6.8376068376068133E-3</v>
      </c>
      <c r="G707" s="132">
        <v>1.5243577443769363E-2</v>
      </c>
    </row>
    <row r="708" spans="1:7" x14ac:dyDescent="0.15">
      <c r="A708" s="121">
        <v>40520</v>
      </c>
      <c r="B708" s="132">
        <v>4.2713567839196109E-2</v>
      </c>
      <c r="C708" s="132">
        <v>-6.3668921607640261E-3</v>
      </c>
      <c r="D708" s="132">
        <v>1.7316017316017174E-2</v>
      </c>
      <c r="E708" s="132">
        <v>3.7411526794742134E-2</v>
      </c>
      <c r="F708" s="132">
        <v>6.1120543293718299E-2</v>
      </c>
      <c r="G708" s="132">
        <v>3.7204255914881745E-2</v>
      </c>
    </row>
    <row r="709" spans="1:7" x14ac:dyDescent="0.15">
      <c r="A709" s="121">
        <v>40521</v>
      </c>
      <c r="B709" s="132">
        <v>3.036144578313249E-2</v>
      </c>
      <c r="C709" s="132">
        <v>3.8846615939126972E-2</v>
      </c>
      <c r="D709" s="132">
        <v>-2.5319148936170155E-2</v>
      </c>
      <c r="E709" s="132">
        <v>7.7972709551656916E-3</v>
      </c>
      <c r="F709" s="132">
        <v>-1.2000000000000011E-2</v>
      </c>
      <c r="G709" s="132">
        <v>4.0998818964061989E-3</v>
      </c>
    </row>
    <row r="710" spans="1:7" x14ac:dyDescent="0.15">
      <c r="A710" s="121">
        <v>40522</v>
      </c>
      <c r="B710" s="132">
        <v>-1.1693171188026152E-2</v>
      </c>
      <c r="C710" s="132">
        <v>-3.8550501156515704E-3</v>
      </c>
      <c r="D710" s="132">
        <v>2.8159790438768706E-2</v>
      </c>
      <c r="E710" s="132">
        <v>-2.0309477756286221E-2</v>
      </c>
      <c r="F710" s="132">
        <v>-4.4534412955465452E-2</v>
      </c>
      <c r="G710" s="132">
        <v>-1.9743585435115008E-2</v>
      </c>
    </row>
    <row r="711" spans="1:7" x14ac:dyDescent="0.15">
      <c r="A711" s="121">
        <v>40523</v>
      </c>
      <c r="B711" s="132">
        <v>-8.9919545669663314E-3</v>
      </c>
      <c r="C711" s="132">
        <v>-5.804953560371473E-3</v>
      </c>
      <c r="D711" s="132">
        <v>-1.2738853503184711E-2</v>
      </c>
      <c r="E711" s="132">
        <v>-1.6781836130306038E-2</v>
      </c>
      <c r="F711" s="132">
        <v>-2.5423728813559365E-2</v>
      </c>
      <c r="G711" s="132">
        <v>-1.7398608111351077E-2</v>
      </c>
    </row>
    <row r="712" spans="1:7" x14ac:dyDescent="0.15">
      <c r="A712" s="121">
        <v>40524</v>
      </c>
      <c r="B712" s="132">
        <v>3.7249283667621702E-2</v>
      </c>
      <c r="C712" s="132">
        <v>1.2845465161541281E-2</v>
      </c>
      <c r="D712" s="132">
        <v>1.6129032258064502E-2</v>
      </c>
      <c r="E712" s="132">
        <v>0</v>
      </c>
      <c r="F712" s="132">
        <v>8.6956521739129933E-3</v>
      </c>
      <c r="G712" s="132">
        <v>1.522948903581467E-2</v>
      </c>
    </row>
    <row r="713" spans="1:7" x14ac:dyDescent="0.15">
      <c r="A713" s="121">
        <v>40525</v>
      </c>
      <c r="B713" s="132">
        <v>8.2872928176795924E-3</v>
      </c>
      <c r="C713" s="132">
        <v>-1.8063028439661788E-2</v>
      </c>
      <c r="D713" s="132">
        <v>1.4814814814814836E-2</v>
      </c>
      <c r="E713" s="132">
        <v>0</v>
      </c>
      <c r="F713" s="132">
        <v>2.327586206896548E-2</v>
      </c>
      <c r="G713" s="132">
        <v>8.1448896831397555E-3</v>
      </c>
    </row>
    <row r="714" spans="1:7" x14ac:dyDescent="0.15">
      <c r="A714" s="121">
        <v>40526</v>
      </c>
      <c r="B714" s="132">
        <v>2.6027397260274032E-2</v>
      </c>
      <c r="C714" s="132">
        <v>2.8962818003913871E-2</v>
      </c>
      <c r="D714" s="132">
        <v>-2.0855057351421014E-4</v>
      </c>
      <c r="E714" s="132">
        <v>1.1044176706827225E-2</v>
      </c>
      <c r="F714" s="132">
        <v>-1.6849199663016012E-3</v>
      </c>
      <c r="G714" s="132">
        <v>9.0165331515255076E-3</v>
      </c>
    </row>
    <row r="715" spans="1:7" x14ac:dyDescent="0.15">
      <c r="A715" s="121">
        <v>40527</v>
      </c>
      <c r="B715" s="132">
        <v>-1.157098353360031E-2</v>
      </c>
      <c r="C715" s="132">
        <v>-2.2441993153290207E-2</v>
      </c>
      <c r="D715" s="132">
        <v>1.2515644555695093E-3</v>
      </c>
      <c r="E715" s="132">
        <v>5.9582919563059278E-3</v>
      </c>
      <c r="F715" s="132">
        <v>1.51898734177216E-2</v>
      </c>
      <c r="G715" s="132">
        <v>-2.9223466612611215E-3</v>
      </c>
    </row>
    <row r="716" spans="1:7" x14ac:dyDescent="0.15">
      <c r="A716" s="121">
        <v>40528</v>
      </c>
      <c r="B716" s="132">
        <v>-4.2773525438991378E-2</v>
      </c>
      <c r="C716" s="132">
        <v>-3.5019455252918164E-3</v>
      </c>
      <c r="D716" s="132">
        <v>1.8124999999999947E-2</v>
      </c>
      <c r="E716" s="132">
        <v>6.9101678183611792E-3</v>
      </c>
      <c r="F716" s="132">
        <v>-1.4962593516209433E-2</v>
      </c>
      <c r="G716" s="132">
        <v>-2.5005929590349973E-2</v>
      </c>
    </row>
    <row r="717" spans="1:7" x14ac:dyDescent="0.15">
      <c r="A717" s="121">
        <v>40529</v>
      </c>
      <c r="B717" s="132">
        <v>2.3518344308559591E-3</v>
      </c>
      <c r="C717" s="132">
        <v>7.0285044904334626E-3</v>
      </c>
      <c r="D717" s="132">
        <v>-1.7802332719459746E-2</v>
      </c>
      <c r="E717" s="132">
        <v>-1.8627450980392091E-2</v>
      </c>
      <c r="F717" s="132">
        <v>1.0126582278481067E-2</v>
      </c>
      <c r="G717" s="132">
        <v>-3.9617723718505804E-3</v>
      </c>
    </row>
    <row r="718" spans="1:7" x14ac:dyDescent="0.15">
      <c r="A718" s="121">
        <v>40530</v>
      </c>
      <c r="B718" s="132">
        <v>2.111684655091528E-2</v>
      </c>
      <c r="C718" s="132">
        <v>-8.5304381543233054E-3</v>
      </c>
      <c r="D718" s="132">
        <v>1.6874999999999973E-2</v>
      </c>
      <c r="E718" s="132">
        <v>2.0979020979021046E-2</v>
      </c>
      <c r="F718" s="132">
        <v>3.5923141186299024E-2</v>
      </c>
      <c r="G718" s="132">
        <v>2.1370503471616509E-2</v>
      </c>
    </row>
    <row r="719" spans="1:7" x14ac:dyDescent="0.15">
      <c r="A719" s="121">
        <v>40531</v>
      </c>
      <c r="B719" s="132">
        <v>7.3529411764705621E-3</v>
      </c>
      <c r="C719" s="132">
        <v>1.6034415330465457E-2</v>
      </c>
      <c r="D719" s="132">
        <v>-2.0487604998975506E-3</v>
      </c>
      <c r="E719" s="132">
        <v>-9.7847358121332384E-3</v>
      </c>
      <c r="F719" s="132">
        <v>-2.8225806451612878E-2</v>
      </c>
      <c r="G719" s="132">
        <v>-4.9362051001758944E-3</v>
      </c>
    </row>
    <row r="720" spans="1:7" x14ac:dyDescent="0.15">
      <c r="A720" s="121">
        <v>40532</v>
      </c>
      <c r="B720" s="132">
        <v>8.6678832116786619E-3</v>
      </c>
      <c r="C720" s="132">
        <v>3.0023094688221841E-2</v>
      </c>
      <c r="D720" s="132">
        <v>2.8946828166700911E-2</v>
      </c>
      <c r="E720" s="132">
        <v>2.2727272727272707E-2</v>
      </c>
      <c r="F720" s="132">
        <v>-4.9792531120332884E-3</v>
      </c>
      <c r="G720" s="132">
        <v>5.1838374128874154E-3</v>
      </c>
    </row>
    <row r="721" spans="1:7" x14ac:dyDescent="0.15">
      <c r="A721" s="121">
        <v>40533</v>
      </c>
      <c r="B721" s="132">
        <v>-2.66847580280416E-2</v>
      </c>
      <c r="C721" s="132">
        <v>-3.6248131539611483E-2</v>
      </c>
      <c r="D721" s="132">
        <v>-3.611332801276923E-2</v>
      </c>
      <c r="E721" s="132">
        <v>2.2222222222222365E-2</v>
      </c>
      <c r="F721" s="132">
        <v>-5.8381984987490032E-3</v>
      </c>
      <c r="G721" s="132">
        <v>-2.6827185792349773E-2</v>
      </c>
    </row>
    <row r="722" spans="1:7" x14ac:dyDescent="0.15">
      <c r="A722" s="121">
        <v>40534</v>
      </c>
      <c r="B722" s="132">
        <v>1.0687732342007372E-2</v>
      </c>
      <c r="C722" s="132">
        <v>2.2489336952307148E-2</v>
      </c>
      <c r="D722" s="132">
        <v>1.428275719312766E-2</v>
      </c>
      <c r="E722" s="132">
        <v>0</v>
      </c>
      <c r="F722" s="132">
        <v>5.0335570469799418E-3</v>
      </c>
      <c r="G722" s="132">
        <v>-4.5271894576146554E-3</v>
      </c>
    </row>
    <row r="723" spans="1:7" x14ac:dyDescent="0.15">
      <c r="A723" s="121">
        <v>40535</v>
      </c>
      <c r="B723" s="132">
        <v>2.2988505747125743E-3</v>
      </c>
      <c r="C723" s="132">
        <v>-5.3090633295411749E-3</v>
      </c>
      <c r="D723" s="132">
        <v>4.0816326530612734E-3</v>
      </c>
      <c r="E723" s="132">
        <v>-4.4423440453686291E-2</v>
      </c>
      <c r="F723" s="132">
        <v>-9.1819699499166019E-3</v>
      </c>
      <c r="G723" s="132">
        <v>-7.8616629356084156E-3</v>
      </c>
    </row>
    <row r="724" spans="1:7" x14ac:dyDescent="0.15">
      <c r="A724" s="121">
        <v>40536</v>
      </c>
      <c r="B724" s="132">
        <v>-5.5045871559633586E-3</v>
      </c>
      <c r="C724" s="132">
        <v>-6.4811284788410806E-3</v>
      </c>
      <c r="D724" s="132">
        <v>-8.1300813008144956E-4</v>
      </c>
      <c r="E724" s="132">
        <v>-2.0771513353115667E-2</v>
      </c>
      <c r="F724" s="132">
        <v>-3.0328559393428711E-2</v>
      </c>
      <c r="G724" s="132">
        <v>-7.2310562316780791E-3</v>
      </c>
    </row>
    <row r="725" spans="1:7" x14ac:dyDescent="0.15">
      <c r="A725" s="121">
        <v>40537</v>
      </c>
      <c r="B725" s="132">
        <v>-5.0738007380073391E-3</v>
      </c>
      <c r="C725" s="132">
        <v>-3.1082118188795027E-2</v>
      </c>
      <c r="D725" s="132">
        <v>6.1025223759154645E-3</v>
      </c>
      <c r="E725" s="132">
        <v>-2.9292929292929371E-2</v>
      </c>
      <c r="F725" s="132">
        <v>-5.3866203301476956E-2</v>
      </c>
      <c r="G725" s="132">
        <v>-1.6213894555996977E-2</v>
      </c>
    </row>
    <row r="726" spans="1:7" x14ac:dyDescent="0.15">
      <c r="A726" s="121">
        <v>40538</v>
      </c>
      <c r="B726" s="132">
        <v>4.6360686138156026E-3</v>
      </c>
      <c r="C726" s="132">
        <v>2.0198019801980216E-2</v>
      </c>
      <c r="D726" s="132">
        <v>7.2786089769509843E-3</v>
      </c>
      <c r="E726" s="132">
        <v>-2.0811654526534662E-3</v>
      </c>
      <c r="F726" s="132">
        <v>-3.4894398530762261E-2</v>
      </c>
      <c r="G726" s="132">
        <v>5.6028523612021708E-3</v>
      </c>
    </row>
    <row r="727" spans="1:7" x14ac:dyDescent="0.15">
      <c r="A727" s="121">
        <v>40539</v>
      </c>
      <c r="B727" s="132">
        <v>-3.0456852791878153E-2</v>
      </c>
      <c r="C727" s="132">
        <v>-2.0962732919254767E-2</v>
      </c>
      <c r="D727" s="132">
        <v>-1.6057808109192995E-2</v>
      </c>
      <c r="E727" s="132">
        <v>-1.2513034410844504E-2</v>
      </c>
      <c r="F727" s="132">
        <v>8.5632730732636553E-3</v>
      </c>
      <c r="G727" s="132">
        <v>-6.9826338639652485E-3</v>
      </c>
    </row>
    <row r="728" spans="1:7" x14ac:dyDescent="0.15">
      <c r="A728" s="121">
        <v>40540</v>
      </c>
      <c r="B728" s="132">
        <v>2.3322227510709004E-2</v>
      </c>
      <c r="C728" s="132">
        <v>3.5685963521014941E-3</v>
      </c>
      <c r="D728" s="132">
        <v>5.3039575683393458E-3</v>
      </c>
      <c r="E728" s="132">
        <v>-2.1119324181627652E-3</v>
      </c>
      <c r="F728" s="132">
        <v>2.8301886792452935E-2</v>
      </c>
      <c r="G728" s="132">
        <v>2.0457609210478456E-2</v>
      </c>
    </row>
    <row r="729" spans="1:7" x14ac:dyDescent="0.15">
      <c r="A729" s="121">
        <v>40541</v>
      </c>
      <c r="B729" s="132">
        <v>-4.1860465116279055E-3</v>
      </c>
      <c r="C729" s="132">
        <v>4.3461082576057297E-3</v>
      </c>
      <c r="D729" s="132">
        <v>-4.2613636363636465E-3</v>
      </c>
      <c r="E729" s="132">
        <v>5.2910052910053462E-3</v>
      </c>
      <c r="F729" s="132">
        <v>-6.3302752293577957E-2</v>
      </c>
      <c r="G729" s="132">
        <v>-1.2799685809664951E-2</v>
      </c>
    </row>
    <row r="730" spans="1:7" x14ac:dyDescent="0.15">
      <c r="A730" s="121">
        <v>40542</v>
      </c>
      <c r="B730" s="132">
        <v>2.9892573563755187E-2</v>
      </c>
      <c r="C730" s="132">
        <v>4.1699449252557086E-2</v>
      </c>
      <c r="D730" s="132">
        <v>1.874872630935398E-2</v>
      </c>
      <c r="E730" s="132">
        <v>4.0000000000000036E-2</v>
      </c>
      <c r="F730" s="132">
        <v>1.4691478942213454E-2</v>
      </c>
      <c r="G730" s="132">
        <v>2.8481012658227778E-2</v>
      </c>
    </row>
    <row r="731" spans="1:7" x14ac:dyDescent="0.15">
      <c r="A731" s="121">
        <v>40543</v>
      </c>
      <c r="B731" s="132">
        <v>2.1315192743764033E-2</v>
      </c>
      <c r="C731" s="132">
        <v>1.5105740181269312E-3</v>
      </c>
      <c r="D731" s="132">
        <v>9.4018803760751446E-3</v>
      </c>
      <c r="E731" s="132">
        <v>6.6801619433198178E-2</v>
      </c>
      <c r="F731" s="132">
        <v>2.7992277992278103E-2</v>
      </c>
      <c r="G731" s="132">
        <v>2.2294505494505401E-2</v>
      </c>
    </row>
    <row r="732" spans="1:7" x14ac:dyDescent="0.15">
      <c r="A732" s="121">
        <v>40544</v>
      </c>
      <c r="B732" s="132">
        <v>4.4404973357026201E-4</v>
      </c>
      <c r="C732" s="132">
        <v>9.0497737556560764E-3</v>
      </c>
      <c r="D732" s="132">
        <v>-2.1006738010305281E-2</v>
      </c>
      <c r="E732" s="132">
        <v>9.487666034158071E-4</v>
      </c>
      <c r="F732" s="132">
        <v>-2.8169014084508115E-3</v>
      </c>
      <c r="G732" s="132">
        <v>-4.4201365598610654E-3</v>
      </c>
    </row>
    <row r="733" spans="1:7" x14ac:dyDescent="0.15">
      <c r="A733" s="121">
        <v>40545</v>
      </c>
      <c r="B733" s="132">
        <v>1.9529516200621266E-2</v>
      </c>
      <c r="C733" s="132">
        <v>4.8579970104634107E-3</v>
      </c>
      <c r="D733" s="132">
        <v>5.0607287449393468E-3</v>
      </c>
      <c r="E733" s="132">
        <v>5.687203791469031E-3</v>
      </c>
      <c r="F733" s="132">
        <v>2.6365348399246757E-2</v>
      </c>
      <c r="G733" s="132">
        <v>1.7689942300383565E-2</v>
      </c>
    </row>
    <row r="734" spans="1:7" x14ac:dyDescent="0.15">
      <c r="A734" s="121">
        <v>40546</v>
      </c>
      <c r="B734" s="132">
        <v>1.5237265999129335E-2</v>
      </c>
      <c r="C734" s="132">
        <v>4.8716995165488886E-2</v>
      </c>
      <c r="D734" s="132">
        <v>5.6394763343403653E-3</v>
      </c>
      <c r="E734" s="132">
        <v>-1.3195098963242113E-2</v>
      </c>
      <c r="F734" s="132">
        <v>1.9266055045871422E-2</v>
      </c>
      <c r="G734" s="132">
        <v>1.0626379222542948E-2</v>
      </c>
    </row>
    <row r="735" spans="1:7" x14ac:dyDescent="0.15">
      <c r="A735" s="121">
        <v>40547</v>
      </c>
      <c r="B735" s="132">
        <v>-1.2864493996569415E-3</v>
      </c>
      <c r="C735" s="132">
        <v>-3.9007092198581894E-3</v>
      </c>
      <c r="D735" s="132">
        <v>-2.6036451031443919E-2</v>
      </c>
      <c r="E735" s="132">
        <v>-2.5787965616046016E-2</v>
      </c>
      <c r="F735" s="132">
        <v>-3.5103510351034983E-2</v>
      </c>
      <c r="G735" s="132">
        <v>-1.4663396936307471E-2</v>
      </c>
    </row>
    <row r="736" spans="1:7" x14ac:dyDescent="0.15">
      <c r="A736" s="121">
        <v>40548</v>
      </c>
      <c r="B736" s="132">
        <v>-3.306139974237865E-2</v>
      </c>
      <c r="C736" s="132">
        <v>9.2559629761481688E-3</v>
      </c>
      <c r="D736" s="132">
        <v>7.6084721365412555E-3</v>
      </c>
      <c r="E736" s="132">
        <v>-2.8431372549019507E-2</v>
      </c>
      <c r="F736" s="132">
        <v>-2.6119402985074758E-2</v>
      </c>
      <c r="G736" s="132">
        <v>-2.0592196103165539E-2</v>
      </c>
    </row>
    <row r="737" spans="1:7" x14ac:dyDescent="0.15">
      <c r="A737" s="121">
        <v>40549</v>
      </c>
      <c r="B737" s="132">
        <v>2.2202486678507993E-2</v>
      </c>
      <c r="C737" s="132">
        <v>-1.7636684303351524E-3</v>
      </c>
      <c r="D737" s="132">
        <v>6.1224489795916881E-3</v>
      </c>
      <c r="E737" s="132">
        <v>1.9172552976790991E-2</v>
      </c>
      <c r="F737" s="132">
        <v>4.7892720306514924E-3</v>
      </c>
      <c r="G737" s="132">
        <v>1.3593246888869537E-2</v>
      </c>
    </row>
    <row r="738" spans="1:7" x14ac:dyDescent="0.15">
      <c r="A738" s="121">
        <v>40550</v>
      </c>
      <c r="B738" s="132">
        <v>-2.6064291920069427E-2</v>
      </c>
      <c r="C738" s="132">
        <v>2.7561837455830407E-2</v>
      </c>
      <c r="D738" s="132">
        <v>2.0283975659229903E-3</v>
      </c>
      <c r="E738" s="132">
        <v>-1.9801980198019709E-2</v>
      </c>
      <c r="F738" s="132">
        <v>-2.2878932316491962E-2</v>
      </c>
      <c r="G738" s="132">
        <v>-1.5265471529637975E-2</v>
      </c>
    </row>
    <row r="739" spans="1:7" x14ac:dyDescent="0.15">
      <c r="A739" s="121">
        <v>40551</v>
      </c>
      <c r="B739" s="132">
        <v>0</v>
      </c>
      <c r="C739" s="132">
        <v>-1.5130674002750921E-2</v>
      </c>
      <c r="D739" s="132">
        <v>1.1740890688259009E-2</v>
      </c>
      <c r="E739" s="132">
        <v>7.0707070707070052E-3</v>
      </c>
      <c r="F739" s="132">
        <v>-6.8292682926829329E-3</v>
      </c>
      <c r="G739" s="132">
        <v>2.5807801628681126E-3</v>
      </c>
    </row>
    <row r="740" spans="1:7" x14ac:dyDescent="0.15">
      <c r="A740" s="121">
        <v>40552</v>
      </c>
      <c r="B740" s="132">
        <v>-2.67618198037467E-2</v>
      </c>
      <c r="C740" s="132">
        <v>1.7458100558660483E-3</v>
      </c>
      <c r="D740" s="132">
        <v>1.6006402561026256E-3</v>
      </c>
      <c r="E740" s="132">
        <v>-7.0210631895687436E-3</v>
      </c>
      <c r="F740" s="132">
        <v>0</v>
      </c>
      <c r="G740" s="132">
        <v>-1.4749108618140716E-2</v>
      </c>
    </row>
    <row r="741" spans="1:7" x14ac:dyDescent="0.15">
      <c r="A741" s="121">
        <v>40553</v>
      </c>
      <c r="B741" s="132">
        <v>-1.4207149404216302E-2</v>
      </c>
      <c r="C741" s="132">
        <v>4.87974904147781E-3</v>
      </c>
      <c r="D741" s="132">
        <v>-1.3983220135837082E-2</v>
      </c>
      <c r="E741" s="132">
        <v>1.0101010101010166E-2</v>
      </c>
      <c r="F741" s="132">
        <v>-3.9292730844793233E-3</v>
      </c>
      <c r="G741" s="132">
        <v>-5.5784066234751961E-3</v>
      </c>
    </row>
    <row r="742" spans="1:7" x14ac:dyDescent="0.15">
      <c r="A742" s="121">
        <v>40554</v>
      </c>
      <c r="B742" s="132">
        <v>-9.7629009762901786E-3</v>
      </c>
      <c r="C742" s="132">
        <v>-6.5903572667359578E-3</v>
      </c>
      <c r="D742" s="132">
        <v>7.0907617504052389E-3</v>
      </c>
      <c r="E742" s="132">
        <v>-1.0000000000000009E-2</v>
      </c>
      <c r="F742" s="132">
        <v>-1.3806706114398493E-2</v>
      </c>
      <c r="G742" s="132">
        <v>-4.1540182137721482E-3</v>
      </c>
    </row>
  </sheetData>
  <mergeCells count="15"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  <mergeCell ref="AE13:AE16"/>
    <mergeCell ref="AF13:AF16"/>
    <mergeCell ref="AG13:AG16"/>
    <mergeCell ref="AH13:AH16"/>
    <mergeCell ref="AI13:AI16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topLeftCell="V22" zoomScale="260" zoomScaleNormal="260" workbookViewId="0">
      <selection activeCell="AB39" sqref="AB39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15" width="10" customWidth="1"/>
    <col min="16" max="16" width="11.83203125" customWidth="1"/>
    <col min="17" max="25" width="10" customWidth="1"/>
    <col min="26" max="26" width="18.6640625" customWidth="1"/>
    <col min="27" max="27" width="12.6640625" customWidth="1"/>
    <col min="28" max="29" width="10" customWidth="1"/>
  </cols>
  <sheetData>
    <row r="1" spans="3:46" ht="12.75" customHeight="1" x14ac:dyDescent="0.15">
      <c r="D1" s="22" t="s">
        <v>66</v>
      </c>
      <c r="E1" s="22" t="s">
        <v>65</v>
      </c>
      <c r="J1" s="22" t="s">
        <v>66</v>
      </c>
      <c r="K1" s="22" t="s">
        <v>65</v>
      </c>
      <c r="L1" s="1">
        <f>SLOPE(K3:K740,J3:J740)</f>
        <v>1.1510526553352067</v>
      </c>
    </row>
    <row r="2" spans="3:46" ht="15.75" customHeight="1" x14ac:dyDescent="0.2">
      <c r="C2" s="2" t="s">
        <v>110</v>
      </c>
      <c r="D2" s="27" t="s">
        <v>111</v>
      </c>
      <c r="E2" s="27" t="s">
        <v>112</v>
      </c>
      <c r="I2" s="2" t="s">
        <v>110</v>
      </c>
      <c r="J2" s="28" t="s">
        <v>99</v>
      </c>
      <c r="K2" s="27" t="s">
        <v>98</v>
      </c>
      <c r="L2" s="2" t="s">
        <v>113</v>
      </c>
      <c r="N2" s="2" t="s">
        <v>92</v>
      </c>
    </row>
    <row r="3" spans="3:46" ht="20" customHeight="1" x14ac:dyDescent="0.2">
      <c r="C3" s="326">
        <v>39816</v>
      </c>
      <c r="D3" s="327">
        <v>-5.508145849495738E-2</v>
      </c>
      <c r="E3" s="30">
        <f>D4</f>
        <v>-6.814449917898191E-2</v>
      </c>
      <c r="I3" s="23">
        <v>39816</v>
      </c>
      <c r="J3" s="29">
        <v>-3.8639441874728453E-2</v>
      </c>
      <c r="K3" s="29">
        <v>-5.508145849495738E-2</v>
      </c>
      <c r="L3" s="31">
        <f>K3/J3</f>
        <v>1.4255241748453562</v>
      </c>
      <c r="N3" s="32">
        <f>MEDIAN(L3:L740)</f>
        <v>1.1593492544872128</v>
      </c>
      <c r="AR3" s="213"/>
    </row>
    <row r="4" spans="3:46" ht="15" customHeight="1" x14ac:dyDescent="0.2">
      <c r="C4" s="23">
        <v>39817</v>
      </c>
      <c r="D4" s="29">
        <v>-6.814449917898191E-2</v>
      </c>
      <c r="E4" s="30">
        <f t="shared" ref="E4:E257" si="0">D5</f>
        <v>1.0572687224669641E-2</v>
      </c>
      <c r="I4" s="23">
        <v>39817</v>
      </c>
      <c r="J4" s="29">
        <v>-3.0516494324676402E-2</v>
      </c>
      <c r="K4" s="29">
        <v>-6.814449917898191E-2</v>
      </c>
      <c r="L4" s="31">
        <f t="shared" ref="L4:L257" si="1">K4/J4</f>
        <v>2.2330382531481856</v>
      </c>
      <c r="AG4" s="117" t="s">
        <v>437</v>
      </c>
      <c r="AR4" s="117" t="s">
        <v>95</v>
      </c>
    </row>
    <row r="5" spans="3:46" ht="15" customHeight="1" x14ac:dyDescent="0.2">
      <c r="C5" s="23">
        <v>39818</v>
      </c>
      <c r="D5" s="29">
        <v>1.0572687224669641E-2</v>
      </c>
      <c r="E5" s="30">
        <f t="shared" si="0"/>
        <v>6.0156931124673019E-2</v>
      </c>
      <c r="I5" s="23">
        <v>39818</v>
      </c>
      <c r="J5" s="29">
        <v>1.0775684790655493E-2</v>
      </c>
      <c r="K5" s="29">
        <v>1.0572687224669641E-2</v>
      </c>
      <c r="L5" s="31">
        <f t="shared" si="1"/>
        <v>0.98116151595656476</v>
      </c>
      <c r="N5" s="151" t="s">
        <v>430</v>
      </c>
      <c r="AG5" s="118" t="s">
        <v>432</v>
      </c>
      <c r="AH5" s="118" t="s">
        <v>433</v>
      </c>
      <c r="AI5" s="118" t="s">
        <v>434</v>
      </c>
      <c r="AJ5" s="118" t="s">
        <v>435</v>
      </c>
      <c r="AK5" s="118" t="s">
        <v>436</v>
      </c>
      <c r="AR5" s="118" t="s">
        <v>35</v>
      </c>
      <c r="AS5" s="118" t="s">
        <v>811</v>
      </c>
      <c r="AT5" s="118"/>
    </row>
    <row r="6" spans="3:46" ht="15" customHeight="1" x14ac:dyDescent="0.2">
      <c r="C6" s="23">
        <v>39819</v>
      </c>
      <c r="D6" s="29">
        <v>6.0156931124673019E-2</v>
      </c>
      <c r="E6" s="30">
        <f t="shared" si="0"/>
        <v>1.4802631578947345E-2</v>
      </c>
      <c r="I6" s="23">
        <v>39819</v>
      </c>
      <c r="J6" s="29">
        <v>5.3168402777776791E-3</v>
      </c>
      <c r="K6" s="29">
        <v>6.0156931124673019E-2</v>
      </c>
      <c r="L6" s="31">
        <f t="shared" si="1"/>
        <v>11.314413821326466</v>
      </c>
      <c r="AG6" s="120">
        <v>2500</v>
      </c>
      <c r="AH6" s="120">
        <v>3000</v>
      </c>
      <c r="AI6" s="120">
        <v>2800</v>
      </c>
      <c r="AJ6" s="120">
        <v>3100</v>
      </c>
      <c r="AK6" s="120">
        <f>AVERAGE(AG6:AJ6)</f>
        <v>2850</v>
      </c>
      <c r="AQ6" s="249">
        <v>45267</v>
      </c>
      <c r="AR6" s="179">
        <v>34</v>
      </c>
      <c r="AS6" s="253"/>
      <c r="AT6" s="252"/>
    </row>
    <row r="7" spans="3:46" ht="15" customHeight="1" x14ac:dyDescent="0.2">
      <c r="C7" s="23">
        <v>39820</v>
      </c>
      <c r="D7" s="29">
        <v>1.4802631578947345E-2</v>
      </c>
      <c r="E7" s="30">
        <f t="shared" si="0"/>
        <v>8.2658022690437649E-2</v>
      </c>
      <c r="G7" s="117"/>
      <c r="I7" s="23">
        <v>39820</v>
      </c>
      <c r="J7" s="29">
        <v>1.3221802482460854E-2</v>
      </c>
      <c r="K7" s="29">
        <v>1.4802631578947345E-2</v>
      </c>
      <c r="L7" s="31">
        <f t="shared" si="1"/>
        <v>1.119562298603652</v>
      </c>
      <c r="N7" s="118" t="s">
        <v>431</v>
      </c>
      <c r="AK7" s="118" t="s">
        <v>86</v>
      </c>
      <c r="AQ7" s="249">
        <v>45268</v>
      </c>
      <c r="AR7" s="120">
        <v>34.5</v>
      </c>
      <c r="AS7" s="250">
        <f>(AR7-AR6)/AR6</f>
        <v>1.4705882352941176E-2</v>
      </c>
    </row>
    <row r="8" spans="3:46" ht="15" customHeight="1" x14ac:dyDescent="0.2">
      <c r="C8" s="23">
        <v>39821</v>
      </c>
      <c r="D8" s="29">
        <v>8.2658022690437649E-2</v>
      </c>
      <c r="E8" s="30">
        <f t="shared" si="0"/>
        <v>6.5868263473053856E-2</v>
      </c>
      <c r="I8" s="23">
        <v>39821</v>
      </c>
      <c r="J8" s="29">
        <v>7.1744340878828305E-2</v>
      </c>
      <c r="K8" s="29">
        <v>8.2658022690437649E-2</v>
      </c>
      <c r="L8" s="31">
        <f t="shared" si="1"/>
        <v>1.1521190616280366</v>
      </c>
      <c r="N8" s="179">
        <f>MEDIAN(L3:L740)</f>
        <v>1.1593492544872128</v>
      </c>
    </row>
    <row r="9" spans="3:46" ht="15" customHeight="1" x14ac:dyDescent="0.2">
      <c r="C9" s="23">
        <v>39822</v>
      </c>
      <c r="D9" s="29">
        <v>6.5868263473053856E-2</v>
      </c>
      <c r="E9" s="30">
        <f t="shared" si="0"/>
        <v>1.8258426966292207E-2</v>
      </c>
      <c r="I9" s="23">
        <v>39822</v>
      </c>
      <c r="J9" s="29">
        <v>3.1681741377596717E-2</v>
      </c>
      <c r="K9" s="29">
        <v>6.5868263473053856E-2</v>
      </c>
      <c r="L9" s="31">
        <f t="shared" si="1"/>
        <v>2.0790607021251564</v>
      </c>
      <c r="AK9" s="120">
        <f>MEDIAN(AG6:AJ6)</f>
        <v>2900</v>
      </c>
    </row>
    <row r="10" spans="3:46" ht="15" customHeight="1" x14ac:dyDescent="0.2">
      <c r="C10" s="23">
        <v>39823</v>
      </c>
      <c r="D10" s="29">
        <v>1.8258426966292207E-2</v>
      </c>
      <c r="E10" s="30">
        <f t="shared" si="0"/>
        <v>-3.5862068965517246E-2</v>
      </c>
      <c r="I10" s="23">
        <v>39823</v>
      </c>
      <c r="J10" s="29">
        <v>1.9099689298875289E-2</v>
      </c>
      <c r="K10" s="29">
        <v>1.8258426966292207E-2</v>
      </c>
      <c r="L10" s="31">
        <f t="shared" si="1"/>
        <v>0.95595413519985273</v>
      </c>
      <c r="N10">
        <f>SLOPE(K2:K740,J2:J740)</f>
        <v>1.1510526553352067</v>
      </c>
      <c r="AK10" s="118" t="s">
        <v>431</v>
      </c>
    </row>
    <row r="11" spans="3:46" ht="15" customHeight="1" x14ac:dyDescent="0.2">
      <c r="C11" s="23">
        <v>39824</v>
      </c>
      <c r="D11" s="29">
        <v>-3.5862068965517246E-2</v>
      </c>
      <c r="E11" s="30">
        <f t="shared" si="0"/>
        <v>4.1487839771101598E-2</v>
      </c>
      <c r="I11" s="23">
        <v>39824</v>
      </c>
      <c r="J11" s="29">
        <v>-3.5261864246549424E-2</v>
      </c>
      <c r="K11" s="29">
        <v>-3.5862068965517246E-2</v>
      </c>
      <c r="L11" s="31">
        <f t="shared" si="1"/>
        <v>1.0170213552741063</v>
      </c>
    </row>
    <row r="12" spans="3:46" ht="15" customHeight="1" x14ac:dyDescent="0.2">
      <c r="C12" s="23">
        <v>39825</v>
      </c>
      <c r="D12" s="29">
        <v>4.1487839771101598E-2</v>
      </c>
      <c r="E12" s="30">
        <f t="shared" si="0"/>
        <v>-1.8543956043956089E-2</v>
      </c>
      <c r="I12" s="23">
        <v>39825</v>
      </c>
      <c r="J12" s="29">
        <v>2.8686918177364129E-2</v>
      </c>
      <c r="K12" s="29">
        <v>4.1487839771101598E-2</v>
      </c>
      <c r="L12" s="31">
        <f t="shared" si="1"/>
        <v>1.4462285392453986</v>
      </c>
    </row>
    <row r="13" spans="3:46" ht="15" customHeight="1" x14ac:dyDescent="0.2">
      <c r="C13" s="23">
        <v>39826</v>
      </c>
      <c r="D13" s="29">
        <v>-1.8543956043956089E-2</v>
      </c>
      <c r="E13" s="30">
        <f t="shared" si="0"/>
        <v>-4.1287613715885185E-2</v>
      </c>
      <c r="I13" s="23">
        <v>39826</v>
      </c>
      <c r="J13" s="29">
        <v>-9.7163677930984793E-3</v>
      </c>
      <c r="K13" s="29">
        <v>-1.8543956043956089E-2</v>
      </c>
      <c r="L13" s="31">
        <f t="shared" si="1"/>
        <v>1.9085275937298125</v>
      </c>
    </row>
    <row r="14" spans="3:46" ht="15" customHeight="1" x14ac:dyDescent="0.2">
      <c r="C14" s="23">
        <v>39827</v>
      </c>
      <c r="D14" s="29">
        <v>-4.1287613715885185E-2</v>
      </c>
      <c r="E14" s="30">
        <f t="shared" si="0"/>
        <v>-4.3795620437955263E-3</v>
      </c>
      <c r="I14" s="23">
        <v>39827</v>
      </c>
      <c r="J14" s="29">
        <v>-5.2425269942043662E-2</v>
      </c>
      <c r="K14" s="29">
        <v>-4.1287613715885185E-2</v>
      </c>
      <c r="L14" s="31">
        <f t="shared" si="1"/>
        <v>0.78755176199433596</v>
      </c>
      <c r="AG14" s="117" t="s">
        <v>438</v>
      </c>
    </row>
    <row r="15" spans="3:46" ht="15" customHeight="1" x14ac:dyDescent="0.2">
      <c r="C15" s="23">
        <v>39828</v>
      </c>
      <c r="D15" s="29">
        <v>-4.3795620437955263E-3</v>
      </c>
      <c r="E15" s="30">
        <f t="shared" si="0"/>
        <v>-4.398826979472148E-2</v>
      </c>
      <c r="I15" s="23">
        <v>39828</v>
      </c>
      <c r="J15" s="29">
        <v>3.5784077354517052E-3</v>
      </c>
      <c r="K15" s="29">
        <v>-4.3795620437955263E-3</v>
      </c>
      <c r="L15" s="31">
        <f t="shared" si="1"/>
        <v>-1.2238856965366722</v>
      </c>
      <c r="AG15" s="118" t="s">
        <v>432</v>
      </c>
      <c r="AH15" s="118" t="s">
        <v>433</v>
      </c>
      <c r="AI15" s="118" t="s">
        <v>434</v>
      </c>
      <c r="AJ15" s="118" t="s">
        <v>435</v>
      </c>
      <c r="AK15" s="118" t="s">
        <v>436</v>
      </c>
    </row>
    <row r="16" spans="3:46" ht="15" customHeight="1" x14ac:dyDescent="0.2">
      <c r="C16" s="23">
        <v>39829</v>
      </c>
      <c r="D16" s="29">
        <v>-4.398826979472148E-2</v>
      </c>
      <c r="E16" s="30">
        <f t="shared" si="0"/>
        <v>3.6042944785276143E-2</v>
      </c>
      <c r="I16" s="23">
        <v>39829</v>
      </c>
      <c r="J16" s="29">
        <v>-3.9500303459437558E-2</v>
      </c>
      <c r="K16" s="29">
        <v>-4.398826979472148E-2</v>
      </c>
      <c r="L16" s="31">
        <f t="shared" si="1"/>
        <v>1.1136185280169446</v>
      </c>
      <c r="AG16" s="120">
        <v>20000</v>
      </c>
      <c r="AH16" s="120">
        <v>3000</v>
      </c>
      <c r="AI16" s="120">
        <v>2800</v>
      </c>
      <c r="AJ16" s="120">
        <v>3100</v>
      </c>
      <c r="AK16" s="120">
        <f>AVERAGE(AG16:AJ16)</f>
        <v>7225</v>
      </c>
      <c r="AL16" s="117" t="s">
        <v>439</v>
      </c>
    </row>
    <row r="17" spans="3:37" ht="15" customHeight="1" x14ac:dyDescent="0.2">
      <c r="C17" s="23">
        <v>39830</v>
      </c>
      <c r="D17" s="29">
        <v>3.6042944785276143E-2</v>
      </c>
      <c r="E17" s="30">
        <f t="shared" si="0"/>
        <v>3.1088082901554293E-2</v>
      </c>
      <c r="I17" s="23">
        <v>39830</v>
      </c>
      <c r="J17" s="29">
        <v>3.077773682270557E-2</v>
      </c>
      <c r="K17" s="29">
        <v>3.6042944785276143E-2</v>
      </c>
      <c r="L17" s="31">
        <f t="shared" si="1"/>
        <v>1.1710719664964542</v>
      </c>
      <c r="AK17" s="118" t="s">
        <v>86</v>
      </c>
    </row>
    <row r="18" spans="3:37" ht="15" customHeight="1" x14ac:dyDescent="0.2">
      <c r="C18" s="23">
        <v>39831</v>
      </c>
      <c r="D18" s="29">
        <v>3.1088082901554293E-2</v>
      </c>
      <c r="E18" s="30">
        <f t="shared" si="0"/>
        <v>-6.4608758076094563E-3</v>
      </c>
      <c r="I18" s="23">
        <v>39831</v>
      </c>
      <c r="J18" s="29">
        <v>4.8785471635461874E-3</v>
      </c>
      <c r="K18" s="29">
        <v>3.1088082901554293E-2</v>
      </c>
      <c r="L18" s="31">
        <f t="shared" si="1"/>
        <v>6.3724059354909564</v>
      </c>
    </row>
    <row r="19" spans="3:37" ht="15" customHeight="1" x14ac:dyDescent="0.2">
      <c r="C19" s="23">
        <v>39832</v>
      </c>
      <c r="D19" s="29">
        <v>-6.4608758076094563E-3</v>
      </c>
      <c r="E19" s="30">
        <f t="shared" si="0"/>
        <v>-4.8410404624277481E-2</v>
      </c>
      <c r="I19" s="23">
        <v>39832</v>
      </c>
      <c r="J19" s="29">
        <v>-1.306491789944586E-2</v>
      </c>
      <c r="K19" s="29">
        <v>-6.4608758076094563E-3</v>
      </c>
      <c r="L19" s="31">
        <f t="shared" si="1"/>
        <v>0.49452096502523679</v>
      </c>
      <c r="AK19" s="120">
        <f>MEDIAN(AG16:AJ16)</f>
        <v>3050</v>
      </c>
    </row>
    <row r="20" spans="3:37" ht="15" customHeight="1" x14ac:dyDescent="0.2">
      <c r="C20" s="23">
        <v>39833</v>
      </c>
      <c r="D20" s="29">
        <v>-4.8410404624277481E-2</v>
      </c>
      <c r="E20" s="30">
        <f t="shared" si="0"/>
        <v>3.8724373576309867E-2</v>
      </c>
      <c r="I20" s="23">
        <v>39833</v>
      </c>
      <c r="J20" s="29">
        <v>-4.0074173277016567E-2</v>
      </c>
      <c r="K20" s="29">
        <v>-4.8410404624277481E-2</v>
      </c>
      <c r="L20" s="31">
        <f t="shared" si="1"/>
        <v>1.2080200454700816</v>
      </c>
      <c r="AK20" s="118" t="s">
        <v>431</v>
      </c>
    </row>
    <row r="21" spans="3:37" ht="15" customHeight="1" x14ac:dyDescent="0.2">
      <c r="C21" s="23">
        <v>39834</v>
      </c>
      <c r="D21" s="29">
        <v>3.8724373576309867E-2</v>
      </c>
      <c r="E21" s="30">
        <f t="shared" si="0"/>
        <v>3.654970760234022E-3</v>
      </c>
      <c r="I21" s="23">
        <v>39834</v>
      </c>
      <c r="J21" s="29">
        <v>3.4100665378836714E-2</v>
      </c>
      <c r="K21" s="29">
        <v>3.8724373576309867E-2</v>
      </c>
      <c r="L21" s="31">
        <f t="shared" si="1"/>
        <v>1.1355899700520999</v>
      </c>
    </row>
    <row r="22" spans="3:37" ht="15" customHeight="1" x14ac:dyDescent="0.2">
      <c r="C22" s="23">
        <v>39835</v>
      </c>
      <c r="D22" s="29">
        <v>3.654970760234022E-3</v>
      </c>
      <c r="E22" s="30">
        <f t="shared" si="0"/>
        <v>-4.0786598689002251E-2</v>
      </c>
      <c r="I22" s="23">
        <v>39835</v>
      </c>
      <c r="J22" s="29">
        <v>-1.6838336403497411E-2</v>
      </c>
      <c r="K22" s="29">
        <v>3.654970760234022E-3</v>
      </c>
      <c r="L22" s="31">
        <f t="shared" si="1"/>
        <v>-0.21706246226764214</v>
      </c>
      <c r="X22" s="117" t="s">
        <v>827</v>
      </c>
    </row>
    <row r="23" spans="3:37" ht="15" customHeight="1" x14ac:dyDescent="0.2">
      <c r="C23" s="23">
        <v>39836</v>
      </c>
      <c r="D23" s="29">
        <v>-4.0786598689002251E-2</v>
      </c>
      <c r="E23" s="30">
        <f t="shared" si="0"/>
        <v>-2.9612756264236983E-2</v>
      </c>
      <c r="I23" s="23">
        <v>39836</v>
      </c>
      <c r="J23" s="29">
        <v>6.2806776798438602E-3</v>
      </c>
      <c r="K23" s="29">
        <v>-4.0786598689002251E-2</v>
      </c>
      <c r="L23" s="31">
        <f t="shared" si="1"/>
        <v>-6.4939805492480263</v>
      </c>
      <c r="P23">
        <v>1964</v>
      </c>
    </row>
    <row r="24" spans="3:37" ht="19.5" customHeight="1" x14ac:dyDescent="0.2">
      <c r="C24" s="23">
        <v>39837</v>
      </c>
      <c r="D24" s="29">
        <v>-2.9612756264236983E-2</v>
      </c>
      <c r="E24" s="30">
        <f t="shared" si="0"/>
        <v>4.6948356807512415E-3</v>
      </c>
      <c r="I24" s="23">
        <v>39837</v>
      </c>
      <c r="J24" s="29">
        <v>9.886709325500842E-3</v>
      </c>
      <c r="K24" s="29">
        <v>-2.9612756264236983E-2</v>
      </c>
      <c r="L24" s="31">
        <f t="shared" si="1"/>
        <v>-2.9952085460686746</v>
      </c>
      <c r="P24" s="117" t="s">
        <v>812</v>
      </c>
      <c r="X24" s="12" t="s">
        <v>114</v>
      </c>
    </row>
    <row r="25" spans="3:37" ht="15" customHeight="1" x14ac:dyDescent="0.2">
      <c r="C25" s="23">
        <v>39838</v>
      </c>
      <c r="D25" s="29">
        <v>4.6948356807512415E-3</v>
      </c>
      <c r="E25" s="30">
        <f t="shared" si="0"/>
        <v>5.3738317757009213E-2</v>
      </c>
      <c r="I25" s="23">
        <v>39838</v>
      </c>
      <c r="J25" s="29">
        <v>4.9339115531434885E-3</v>
      </c>
      <c r="K25" s="29">
        <v>4.6948356807512415E-3</v>
      </c>
      <c r="L25" s="31">
        <f t="shared" si="1"/>
        <v>0.95154435384235303</v>
      </c>
      <c r="P25" s="117" t="s">
        <v>813</v>
      </c>
      <c r="Y25" s="118" t="s">
        <v>99</v>
      </c>
      <c r="Z25" s="118" t="s">
        <v>814</v>
      </c>
      <c r="AA25" s="118" t="s">
        <v>815</v>
      </c>
      <c r="AB25" s="118" t="s">
        <v>140</v>
      </c>
    </row>
    <row r="26" spans="3:37" ht="15" customHeight="1" x14ac:dyDescent="0.2">
      <c r="C26" s="23">
        <v>39839</v>
      </c>
      <c r="D26" s="29">
        <v>5.3738317757009213E-2</v>
      </c>
      <c r="E26" s="30">
        <f t="shared" si="0"/>
        <v>3.6954915003695188E-3</v>
      </c>
      <c r="I26" s="23">
        <v>39839</v>
      </c>
      <c r="J26" s="29">
        <v>3.9484224398563361E-2</v>
      </c>
      <c r="K26" s="29">
        <v>5.3738317757009213E-2</v>
      </c>
      <c r="L26" s="31">
        <f t="shared" si="1"/>
        <v>1.361007302930952</v>
      </c>
      <c r="X26" s="301" t="s">
        <v>826</v>
      </c>
      <c r="Y26" s="252">
        <v>-0.01</v>
      </c>
      <c r="Z26" s="328">
        <f>1.15*Y26</f>
        <v>-1.15E-2</v>
      </c>
      <c r="AA26" s="252">
        <v>-0.03</v>
      </c>
      <c r="AB26" s="118" t="s">
        <v>816</v>
      </c>
    </row>
    <row r="27" spans="3:37" ht="15" customHeight="1" x14ac:dyDescent="0.2">
      <c r="C27" s="23">
        <v>39840</v>
      </c>
      <c r="D27" s="29">
        <v>3.6954915003695188E-3</v>
      </c>
      <c r="E27" s="30">
        <f t="shared" si="0"/>
        <v>-1.1045655375552355E-2</v>
      </c>
      <c r="I27" s="23">
        <v>39840</v>
      </c>
      <c r="J27" s="29">
        <v>-1.4641907176771829E-2</v>
      </c>
      <c r="K27" s="29">
        <v>3.6954915003695188E-3</v>
      </c>
      <c r="L27" s="31">
        <f t="shared" si="1"/>
        <v>-0.25239140337073773</v>
      </c>
    </row>
    <row r="28" spans="3:37" ht="15" customHeight="1" x14ac:dyDescent="0.2">
      <c r="C28" s="23">
        <v>39841</v>
      </c>
      <c r="D28" s="29">
        <v>-1.1045655375552355E-2</v>
      </c>
      <c r="E28" s="30">
        <f t="shared" si="0"/>
        <v>-2.6061057334326065E-2</v>
      </c>
      <c r="I28" s="23">
        <v>39841</v>
      </c>
      <c r="J28" s="29">
        <v>-8.5019425803521953E-3</v>
      </c>
      <c r="K28" s="29">
        <v>-1.1045655375552355E-2</v>
      </c>
      <c r="L28" s="31">
        <f t="shared" si="1"/>
        <v>1.2991919518579935</v>
      </c>
      <c r="Z28" s="241" t="s">
        <v>817</v>
      </c>
    </row>
    <row r="29" spans="3:37" ht="15" customHeight="1" x14ac:dyDescent="0.2">
      <c r="C29" s="23">
        <v>39842</v>
      </c>
      <c r="D29" s="29">
        <v>-2.6061057334326065E-2</v>
      </c>
      <c r="E29" s="30">
        <f t="shared" si="0"/>
        <v>6.8807339449541427E-3</v>
      </c>
      <c r="I29" s="23">
        <v>39842</v>
      </c>
      <c r="J29" s="29">
        <v>-1.615734968575866E-2</v>
      </c>
      <c r="K29" s="29">
        <v>-2.6061057334326065E-2</v>
      </c>
      <c r="L29" s="31">
        <f t="shared" si="1"/>
        <v>1.6129537233013338</v>
      </c>
      <c r="Z29" s="329" t="s">
        <v>818</v>
      </c>
    </row>
    <row r="30" spans="3:37" ht="15" customHeight="1" x14ac:dyDescent="0.2">
      <c r="C30" s="23">
        <v>39843</v>
      </c>
      <c r="D30" s="29">
        <v>6.8807339449541427E-3</v>
      </c>
      <c r="E30" s="30">
        <f t="shared" si="0"/>
        <v>5.2391799544419193E-2</v>
      </c>
      <c r="I30" s="23">
        <v>39843</v>
      </c>
      <c r="J30" s="29">
        <v>2.7957378575492742E-2</v>
      </c>
      <c r="K30" s="29">
        <v>6.8807339449541427E-3</v>
      </c>
      <c r="L30" s="31">
        <f t="shared" si="1"/>
        <v>0.2461151329468976</v>
      </c>
    </row>
    <row r="31" spans="3:37" ht="15" customHeight="1" x14ac:dyDescent="0.2">
      <c r="C31" s="23">
        <v>39844</v>
      </c>
      <c r="D31" s="29">
        <v>5.2391799544419193E-2</v>
      </c>
      <c r="E31" s="30">
        <f t="shared" si="0"/>
        <v>3.6796536796536827E-2</v>
      </c>
      <c r="I31" s="23">
        <v>39844</v>
      </c>
      <c r="J31" s="29">
        <v>9.6107882355900287E-3</v>
      </c>
      <c r="K31" s="29">
        <v>5.2391799544419193E-2</v>
      </c>
      <c r="L31" s="31">
        <f t="shared" si="1"/>
        <v>5.4513530274660909</v>
      </c>
      <c r="X31" s="117" t="s">
        <v>819</v>
      </c>
      <c r="AA31" s="118" t="s">
        <v>92</v>
      </c>
    </row>
    <row r="32" spans="3:37" ht="15" customHeight="1" x14ac:dyDescent="0.2">
      <c r="C32" s="23">
        <v>39845</v>
      </c>
      <c r="D32" s="29">
        <v>3.6796536796536827E-2</v>
      </c>
      <c r="E32" s="30">
        <f t="shared" si="0"/>
        <v>3.6186499652052895E-2</v>
      </c>
      <c r="I32" s="23">
        <v>39845</v>
      </c>
      <c r="J32" s="29">
        <v>2.4421241496174861E-2</v>
      </c>
      <c r="K32" s="29">
        <v>3.6796536796536827E-2</v>
      </c>
      <c r="L32" s="31">
        <f t="shared" si="1"/>
        <v>1.5067430868451273</v>
      </c>
      <c r="AA32" s="118" t="s">
        <v>823</v>
      </c>
    </row>
    <row r="33" spans="3:28" ht="15" customHeight="1" x14ac:dyDescent="0.2">
      <c r="C33" s="23">
        <v>39846</v>
      </c>
      <c r="D33" s="29">
        <v>3.6186499652052895E-2</v>
      </c>
      <c r="E33" s="30">
        <f t="shared" si="0"/>
        <v>-4.566823371390194E-2</v>
      </c>
      <c r="I33" s="23">
        <v>39846</v>
      </c>
      <c r="J33" s="29">
        <v>4.0064219513975097E-2</v>
      </c>
      <c r="K33" s="29">
        <v>3.6186499652052895E-2</v>
      </c>
      <c r="L33" s="31">
        <f t="shared" si="1"/>
        <v>0.90321239477610227</v>
      </c>
    </row>
    <row r="34" spans="3:28" ht="15" customHeight="1" x14ac:dyDescent="0.2">
      <c r="C34" s="23">
        <v>39847</v>
      </c>
      <c r="D34" s="29">
        <v>-4.566823371390194E-2</v>
      </c>
      <c r="E34" s="30">
        <f t="shared" si="0"/>
        <v>-3.4482758620689613E-2</v>
      </c>
      <c r="I34" s="23">
        <v>39847</v>
      </c>
      <c r="J34" s="29">
        <v>-1.5342875853681326E-2</v>
      </c>
      <c r="K34" s="29">
        <v>-4.566823371390194E-2</v>
      </c>
      <c r="L34" s="31">
        <f t="shared" si="1"/>
        <v>2.9765106717554803</v>
      </c>
      <c r="X34" s="245" t="s">
        <v>440</v>
      </c>
      <c r="Y34" s="117" t="s">
        <v>820</v>
      </c>
    </row>
    <row r="35" spans="3:28" ht="15" customHeight="1" x14ac:dyDescent="0.2">
      <c r="C35" s="23">
        <v>39848</v>
      </c>
      <c r="D35" s="29">
        <v>-3.4482758620689613E-2</v>
      </c>
      <c r="E35" s="30">
        <f t="shared" si="0"/>
        <v>-2.7696793002915499E-2</v>
      </c>
      <c r="I35" s="23">
        <v>39848</v>
      </c>
      <c r="J35" s="29">
        <v>-2.1211401425178189E-2</v>
      </c>
      <c r="K35" s="29">
        <v>-3.4482758620689613E-2</v>
      </c>
      <c r="L35" s="31">
        <f t="shared" si="1"/>
        <v>1.6256709271344119</v>
      </c>
    </row>
    <row r="36" spans="3:28" ht="23" customHeight="1" x14ac:dyDescent="0.25">
      <c r="C36" s="23">
        <v>39849</v>
      </c>
      <c r="D36" s="29">
        <v>-2.7696793002915499E-2</v>
      </c>
      <c r="E36" s="30">
        <f t="shared" si="0"/>
        <v>-1.6491754122938573E-2</v>
      </c>
      <c r="I36" s="23">
        <v>39849</v>
      </c>
      <c r="J36" s="29">
        <v>-8.7606474628096898E-3</v>
      </c>
      <c r="K36" s="29">
        <v>-2.7696793002915499E-2</v>
      </c>
      <c r="L36" s="31">
        <f t="shared" si="1"/>
        <v>3.1615006905017795</v>
      </c>
      <c r="X36" s="282" t="s">
        <v>821</v>
      </c>
    </row>
    <row r="37" spans="3:28" ht="15" customHeight="1" x14ac:dyDescent="0.2">
      <c r="C37" s="23">
        <v>39850</v>
      </c>
      <c r="D37" s="29">
        <v>-1.6491754122938573E-2</v>
      </c>
      <c r="E37" s="30">
        <f t="shared" si="0"/>
        <v>3.2012195121951192E-2</v>
      </c>
      <c r="I37" s="23">
        <v>39850</v>
      </c>
      <c r="J37" s="29">
        <v>-8.446359496645961E-3</v>
      </c>
      <c r="K37" s="29">
        <v>-1.6491754122938573E-2</v>
      </c>
      <c r="L37" s="31">
        <f t="shared" si="1"/>
        <v>1.9525280837841947</v>
      </c>
    </row>
    <row r="38" spans="3:28" ht="15" customHeight="1" x14ac:dyDescent="0.2">
      <c r="C38" s="23">
        <v>39851</v>
      </c>
      <c r="D38" s="29">
        <v>3.2012195121951192E-2</v>
      </c>
      <c r="E38" s="30">
        <f t="shared" si="0"/>
        <v>-1.2555391432791718E-2</v>
      </c>
      <c r="I38" s="23">
        <v>39851</v>
      </c>
      <c r="J38" s="29">
        <v>2.8962247845732314E-2</v>
      </c>
      <c r="K38" s="29">
        <v>3.2012195121951192E-2</v>
      </c>
      <c r="L38" s="31">
        <f t="shared" si="1"/>
        <v>1.105307685110094</v>
      </c>
      <c r="Y38" s="118" t="s">
        <v>99</v>
      </c>
      <c r="Z38" s="118" t="s">
        <v>822</v>
      </c>
      <c r="AA38" s="118" t="s">
        <v>824</v>
      </c>
      <c r="AB38" s="118" t="s">
        <v>140</v>
      </c>
    </row>
    <row r="39" spans="3:28" ht="15" customHeight="1" x14ac:dyDescent="0.2">
      <c r="C39" s="23">
        <v>39852</v>
      </c>
      <c r="D39" s="29">
        <v>-1.2555391432791718E-2</v>
      </c>
      <c r="E39" s="30">
        <f t="shared" si="0"/>
        <v>-4.4876589379207132E-2</v>
      </c>
      <c r="I39" s="23">
        <v>39852</v>
      </c>
      <c r="J39" s="29">
        <v>4.0072947161300387E-3</v>
      </c>
      <c r="K39" s="29">
        <v>-1.2555391432791718E-2</v>
      </c>
      <c r="L39" s="31">
        <f t="shared" si="1"/>
        <v>-3.1331340273661792</v>
      </c>
      <c r="X39" s="249">
        <v>45272</v>
      </c>
      <c r="Y39" s="252">
        <v>-0.01</v>
      </c>
      <c r="Z39" s="328">
        <f>0.6*Y39</f>
        <v>-6.0000000000000001E-3</v>
      </c>
      <c r="AA39" s="252">
        <v>0.02</v>
      </c>
      <c r="AB39" s="118" t="s">
        <v>825</v>
      </c>
    </row>
    <row r="40" spans="3:28" ht="15" customHeight="1" x14ac:dyDescent="0.2">
      <c r="C40" s="23">
        <v>39853</v>
      </c>
      <c r="D40" s="29">
        <v>-4.4876589379207132E-2</v>
      </c>
      <c r="E40" s="30">
        <f t="shared" si="0"/>
        <v>1.2529365700861383E-2</v>
      </c>
      <c r="I40" s="23">
        <v>39853</v>
      </c>
      <c r="J40" s="29">
        <v>-4.7656604765660471E-2</v>
      </c>
      <c r="K40" s="29">
        <v>-4.4876589379207132E-2</v>
      </c>
      <c r="L40" s="31">
        <f t="shared" si="1"/>
        <v>0.94166568516319249</v>
      </c>
    </row>
    <row r="41" spans="3:28" ht="15" customHeight="1" x14ac:dyDescent="0.2">
      <c r="C41" s="23">
        <v>39854</v>
      </c>
      <c r="D41" s="29">
        <v>1.2529365700861383E-2</v>
      </c>
      <c r="E41" s="30">
        <f t="shared" si="0"/>
        <v>-1.5467904098994678E-3</v>
      </c>
      <c r="I41" s="23">
        <v>39854</v>
      </c>
      <c r="J41" s="29">
        <v>-4.3416066454187163E-3</v>
      </c>
      <c r="K41" s="29">
        <v>1.2529365700861383E-2</v>
      </c>
      <c r="L41" s="31">
        <f t="shared" si="1"/>
        <v>-2.8858822837122817</v>
      </c>
    </row>
    <row r="42" spans="3:28" ht="15" customHeight="1" x14ac:dyDescent="0.2">
      <c r="C42" s="23">
        <v>39855</v>
      </c>
      <c r="D42" s="29">
        <v>-1.5467904098994678E-3</v>
      </c>
      <c r="E42" s="30">
        <f t="shared" si="0"/>
        <v>-2.7110766847405099E-2</v>
      </c>
      <c r="I42" s="23">
        <v>39855</v>
      </c>
      <c r="J42" s="29">
        <v>1.4115037556081678E-3</v>
      </c>
      <c r="K42" s="29">
        <v>-1.5467904098994678E-3</v>
      </c>
      <c r="L42" s="31">
        <f t="shared" si="1"/>
        <v>-1.095845762899164</v>
      </c>
    </row>
    <row r="43" spans="3:28" ht="15" customHeight="1" x14ac:dyDescent="0.2">
      <c r="C43" s="23">
        <v>39856</v>
      </c>
      <c r="D43" s="29">
        <v>-2.7110766847405099E-2</v>
      </c>
      <c r="E43" s="30">
        <f t="shared" si="0"/>
        <v>-2.9458598726114782E-2</v>
      </c>
      <c r="I43" s="23">
        <v>39856</v>
      </c>
      <c r="J43" s="29">
        <v>-2.5547445255474477E-2</v>
      </c>
      <c r="K43" s="29">
        <v>-2.7110766847405099E-2</v>
      </c>
      <c r="L43" s="31">
        <f t="shared" si="1"/>
        <v>1.0611928737412843</v>
      </c>
    </row>
    <row r="44" spans="3:28" ht="15" customHeight="1" x14ac:dyDescent="0.2">
      <c r="C44" s="23">
        <v>39857</v>
      </c>
      <c r="D44" s="29">
        <v>-2.9458598726114782E-2</v>
      </c>
      <c r="E44" s="30">
        <f t="shared" si="0"/>
        <v>-8.2034454470880647E-4</v>
      </c>
      <c r="I44" s="23">
        <v>39857</v>
      </c>
      <c r="J44" s="29">
        <v>-1.2475784579620286E-2</v>
      </c>
      <c r="K44" s="29">
        <v>-2.9458598726114782E-2</v>
      </c>
      <c r="L44" s="31">
        <f t="shared" si="1"/>
        <v>2.3612622146615636</v>
      </c>
    </row>
    <row r="45" spans="3:28" ht="15" customHeight="1" x14ac:dyDescent="0.2">
      <c r="C45" s="23">
        <v>39858</v>
      </c>
      <c r="D45" s="29">
        <v>-8.2034454470880647E-4</v>
      </c>
      <c r="E45" s="30">
        <f t="shared" si="0"/>
        <v>-9.8522167487684609E-3</v>
      </c>
      <c r="I45" s="23">
        <v>39858</v>
      </c>
      <c r="J45" s="29">
        <v>-1.3601171793262701E-3</v>
      </c>
      <c r="K45" s="29">
        <v>-8.2034454470880647E-4</v>
      </c>
      <c r="L45" s="31">
        <f t="shared" si="1"/>
        <v>0.60314255064049827</v>
      </c>
    </row>
    <row r="46" spans="3:28" ht="15" customHeight="1" x14ac:dyDescent="0.2">
      <c r="C46" s="23">
        <v>39859</v>
      </c>
      <c r="D46" s="29">
        <v>-9.8522167487684609E-3</v>
      </c>
      <c r="E46" s="30">
        <f t="shared" si="0"/>
        <v>-5.4726368159203953E-2</v>
      </c>
      <c r="I46" s="23">
        <v>39859</v>
      </c>
      <c r="J46" s="29">
        <v>7.8575170246120152E-5</v>
      </c>
      <c r="K46" s="29">
        <v>-9.8522167487684609E-3</v>
      </c>
      <c r="L46" s="31">
        <f t="shared" si="1"/>
        <v>-125.38587848945754</v>
      </c>
    </row>
    <row r="47" spans="3:28" ht="15" customHeight="1" x14ac:dyDescent="0.2">
      <c r="C47" s="23">
        <v>39860</v>
      </c>
      <c r="D47" s="29">
        <v>-5.4726368159203953E-2</v>
      </c>
      <c r="E47" s="30">
        <f t="shared" si="0"/>
        <v>3.5087719298245723E-3</v>
      </c>
      <c r="I47" s="23">
        <v>39860</v>
      </c>
      <c r="J47" s="29">
        <v>-5.1017468506927122E-2</v>
      </c>
      <c r="K47" s="29">
        <v>-5.4726368159203953E-2</v>
      </c>
      <c r="L47" s="31">
        <f t="shared" si="1"/>
        <v>1.0726986218803318</v>
      </c>
    </row>
    <row r="48" spans="3:28" ht="15" customHeight="1" x14ac:dyDescent="0.2">
      <c r="C48" s="23">
        <v>39861</v>
      </c>
      <c r="D48" s="29">
        <v>3.5087719298245723E-3</v>
      </c>
      <c r="E48" s="30">
        <f t="shared" si="0"/>
        <v>8.1293706293706247E-2</v>
      </c>
      <c r="I48" s="23">
        <v>39861</v>
      </c>
      <c r="J48" s="29">
        <v>6.4302469987580491E-3</v>
      </c>
      <c r="K48" s="29">
        <v>3.5087719298245723E-3</v>
      </c>
      <c r="L48" s="31">
        <f t="shared" si="1"/>
        <v>0.54566674196220821</v>
      </c>
    </row>
    <row r="49" spans="3:12" ht="15" customHeight="1" x14ac:dyDescent="0.2">
      <c r="C49" s="23">
        <v>39862</v>
      </c>
      <c r="D49" s="29">
        <v>8.1293706293706247E-2</v>
      </c>
      <c r="E49" s="30">
        <f t="shared" si="0"/>
        <v>-6.1438965238480137E-2</v>
      </c>
      <c r="I49" s="23">
        <v>39862</v>
      </c>
      <c r="J49" s="29">
        <v>5.3032795875836314E-2</v>
      </c>
      <c r="K49" s="29">
        <v>8.1293706293706247E-2</v>
      </c>
      <c r="L49" s="31">
        <f t="shared" si="1"/>
        <v>1.5328949747253782</v>
      </c>
    </row>
    <row r="50" spans="3:12" ht="15" customHeight="1" x14ac:dyDescent="0.2">
      <c r="C50" s="23">
        <v>39863</v>
      </c>
      <c r="D50" s="29">
        <v>-6.1438965238480137E-2</v>
      </c>
      <c r="E50" s="30">
        <f t="shared" si="0"/>
        <v>-6.0292850990525393E-3</v>
      </c>
      <c r="I50" s="23">
        <v>39863</v>
      </c>
      <c r="J50" s="29">
        <v>-2.6899640643716527E-2</v>
      </c>
      <c r="K50" s="29">
        <v>-6.1438965238480137E-2</v>
      </c>
      <c r="L50" s="31">
        <f t="shared" si="1"/>
        <v>2.2840069148965241</v>
      </c>
    </row>
    <row r="51" spans="3:12" ht="15" customHeight="1" x14ac:dyDescent="0.2">
      <c r="C51" s="23">
        <v>39864</v>
      </c>
      <c r="D51" s="29">
        <v>-6.0292850990525393E-3</v>
      </c>
      <c r="E51" s="30">
        <f t="shared" si="0"/>
        <v>-4.2461005199306623E-2</v>
      </c>
      <c r="I51" s="23">
        <v>39864</v>
      </c>
      <c r="J51" s="29">
        <v>-7.0646792796168478E-3</v>
      </c>
      <c r="K51" s="29">
        <v>-6.0292850990525393E-3</v>
      </c>
      <c r="L51" s="31">
        <f t="shared" si="1"/>
        <v>0.85344073813065391</v>
      </c>
    </row>
    <row r="52" spans="3:12" ht="15" customHeight="1" x14ac:dyDescent="0.2">
      <c r="C52" s="23">
        <v>39865</v>
      </c>
      <c r="D52" s="29">
        <v>-4.2461005199306623E-2</v>
      </c>
      <c r="E52" s="30">
        <f t="shared" si="0"/>
        <v>6.244343891402715E-2</v>
      </c>
      <c r="I52" s="23">
        <v>39865</v>
      </c>
      <c r="J52" s="29">
        <v>-9.8099986524726734E-3</v>
      </c>
      <c r="K52" s="29">
        <v>-4.2461005199306623E-2</v>
      </c>
      <c r="L52" s="31">
        <f t="shared" si="1"/>
        <v>4.3283395547260399</v>
      </c>
    </row>
    <row r="53" spans="3:12" ht="15" customHeight="1" x14ac:dyDescent="0.2">
      <c r="C53" s="23">
        <v>39866</v>
      </c>
      <c r="D53" s="29">
        <v>6.244343891402715E-2</v>
      </c>
      <c r="E53" s="30">
        <f t="shared" si="0"/>
        <v>-5.110732538330498E-3</v>
      </c>
      <c r="I53" s="23">
        <v>39866</v>
      </c>
      <c r="J53" s="29">
        <v>5.5904847445632955E-2</v>
      </c>
      <c r="K53" s="29">
        <v>6.244343891402715E-2</v>
      </c>
      <c r="L53" s="31">
        <f t="shared" si="1"/>
        <v>1.1169592936418067</v>
      </c>
    </row>
    <row r="54" spans="3:12" ht="15" customHeight="1" x14ac:dyDescent="0.2">
      <c r="C54" s="23">
        <v>39867</v>
      </c>
      <c r="D54" s="29">
        <v>-5.110732538330498E-3</v>
      </c>
      <c r="E54" s="30">
        <f t="shared" si="0"/>
        <v>-3.424657534246478E-3</v>
      </c>
      <c r="I54" s="23">
        <v>39867</v>
      </c>
      <c r="J54" s="29">
        <v>2.5776517592479564E-4</v>
      </c>
      <c r="K54" s="29">
        <v>-5.110732538330498E-3</v>
      </c>
      <c r="L54" s="31">
        <f t="shared" si="1"/>
        <v>-19.827086882448317</v>
      </c>
    </row>
    <row r="55" spans="3:12" ht="15" customHeight="1" x14ac:dyDescent="0.2">
      <c r="C55" s="23">
        <v>39868</v>
      </c>
      <c r="D55" s="29">
        <v>-3.424657534246478E-3</v>
      </c>
      <c r="E55" s="30">
        <f t="shared" si="0"/>
        <v>-8.5910652920961894E-4</v>
      </c>
      <c r="I55" s="23">
        <v>39868</v>
      </c>
      <c r="J55" s="29">
        <v>8.9421466305887876E-3</v>
      </c>
      <c r="K55" s="29">
        <v>-3.424657534246478E-3</v>
      </c>
      <c r="L55" s="31">
        <f t="shared" si="1"/>
        <v>-0.38297935336148525</v>
      </c>
    </row>
    <row r="56" spans="3:12" ht="15" customHeight="1" x14ac:dyDescent="0.2">
      <c r="C56" s="23">
        <v>39869</v>
      </c>
      <c r="D56" s="29">
        <v>-8.5910652920961894E-4</v>
      </c>
      <c r="E56" s="30">
        <f t="shared" si="0"/>
        <v>-3.6973344797936458E-2</v>
      </c>
      <c r="I56" s="23">
        <v>39869</v>
      </c>
      <c r="J56" s="29">
        <v>-3.4991826726603614E-3</v>
      </c>
      <c r="K56" s="29">
        <v>-8.5910652920961894E-4</v>
      </c>
      <c r="L56" s="31">
        <f t="shared" si="1"/>
        <v>0.24551634183660859</v>
      </c>
    </row>
    <row r="57" spans="3:12" ht="15" customHeight="1" x14ac:dyDescent="0.2">
      <c r="C57" s="23">
        <v>39870</v>
      </c>
      <c r="D57" s="29">
        <v>-3.6973344797936458E-2</v>
      </c>
      <c r="E57" s="30">
        <f t="shared" si="0"/>
        <v>-1.2499999999999845E-2</v>
      </c>
      <c r="I57" s="23">
        <v>39870</v>
      </c>
      <c r="J57" s="29">
        <v>-1.0457516339869244E-2</v>
      </c>
      <c r="K57" s="29">
        <v>-3.6973344797936458E-2</v>
      </c>
      <c r="L57" s="31">
        <f t="shared" si="1"/>
        <v>3.5355760963026865</v>
      </c>
    </row>
    <row r="58" spans="3:12" ht="15" customHeight="1" x14ac:dyDescent="0.2">
      <c r="C58" s="23">
        <v>39871</v>
      </c>
      <c r="D58" s="29">
        <v>-1.2499999999999845E-2</v>
      </c>
      <c r="E58" s="30">
        <f t="shared" si="0"/>
        <v>9.0415913200723175E-3</v>
      </c>
      <c r="I58" s="23">
        <v>39871</v>
      </c>
      <c r="J58" s="29">
        <v>2.3415442795347907E-2</v>
      </c>
      <c r="K58" s="29">
        <v>-1.2499999999999845E-2</v>
      </c>
      <c r="L58" s="31">
        <f t="shared" si="1"/>
        <v>-0.53383573008849095</v>
      </c>
    </row>
    <row r="59" spans="3:12" ht="15" customHeight="1" x14ac:dyDescent="0.2">
      <c r="C59" s="23">
        <v>39872</v>
      </c>
      <c r="D59" s="29">
        <v>9.0415913200723175E-3</v>
      </c>
      <c r="E59" s="30">
        <f t="shared" si="0"/>
        <v>6.3620071684587831E-2</v>
      </c>
      <c r="I59" s="23">
        <v>39872</v>
      </c>
      <c r="J59" s="29">
        <v>1.5970236136771954E-2</v>
      </c>
      <c r="K59" s="29">
        <v>9.0415913200723175E-3</v>
      </c>
      <c r="L59" s="31">
        <f t="shared" si="1"/>
        <v>0.5661526381099512</v>
      </c>
    </row>
    <row r="60" spans="3:12" ht="15" customHeight="1" x14ac:dyDescent="0.2">
      <c r="C60" s="23">
        <v>39873</v>
      </c>
      <c r="D60" s="29">
        <v>6.3620071684587831E-2</v>
      </c>
      <c r="E60" s="30">
        <f t="shared" si="0"/>
        <v>3.0328559393428822E-2</v>
      </c>
      <c r="I60" s="23">
        <v>39873</v>
      </c>
      <c r="J60" s="29">
        <v>7.7474963878232384E-3</v>
      </c>
      <c r="K60" s="29">
        <v>6.3620071684587831E-2</v>
      </c>
      <c r="L60" s="31">
        <f t="shared" si="1"/>
        <v>8.2116942686904224</v>
      </c>
    </row>
    <row r="61" spans="3:12" ht="15" customHeight="1" x14ac:dyDescent="0.2">
      <c r="C61" s="23">
        <v>39874</v>
      </c>
      <c r="D61" s="29">
        <v>3.0328559393428822E-2</v>
      </c>
      <c r="E61" s="30">
        <f t="shared" si="0"/>
        <v>6.1324611610793056E-2</v>
      </c>
      <c r="I61" s="23">
        <v>39874</v>
      </c>
      <c r="J61" s="29">
        <v>-9.3194571478011357E-3</v>
      </c>
      <c r="K61" s="29">
        <v>3.0328559393428822E-2</v>
      </c>
      <c r="L61" s="31">
        <f t="shared" si="1"/>
        <v>-3.2543268253113484</v>
      </c>
    </row>
    <row r="62" spans="3:12" ht="15" customHeight="1" x14ac:dyDescent="0.2">
      <c r="C62" s="23">
        <v>39875</v>
      </c>
      <c r="D62" s="29">
        <v>6.1324611610793056E-2</v>
      </c>
      <c r="E62" s="30">
        <f t="shared" si="0"/>
        <v>-1.2326656394452962E-2</v>
      </c>
      <c r="I62" s="23">
        <v>39875</v>
      </c>
      <c r="J62" s="29">
        <v>5.896297035632303E-2</v>
      </c>
      <c r="K62" s="29">
        <v>6.1324611610793056E-2</v>
      </c>
      <c r="L62" s="31">
        <f t="shared" si="1"/>
        <v>1.0400529559518157</v>
      </c>
    </row>
    <row r="63" spans="3:12" ht="15" customHeight="1" x14ac:dyDescent="0.2">
      <c r="C63" s="23">
        <v>39876</v>
      </c>
      <c r="D63" s="29">
        <v>-1.2326656394452962E-2</v>
      </c>
      <c r="E63" s="30">
        <f t="shared" si="0"/>
        <v>2.9641185647425905E-2</v>
      </c>
      <c r="I63" s="23">
        <v>39876</v>
      </c>
      <c r="J63" s="29">
        <v>-2.2691392351374962E-2</v>
      </c>
      <c r="K63" s="29">
        <v>-1.2326656394452962E-2</v>
      </c>
      <c r="L63" s="31">
        <f t="shared" si="1"/>
        <v>0.54323049919438027</v>
      </c>
    </row>
    <row r="64" spans="3:12" ht="15" customHeight="1" x14ac:dyDescent="0.2">
      <c r="C64" s="23">
        <v>39877</v>
      </c>
      <c r="D64" s="29">
        <v>2.9641185647425905E-2</v>
      </c>
      <c r="E64" s="30">
        <f t="shared" si="0"/>
        <v>6.8939393939393856E-2</v>
      </c>
      <c r="I64" s="23">
        <v>39877</v>
      </c>
      <c r="J64" s="29">
        <v>7.7876362233579854E-3</v>
      </c>
      <c r="K64" s="29">
        <v>2.9641185647425905E-2</v>
      </c>
      <c r="L64" s="31">
        <f t="shared" si="1"/>
        <v>3.8061851885840645</v>
      </c>
    </row>
    <row r="65" spans="3:12" ht="15" customHeight="1" x14ac:dyDescent="0.2">
      <c r="C65" s="23">
        <v>39878</v>
      </c>
      <c r="D65" s="29">
        <v>6.8939393939393856E-2</v>
      </c>
      <c r="E65" s="30">
        <f t="shared" si="0"/>
        <v>7.795889440113557E-3</v>
      </c>
      <c r="I65" s="23">
        <v>39878</v>
      </c>
      <c r="J65" s="29">
        <v>1.8899973683580873E-2</v>
      </c>
      <c r="K65" s="29">
        <v>6.8939393939393856E-2</v>
      </c>
      <c r="L65" s="31">
        <f t="shared" si="1"/>
        <v>3.6475920598389053</v>
      </c>
    </row>
    <row r="66" spans="3:12" ht="15" customHeight="1" x14ac:dyDescent="0.2">
      <c r="C66" s="23">
        <v>39879</v>
      </c>
      <c r="D66" s="29">
        <v>7.795889440113557E-3</v>
      </c>
      <c r="E66" s="30">
        <f t="shared" si="0"/>
        <v>-6.047819971870616E-2</v>
      </c>
      <c r="I66" s="23">
        <v>39879</v>
      </c>
      <c r="J66" s="29">
        <v>-1.6013524619033048E-2</v>
      </c>
      <c r="K66" s="29">
        <v>7.795889440113557E-3</v>
      </c>
      <c r="L66" s="31">
        <f t="shared" si="1"/>
        <v>-0.48683157678152056</v>
      </c>
    </row>
    <row r="67" spans="3:12" ht="15" customHeight="1" x14ac:dyDescent="0.2">
      <c r="C67" s="23">
        <v>39880</v>
      </c>
      <c r="D67" s="29">
        <v>-6.047819971870616E-2</v>
      </c>
      <c r="E67" s="30">
        <f t="shared" si="0"/>
        <v>4.7904191616766623E-2</v>
      </c>
      <c r="I67" s="23">
        <v>39880</v>
      </c>
      <c r="J67" s="29">
        <v>-2.992340181831199E-2</v>
      </c>
      <c r="K67" s="29">
        <v>-6.047819971870616E-2</v>
      </c>
      <c r="L67" s="31">
        <f t="shared" si="1"/>
        <v>2.0211004111736983</v>
      </c>
    </row>
    <row r="68" spans="3:12" ht="15" customHeight="1" x14ac:dyDescent="0.2">
      <c r="C68" s="23">
        <v>39881</v>
      </c>
      <c r="D68" s="29">
        <v>4.7904191616766623E-2</v>
      </c>
      <c r="E68" s="30">
        <f t="shared" si="0"/>
        <v>1.7142857142857126E-2</v>
      </c>
      <c r="I68" s="23">
        <v>39881</v>
      </c>
      <c r="J68" s="29">
        <v>6.7153715592944696E-3</v>
      </c>
      <c r="K68" s="29">
        <v>4.7904191616766623E-2</v>
      </c>
      <c r="L68" s="31">
        <f t="shared" si="1"/>
        <v>7.1335131933935063</v>
      </c>
    </row>
    <row r="69" spans="3:12" ht="15" customHeight="1" x14ac:dyDescent="0.2">
      <c r="C69" s="23">
        <v>39882</v>
      </c>
      <c r="D69" s="29">
        <v>1.7142857142857126E-2</v>
      </c>
      <c r="E69" s="30">
        <f t="shared" si="0"/>
        <v>6.1797752808988804E-2</v>
      </c>
      <c r="I69" s="23">
        <v>39882</v>
      </c>
      <c r="J69" s="29">
        <v>2.5656062160973381E-2</v>
      </c>
      <c r="K69" s="29">
        <v>1.7142857142857126E-2</v>
      </c>
      <c r="L69" s="31">
        <f t="shared" si="1"/>
        <v>0.66817959183673625</v>
      </c>
    </row>
    <row r="70" spans="3:12" ht="15" customHeight="1" x14ac:dyDescent="0.2">
      <c r="C70" s="23">
        <v>39883</v>
      </c>
      <c r="D70" s="29">
        <v>6.1797752808988804E-2</v>
      </c>
      <c r="E70" s="30">
        <f t="shared" si="0"/>
        <v>-1.322751322751281E-3</v>
      </c>
      <c r="I70" s="23">
        <v>39883</v>
      </c>
      <c r="J70" s="29">
        <v>4.1928721174004258E-2</v>
      </c>
      <c r="K70" s="29">
        <v>6.1797752808988804E-2</v>
      </c>
      <c r="L70" s="31">
        <f t="shared" si="1"/>
        <v>1.4738764044943806</v>
      </c>
    </row>
    <row r="71" spans="3:12" ht="15" customHeight="1" x14ac:dyDescent="0.2">
      <c r="C71" s="23">
        <v>39884</v>
      </c>
      <c r="D71" s="29">
        <v>-1.322751322751281E-3</v>
      </c>
      <c r="E71" s="30">
        <f t="shared" si="0"/>
        <v>-1.2582781456953573E-2</v>
      </c>
      <c r="I71" s="23">
        <v>39884</v>
      </c>
      <c r="J71" s="29">
        <v>1.4976220962136466E-2</v>
      </c>
      <c r="K71" s="29">
        <v>-1.322751322751281E-3</v>
      </c>
      <c r="L71" s="31">
        <f t="shared" si="1"/>
        <v>-8.8323437941755706E-2</v>
      </c>
    </row>
    <row r="72" spans="3:12" ht="15" customHeight="1" x14ac:dyDescent="0.2">
      <c r="C72" s="23">
        <v>39885</v>
      </c>
      <c r="D72" s="29">
        <v>-1.2582781456953573E-2</v>
      </c>
      <c r="E72" s="30">
        <f t="shared" si="0"/>
        <v>-1.6767270288397085E-2</v>
      </c>
      <c r="I72" s="23">
        <v>39885</v>
      </c>
      <c r="J72" s="29">
        <v>-5.0460678966457451E-3</v>
      </c>
      <c r="K72" s="29">
        <v>-1.2582781456953573E-2</v>
      </c>
      <c r="L72" s="31">
        <f t="shared" si="1"/>
        <v>2.4935814806054593</v>
      </c>
    </row>
    <row r="73" spans="3:12" ht="15" customHeight="1" x14ac:dyDescent="0.2">
      <c r="C73" s="23">
        <v>39886</v>
      </c>
      <c r="D73" s="29">
        <v>-1.6767270288397085E-2</v>
      </c>
      <c r="E73" s="30">
        <f t="shared" si="0"/>
        <v>1.023192360163705E-2</v>
      </c>
      <c r="I73" s="23">
        <v>39886</v>
      </c>
      <c r="J73" s="29">
        <v>-7.7433377861299002E-3</v>
      </c>
      <c r="K73" s="29">
        <v>-1.6767270288397085E-2</v>
      </c>
      <c r="L73" s="31">
        <f t="shared" si="1"/>
        <v>2.165380195402443</v>
      </c>
    </row>
    <row r="74" spans="3:12" ht="15" customHeight="1" x14ac:dyDescent="0.2">
      <c r="C74" s="23">
        <v>39887</v>
      </c>
      <c r="D74" s="29">
        <v>1.023192360163705E-2</v>
      </c>
      <c r="E74" s="30">
        <f t="shared" si="0"/>
        <v>1.620526671168121E-2</v>
      </c>
      <c r="I74" s="23">
        <v>39887</v>
      </c>
      <c r="J74" s="29">
        <v>8.1460353679405628E-3</v>
      </c>
      <c r="K74" s="29">
        <v>1.023192360163705E-2</v>
      </c>
      <c r="L74" s="31">
        <f t="shared" si="1"/>
        <v>1.2560617698648453</v>
      </c>
    </row>
    <row r="75" spans="3:12" ht="15" customHeight="1" x14ac:dyDescent="0.2">
      <c r="C75" s="23">
        <v>39888</v>
      </c>
      <c r="D75" s="29">
        <v>1.620526671168121E-2</v>
      </c>
      <c r="E75" s="30">
        <f t="shared" si="0"/>
        <v>-6.6445182724252927E-3</v>
      </c>
      <c r="I75" s="23">
        <v>39888</v>
      </c>
      <c r="J75" s="29">
        <v>3.0713865375039617E-2</v>
      </c>
      <c r="K75" s="29">
        <v>1.620526671168121E-2</v>
      </c>
      <c r="L75" s="31">
        <f t="shared" si="1"/>
        <v>0.52762055553094989</v>
      </c>
    </row>
    <row r="76" spans="3:12" ht="15" customHeight="1" x14ac:dyDescent="0.2">
      <c r="C76" s="23">
        <v>39889</v>
      </c>
      <c r="D76" s="29">
        <v>-6.6445182724252927E-3</v>
      </c>
      <c r="E76" s="30">
        <f t="shared" si="0"/>
        <v>-2.2073578595317778E-2</v>
      </c>
      <c r="I76" s="23">
        <v>39889</v>
      </c>
      <c r="J76" s="29">
        <v>9.9475175124619231E-3</v>
      </c>
      <c r="K76" s="29">
        <v>-6.6445182724252927E-3</v>
      </c>
      <c r="L76" s="31">
        <f t="shared" si="1"/>
        <v>-0.66795743401318552</v>
      </c>
    </row>
    <row r="77" spans="3:12" ht="15" customHeight="1" x14ac:dyDescent="0.2">
      <c r="C77" s="23">
        <v>39890</v>
      </c>
      <c r="D77" s="29">
        <v>-2.2073578595317778E-2</v>
      </c>
      <c r="E77" s="30">
        <f t="shared" si="0"/>
        <v>1.6415868673050671E-2</v>
      </c>
      <c r="I77" s="23">
        <v>39890</v>
      </c>
      <c r="J77" s="29">
        <v>-1.2480431379370271E-2</v>
      </c>
      <c r="K77" s="29">
        <v>-2.2073578595317778E-2</v>
      </c>
      <c r="L77" s="31">
        <f t="shared" si="1"/>
        <v>1.7686550988778043</v>
      </c>
    </row>
    <row r="78" spans="3:12" ht="15" customHeight="1" x14ac:dyDescent="0.2">
      <c r="C78" s="23">
        <v>39891</v>
      </c>
      <c r="D78" s="29">
        <v>1.6415868673050671E-2</v>
      </c>
      <c r="E78" s="30">
        <f t="shared" si="0"/>
        <v>6.3930013458950219E-2</v>
      </c>
      <c r="I78" s="23">
        <v>39891</v>
      </c>
      <c r="J78" s="29">
        <v>-3.1925668237262617E-3</v>
      </c>
      <c r="K78" s="29">
        <v>1.6415868673050671E-2</v>
      </c>
      <c r="L78" s="31">
        <f t="shared" si="1"/>
        <v>-5.1419029199490947</v>
      </c>
    </row>
    <row r="79" spans="3:12" ht="15" customHeight="1" x14ac:dyDescent="0.2">
      <c r="C79" s="23">
        <v>39892</v>
      </c>
      <c r="D79" s="29">
        <v>6.3930013458950219E-2</v>
      </c>
      <c r="E79" s="30">
        <f t="shared" si="0"/>
        <v>4.2378241619228429E-2</v>
      </c>
      <c r="I79" s="23">
        <v>39892</v>
      </c>
      <c r="J79" s="29">
        <v>1.6610341704768938E-2</v>
      </c>
      <c r="K79" s="29">
        <v>6.3930013458950219E-2</v>
      </c>
      <c r="L79" s="31">
        <f t="shared" si="1"/>
        <v>3.8488078448497838</v>
      </c>
    </row>
    <row r="80" spans="3:12" ht="15" customHeight="1" x14ac:dyDescent="0.2">
      <c r="C80" s="23">
        <v>39893</v>
      </c>
      <c r="D80" s="29">
        <v>4.2378241619228429E-2</v>
      </c>
      <c r="E80" s="30">
        <f t="shared" si="0"/>
        <v>-4.8543689320388439E-2</v>
      </c>
      <c r="I80" s="23">
        <v>39893</v>
      </c>
      <c r="J80" s="29">
        <v>-5.3666485605649017E-3</v>
      </c>
      <c r="K80" s="29">
        <v>4.2378241619228429E-2</v>
      </c>
      <c r="L80" s="31">
        <f t="shared" si="1"/>
        <v>-7.8965934029351885</v>
      </c>
    </row>
    <row r="81" spans="3:12" ht="15" customHeight="1" x14ac:dyDescent="0.2">
      <c r="C81" s="23">
        <v>39894</v>
      </c>
      <c r="D81" s="29">
        <v>-4.8543689320388439E-2</v>
      </c>
      <c r="E81" s="30">
        <f t="shared" si="0"/>
        <v>1.4668367346938771E-2</v>
      </c>
      <c r="I81" s="23">
        <v>39894</v>
      </c>
      <c r="J81" s="29">
        <v>-2.938092533531389E-2</v>
      </c>
      <c r="K81" s="29">
        <v>-4.8543689320388439E-2</v>
      </c>
      <c r="L81" s="31">
        <f t="shared" si="1"/>
        <v>1.6522178510845675</v>
      </c>
    </row>
    <row r="82" spans="3:12" ht="15" customHeight="1" x14ac:dyDescent="0.2">
      <c r="C82" s="23">
        <v>39895</v>
      </c>
      <c r="D82" s="29">
        <v>1.4668367346938771E-2</v>
      </c>
      <c r="E82" s="30">
        <f t="shared" si="0"/>
        <v>1.3199245757385292E-2</v>
      </c>
      <c r="I82" s="23">
        <v>39895</v>
      </c>
      <c r="J82" s="29">
        <v>1.024013683523517E-2</v>
      </c>
      <c r="K82" s="29">
        <v>1.4668367346938771E-2</v>
      </c>
      <c r="L82" s="31">
        <f t="shared" si="1"/>
        <v>1.4324386073110424</v>
      </c>
    </row>
    <row r="83" spans="3:12" ht="15" customHeight="1" x14ac:dyDescent="0.2">
      <c r="C83" s="23">
        <v>39896</v>
      </c>
      <c r="D83" s="29">
        <v>1.3199245757385292E-2</v>
      </c>
      <c r="E83" s="30">
        <f t="shared" si="0"/>
        <v>-5.5831265508684558E-3</v>
      </c>
      <c r="I83" s="23">
        <v>39896</v>
      </c>
      <c r="J83" s="29">
        <v>2.0339511673498567E-2</v>
      </c>
      <c r="K83" s="29">
        <v>1.3199245757385292E-2</v>
      </c>
      <c r="L83" s="31">
        <f t="shared" si="1"/>
        <v>0.64894604989869509</v>
      </c>
    </row>
    <row r="84" spans="3:12" ht="15" customHeight="1" x14ac:dyDescent="0.2">
      <c r="C84" s="23">
        <v>39897</v>
      </c>
      <c r="D84" s="29">
        <v>-5.5831265508684558E-3</v>
      </c>
      <c r="E84" s="30">
        <f t="shared" si="0"/>
        <v>-5.6144728633811591E-2</v>
      </c>
      <c r="I84" s="23">
        <v>39897</v>
      </c>
      <c r="J84" s="29">
        <v>2.1200410471386988E-2</v>
      </c>
      <c r="K84" s="29">
        <v>-5.5831265508684558E-3</v>
      </c>
      <c r="L84" s="31">
        <f t="shared" si="1"/>
        <v>-0.26334992704050192</v>
      </c>
    </row>
    <row r="85" spans="3:12" ht="15" customHeight="1" x14ac:dyDescent="0.2">
      <c r="C85" s="23">
        <v>39898</v>
      </c>
      <c r="D85" s="29">
        <v>-5.6144728633811591E-2</v>
      </c>
      <c r="E85" s="30">
        <f t="shared" si="0"/>
        <v>-1.6523463317911435E-2</v>
      </c>
      <c r="I85" s="23">
        <v>39898</v>
      </c>
      <c r="J85" s="29">
        <v>-2.0354057983408835E-2</v>
      </c>
      <c r="K85" s="29">
        <v>-5.6144728633811591E-2</v>
      </c>
      <c r="L85" s="31">
        <f t="shared" si="1"/>
        <v>2.7584046719124382</v>
      </c>
    </row>
    <row r="86" spans="3:12" ht="15" customHeight="1" x14ac:dyDescent="0.2">
      <c r="C86" s="23">
        <v>39899</v>
      </c>
      <c r="D86" s="29">
        <v>-1.6523463317911435E-2</v>
      </c>
      <c r="E86" s="30">
        <f t="shared" si="0"/>
        <v>1.6129032258064502E-2</v>
      </c>
      <c r="I86" s="23">
        <v>39899</v>
      </c>
      <c r="J86" s="29">
        <v>2.1824530772596162E-5</v>
      </c>
      <c r="K86" s="29">
        <v>-1.6523463317911435E-2</v>
      </c>
      <c r="L86" s="31">
        <f t="shared" si="1"/>
        <v>-757.10508922643237</v>
      </c>
    </row>
    <row r="87" spans="3:12" ht="15" customHeight="1" x14ac:dyDescent="0.2">
      <c r="C87" s="23">
        <v>39900</v>
      </c>
      <c r="D87" s="29">
        <v>1.6129032258064502E-2</v>
      </c>
      <c r="E87" s="30">
        <f t="shared" si="0"/>
        <v>1.1243386243386277E-2</v>
      </c>
      <c r="I87" s="23">
        <v>39900</v>
      </c>
      <c r="J87" s="29">
        <v>3.0684620588812939E-2</v>
      </c>
      <c r="K87" s="29">
        <v>1.6129032258064502E-2</v>
      </c>
      <c r="L87" s="31">
        <f t="shared" si="1"/>
        <v>0.5256389666406649</v>
      </c>
    </row>
    <row r="88" spans="3:12" ht="15" customHeight="1" x14ac:dyDescent="0.2">
      <c r="C88" s="23">
        <v>39901</v>
      </c>
      <c r="D88" s="29">
        <v>1.1243386243386277E-2</v>
      </c>
      <c r="E88" s="30">
        <f t="shared" si="0"/>
        <v>6.1478090255068674E-2</v>
      </c>
      <c r="I88" s="23">
        <v>39901</v>
      </c>
      <c r="J88" s="29">
        <v>1.3339826793994369E-3</v>
      </c>
      <c r="K88" s="29">
        <v>1.1243386243386277E-2</v>
      </c>
      <c r="L88" s="31">
        <f t="shared" si="1"/>
        <v>8.4284349542290045</v>
      </c>
    </row>
    <row r="89" spans="3:12" ht="15" customHeight="1" x14ac:dyDescent="0.2">
      <c r="C89" s="23">
        <v>39902</v>
      </c>
      <c r="D89" s="29">
        <v>6.1478090255068674E-2</v>
      </c>
      <c r="E89" s="30">
        <f t="shared" si="0"/>
        <v>-2.4645717806530687E-3</v>
      </c>
      <c r="I89" s="23">
        <v>39902</v>
      </c>
      <c r="J89" s="29">
        <v>6.5870162825121481E-2</v>
      </c>
      <c r="K89" s="29">
        <v>6.1478090255068674E-2</v>
      </c>
      <c r="L89" s="31">
        <f t="shared" si="1"/>
        <v>0.9333222754934839</v>
      </c>
    </row>
    <row r="90" spans="3:12" ht="15" customHeight="1" x14ac:dyDescent="0.2">
      <c r="C90" s="23">
        <v>39903</v>
      </c>
      <c r="D90" s="29">
        <v>-2.4645717806530687E-3</v>
      </c>
      <c r="E90" s="30">
        <f t="shared" si="0"/>
        <v>1.4823965410747375E-2</v>
      </c>
      <c r="I90" s="23">
        <v>39903</v>
      </c>
      <c r="J90" s="29">
        <v>5.2574149389941205E-3</v>
      </c>
      <c r="K90" s="29">
        <v>-2.4645717806530687E-3</v>
      </c>
      <c r="L90" s="31">
        <f t="shared" si="1"/>
        <v>-0.46878015322195682</v>
      </c>
    </row>
    <row r="91" spans="3:12" ht="15" customHeight="1" x14ac:dyDescent="0.2">
      <c r="C91" s="23">
        <v>39904</v>
      </c>
      <c r="D91" s="29">
        <v>1.4823965410747375E-2</v>
      </c>
      <c r="E91" s="30">
        <f t="shared" si="0"/>
        <v>-1.9476567255021338E-2</v>
      </c>
      <c r="I91" s="23">
        <v>39904</v>
      </c>
      <c r="J91" s="29">
        <v>1.6360765739096061E-2</v>
      </c>
      <c r="K91" s="29">
        <v>1.4823965410747375E-2</v>
      </c>
      <c r="L91" s="31">
        <f t="shared" si="1"/>
        <v>0.90606794615509267</v>
      </c>
    </row>
    <row r="92" spans="3:12" ht="15" customHeight="1" x14ac:dyDescent="0.2">
      <c r="C92" s="23">
        <v>39905</v>
      </c>
      <c r="D92" s="29">
        <v>-1.9476567255021338E-2</v>
      </c>
      <c r="E92" s="30">
        <f t="shared" si="0"/>
        <v>3.1657355679702182E-2</v>
      </c>
      <c r="I92" s="23">
        <v>39905</v>
      </c>
      <c r="J92" s="29">
        <v>-2.7981125847103883E-2</v>
      </c>
      <c r="K92" s="29">
        <v>-1.9476567255021338E-2</v>
      </c>
      <c r="L92" s="31">
        <f t="shared" si="1"/>
        <v>0.69606088623618456</v>
      </c>
    </row>
    <row r="93" spans="3:12" ht="15" customHeight="1" x14ac:dyDescent="0.2">
      <c r="C93" s="23">
        <v>39906</v>
      </c>
      <c r="D93" s="29">
        <v>3.1657355679702182E-2</v>
      </c>
      <c r="E93" s="30">
        <f t="shared" si="0"/>
        <v>2.5270758122743597E-2</v>
      </c>
      <c r="I93" s="23">
        <v>39906</v>
      </c>
      <c r="J93" s="29">
        <v>2.6728994366534753E-2</v>
      </c>
      <c r="K93" s="29">
        <v>3.1657355679702182E-2</v>
      </c>
      <c r="L93" s="31">
        <f t="shared" si="1"/>
        <v>1.1843825938823138</v>
      </c>
    </row>
    <row r="94" spans="3:12" ht="15" customHeight="1" x14ac:dyDescent="0.2">
      <c r="C94" s="23">
        <v>39907</v>
      </c>
      <c r="D94" s="29">
        <v>2.5270758122743597E-2</v>
      </c>
      <c r="E94" s="30">
        <f t="shared" si="0"/>
        <v>-3.169014084507038E-2</v>
      </c>
      <c r="I94" s="23">
        <v>39907</v>
      </c>
      <c r="J94" s="29">
        <v>-8.171842166705634E-3</v>
      </c>
      <c r="K94" s="29">
        <v>2.5270758122743597E-2</v>
      </c>
      <c r="L94" s="31">
        <f t="shared" si="1"/>
        <v>-3.0924187725631462</v>
      </c>
    </row>
    <row r="95" spans="3:12" ht="15" customHeight="1" x14ac:dyDescent="0.2">
      <c r="C95" s="23">
        <v>39908</v>
      </c>
      <c r="D95" s="29">
        <v>-3.169014084507038E-2</v>
      </c>
      <c r="E95" s="30">
        <f t="shared" si="0"/>
        <v>-3.8787878787878816E-2</v>
      </c>
      <c r="I95" s="23">
        <v>39908</v>
      </c>
      <c r="J95" s="29">
        <v>-1.2751098556183282E-2</v>
      </c>
      <c r="K95" s="29">
        <v>-3.169014084507038E-2</v>
      </c>
      <c r="L95" s="31">
        <f t="shared" si="1"/>
        <v>2.4852871072589386</v>
      </c>
    </row>
    <row r="96" spans="3:12" ht="15" customHeight="1" x14ac:dyDescent="0.2">
      <c r="C96" s="23">
        <v>39909</v>
      </c>
      <c r="D96" s="29">
        <v>-3.8787878787878816E-2</v>
      </c>
      <c r="E96" s="30">
        <f t="shared" si="0"/>
        <v>-3.9092055485498101E-2</v>
      </c>
      <c r="I96" s="23">
        <v>39909</v>
      </c>
      <c r="J96" s="29">
        <v>-3.2726622421809792E-2</v>
      </c>
      <c r="K96" s="29">
        <v>-3.8787878787878816E-2</v>
      </c>
      <c r="L96" s="31">
        <f t="shared" si="1"/>
        <v>1.1852087358098298</v>
      </c>
    </row>
    <row r="97" spans="3:12" ht="15" customHeight="1" x14ac:dyDescent="0.2">
      <c r="C97" s="23">
        <v>39910</v>
      </c>
      <c r="D97" s="29">
        <v>-3.9092055485498101E-2</v>
      </c>
      <c r="E97" s="30">
        <f t="shared" si="0"/>
        <v>-4.5931758530184386E-3</v>
      </c>
      <c r="I97" s="23">
        <v>39910</v>
      </c>
      <c r="J97" s="29">
        <v>1.5756280942500922E-2</v>
      </c>
      <c r="K97" s="29">
        <v>-3.9092055485498101E-2</v>
      </c>
      <c r="L97" s="31">
        <f t="shared" si="1"/>
        <v>-2.4810458526447929</v>
      </c>
    </row>
    <row r="98" spans="3:12" ht="15" customHeight="1" x14ac:dyDescent="0.2">
      <c r="C98" s="23">
        <v>39911</v>
      </c>
      <c r="D98" s="29">
        <v>-4.5931758530184386E-3</v>
      </c>
      <c r="E98" s="30">
        <f t="shared" si="0"/>
        <v>5.800922874093617E-2</v>
      </c>
      <c r="I98" s="23">
        <v>39911</v>
      </c>
      <c r="J98" s="29">
        <v>-8.8783723658132363E-3</v>
      </c>
      <c r="K98" s="29">
        <v>-4.5931758530184386E-3</v>
      </c>
      <c r="L98" s="31">
        <f t="shared" si="1"/>
        <v>0.51734435815113677</v>
      </c>
    </row>
    <row r="99" spans="3:12" ht="15" customHeight="1" x14ac:dyDescent="0.2">
      <c r="C99" s="23">
        <v>39912</v>
      </c>
      <c r="D99" s="29">
        <v>5.800922874093617E-2</v>
      </c>
      <c r="E99" s="30">
        <f t="shared" si="0"/>
        <v>4.1121495327102853E-2</v>
      </c>
      <c r="I99" s="23">
        <v>39912</v>
      </c>
      <c r="J99" s="29">
        <v>5.0115289652498562E-2</v>
      </c>
      <c r="K99" s="29">
        <v>5.800922874093617E-2</v>
      </c>
      <c r="L99" s="31">
        <f t="shared" si="1"/>
        <v>1.1575155834312143</v>
      </c>
    </row>
    <row r="100" spans="3:12" ht="15" customHeight="1" x14ac:dyDescent="0.2">
      <c r="C100" s="23">
        <v>39913</v>
      </c>
      <c r="D100" s="29">
        <v>4.1121495327102853E-2</v>
      </c>
      <c r="E100" s="30">
        <f t="shared" si="0"/>
        <v>1.4961101137043631E-2</v>
      </c>
      <c r="I100" s="23">
        <v>39913</v>
      </c>
      <c r="J100" s="29">
        <v>-2.2540465965839029E-3</v>
      </c>
      <c r="K100" s="29">
        <v>4.1121495327102853E-2</v>
      </c>
      <c r="L100" s="31">
        <f t="shared" si="1"/>
        <v>-18.243409603609841</v>
      </c>
    </row>
    <row r="101" spans="3:12" ht="15" customHeight="1" x14ac:dyDescent="0.2">
      <c r="C101" s="23">
        <v>39914</v>
      </c>
      <c r="D101" s="29">
        <v>1.4961101137043631E-2</v>
      </c>
      <c r="E101" s="30">
        <f t="shared" si="0"/>
        <v>-2.948113207547165E-2</v>
      </c>
      <c r="I101" s="23">
        <v>39914</v>
      </c>
      <c r="J101" s="29">
        <v>-1.9864841178647286E-3</v>
      </c>
      <c r="K101" s="29">
        <v>1.4961101137043631E-2</v>
      </c>
      <c r="L101" s="31">
        <f t="shared" si="1"/>
        <v>-7.5314476478801735</v>
      </c>
    </row>
    <row r="102" spans="3:12" ht="15" customHeight="1" x14ac:dyDescent="0.2">
      <c r="C102" s="23">
        <v>39915</v>
      </c>
      <c r="D102" s="29">
        <v>-2.948113207547165E-2</v>
      </c>
      <c r="E102" s="30">
        <f t="shared" si="0"/>
        <v>-6.0753341433783525E-4</v>
      </c>
      <c r="I102" s="23">
        <v>39915</v>
      </c>
      <c r="J102" s="29">
        <v>-2.2597326568445708E-2</v>
      </c>
      <c r="K102" s="29">
        <v>-2.948113207547165E-2</v>
      </c>
      <c r="L102" s="31">
        <f t="shared" si="1"/>
        <v>1.3046291996610917</v>
      </c>
    </row>
    <row r="103" spans="3:12" ht="15" customHeight="1" x14ac:dyDescent="0.2">
      <c r="C103" s="23">
        <v>39916</v>
      </c>
      <c r="D103" s="29">
        <v>-6.0753341433783525E-4</v>
      </c>
      <c r="E103" s="30">
        <f t="shared" si="0"/>
        <v>2.0668693009118444E-2</v>
      </c>
      <c r="I103" s="23">
        <v>39916</v>
      </c>
      <c r="J103" s="29">
        <v>9.6032902749216831E-3</v>
      </c>
      <c r="K103" s="29">
        <v>-6.0753341433783525E-4</v>
      </c>
      <c r="L103" s="31">
        <f t="shared" si="1"/>
        <v>-6.3263048074717262E-2</v>
      </c>
    </row>
    <row r="104" spans="3:12" ht="15" customHeight="1" x14ac:dyDescent="0.2">
      <c r="C104" s="23">
        <v>39917</v>
      </c>
      <c r="D104" s="29">
        <v>2.0668693009118444E-2</v>
      </c>
      <c r="E104" s="30">
        <f t="shared" si="0"/>
        <v>1.1316259678380014E-2</v>
      </c>
      <c r="I104" s="23">
        <v>39917</v>
      </c>
      <c r="J104" s="29">
        <v>4.9042872963138695E-3</v>
      </c>
      <c r="K104" s="29">
        <v>2.0668693009118444E-2</v>
      </c>
      <c r="L104" s="31">
        <f t="shared" si="1"/>
        <v>4.21441317776251</v>
      </c>
    </row>
    <row r="105" spans="3:12" ht="15" customHeight="1" x14ac:dyDescent="0.2">
      <c r="C105" s="23">
        <v>39918</v>
      </c>
      <c r="D105" s="29">
        <v>1.1316259678380014E-2</v>
      </c>
      <c r="E105" s="30">
        <f t="shared" si="0"/>
        <v>1.7667844522968323E-3</v>
      </c>
      <c r="I105" s="23">
        <v>39918</v>
      </c>
      <c r="J105" s="29">
        <v>2.0170812342569233E-2</v>
      </c>
      <c r="K105" s="29">
        <v>1.1316259678380014E-2</v>
      </c>
      <c r="L105" s="31">
        <f t="shared" si="1"/>
        <v>0.56102151396737543</v>
      </c>
    </row>
    <row r="106" spans="3:12" ht="15" customHeight="1" x14ac:dyDescent="0.2">
      <c r="C106" s="23">
        <v>39919</v>
      </c>
      <c r="D106" s="29">
        <v>1.7667844522968323E-3</v>
      </c>
      <c r="E106" s="30">
        <f t="shared" si="0"/>
        <v>3.7037037037036979E-2</v>
      </c>
      <c r="I106" s="23">
        <v>39919</v>
      </c>
      <c r="J106" s="29">
        <v>-9.451978164001229E-4</v>
      </c>
      <c r="K106" s="29">
        <v>1.7667844522968323E-3</v>
      </c>
      <c r="L106" s="31">
        <f t="shared" si="1"/>
        <v>-1.8692218937045384</v>
      </c>
    </row>
    <row r="107" spans="3:12" ht="15" customHeight="1" x14ac:dyDescent="0.2">
      <c r="C107" s="23">
        <v>39920</v>
      </c>
      <c r="D107" s="29">
        <v>3.7037037037036979E-2</v>
      </c>
      <c r="E107" s="30">
        <f t="shared" si="0"/>
        <v>6.2925170068027114E-2</v>
      </c>
      <c r="I107" s="23">
        <v>39920</v>
      </c>
      <c r="J107" s="29">
        <v>2.4115693543404371E-2</v>
      </c>
      <c r="K107" s="29">
        <v>3.7037037037036979E-2</v>
      </c>
      <c r="L107" s="31">
        <f t="shared" si="1"/>
        <v>1.5358064229161092</v>
      </c>
    </row>
    <row r="108" spans="3:12" ht="15" customHeight="1" x14ac:dyDescent="0.2">
      <c r="C108" s="23">
        <v>39921</v>
      </c>
      <c r="D108" s="29">
        <v>6.2925170068027114E-2</v>
      </c>
      <c r="E108" s="30">
        <f t="shared" si="0"/>
        <v>3.2000000000000028E-2</v>
      </c>
      <c r="I108" s="23">
        <v>39921</v>
      </c>
      <c r="J108" s="29">
        <v>2.9599743594577177E-3</v>
      </c>
      <c r="K108" s="29">
        <v>6.2925170068027114E-2</v>
      </c>
      <c r="L108" s="31">
        <f t="shared" si="1"/>
        <v>21.258687551454102</v>
      </c>
    </row>
    <row r="109" spans="3:12" ht="15" customHeight="1" x14ac:dyDescent="0.2">
      <c r="C109" s="23">
        <v>39922</v>
      </c>
      <c r="D109" s="29">
        <v>3.2000000000000028E-2</v>
      </c>
      <c r="E109" s="30">
        <f t="shared" si="0"/>
        <v>1.0335917312661369E-2</v>
      </c>
      <c r="I109" s="23">
        <v>39922</v>
      </c>
      <c r="J109" s="29">
        <v>2.4211436520169993E-2</v>
      </c>
      <c r="K109" s="29">
        <v>3.2000000000000028E-2</v>
      </c>
      <c r="L109" s="31">
        <f t="shared" si="1"/>
        <v>1.3216894409937867</v>
      </c>
    </row>
    <row r="110" spans="3:12" ht="15" customHeight="1" x14ac:dyDescent="0.2">
      <c r="C110" s="23">
        <v>39923</v>
      </c>
      <c r="D110" s="29">
        <v>1.0335917312661369E-2</v>
      </c>
      <c r="E110" s="30">
        <f t="shared" si="0"/>
        <v>-4.4501278772378527E-2</v>
      </c>
      <c r="I110" s="23">
        <v>39923</v>
      </c>
      <c r="J110" s="29">
        <v>-8.9197224975222644E-3</v>
      </c>
      <c r="K110" s="29">
        <v>1.0335917312661369E-2</v>
      </c>
      <c r="L110" s="31">
        <f t="shared" si="1"/>
        <v>-1.1587711742750402</v>
      </c>
    </row>
    <row r="111" spans="3:12" ht="15" customHeight="1" x14ac:dyDescent="0.2">
      <c r="C111" s="23">
        <v>39924</v>
      </c>
      <c r="D111" s="29">
        <v>-4.4501278772378527E-2</v>
      </c>
      <c r="E111" s="30">
        <f t="shared" si="0"/>
        <v>9.1006423982871176E-3</v>
      </c>
      <c r="I111" s="23">
        <v>39924</v>
      </c>
      <c r="J111" s="29">
        <v>-3.5425925925925972E-2</v>
      </c>
      <c r="K111" s="29">
        <v>-4.4501278772378527E-2</v>
      </c>
      <c r="L111" s="31">
        <f t="shared" si="1"/>
        <v>1.2561782821267315</v>
      </c>
    </row>
    <row r="112" spans="3:12" ht="15" customHeight="1" x14ac:dyDescent="0.2">
      <c r="C112" s="23">
        <v>39925</v>
      </c>
      <c r="D112" s="29">
        <v>9.1006423982871176E-3</v>
      </c>
      <c r="E112" s="30">
        <f t="shared" si="0"/>
        <v>1.6445623342175031E-2</v>
      </c>
      <c r="I112" s="23">
        <v>39925</v>
      </c>
      <c r="J112" s="29">
        <v>2.6436538867663728E-2</v>
      </c>
      <c r="K112" s="29">
        <v>9.1006423982871176E-3</v>
      </c>
      <c r="L112" s="31">
        <f t="shared" si="1"/>
        <v>0.34424485156106094</v>
      </c>
    </row>
    <row r="113" spans="3:12" ht="15" customHeight="1" x14ac:dyDescent="0.2">
      <c r="C113" s="23">
        <v>39926</v>
      </c>
      <c r="D113" s="29">
        <v>1.6445623342175031E-2</v>
      </c>
      <c r="E113" s="30">
        <f t="shared" si="0"/>
        <v>2.7139874739039671E-2</v>
      </c>
      <c r="I113" s="23">
        <v>39926</v>
      </c>
      <c r="J113" s="29">
        <v>-2.3006134969325576E-3</v>
      </c>
      <c r="K113" s="29">
        <v>1.6445623342175031E-2</v>
      </c>
      <c r="L113" s="31">
        <f t="shared" si="1"/>
        <v>-7.1483642793986153</v>
      </c>
    </row>
    <row r="114" spans="3:12" ht="15" customHeight="1" x14ac:dyDescent="0.2">
      <c r="C114" s="23">
        <v>39927</v>
      </c>
      <c r="D114" s="29">
        <v>2.7139874739039671E-2</v>
      </c>
      <c r="E114" s="30">
        <f t="shared" si="0"/>
        <v>-1.3211382113821002E-2</v>
      </c>
      <c r="I114" s="23">
        <v>39927</v>
      </c>
      <c r="J114" s="29">
        <v>5.417971166644886E-3</v>
      </c>
      <c r="K114" s="29">
        <v>2.7139874739039671E-2</v>
      </c>
      <c r="L114" s="31">
        <f t="shared" si="1"/>
        <v>5.0092320361767841</v>
      </c>
    </row>
    <row r="115" spans="3:12" ht="15" customHeight="1" x14ac:dyDescent="0.2">
      <c r="C115" s="23">
        <v>39928</v>
      </c>
      <c r="D115" s="29">
        <v>-1.3211382113821002E-2</v>
      </c>
      <c r="E115" s="30">
        <f t="shared" si="0"/>
        <v>2.5746652935116909E-3</v>
      </c>
      <c r="I115" s="23">
        <v>39928</v>
      </c>
      <c r="J115" s="29">
        <v>-8.8196904717509073E-3</v>
      </c>
      <c r="K115" s="29">
        <v>-1.3211382113821002E-2</v>
      </c>
      <c r="L115" s="31">
        <f t="shared" si="1"/>
        <v>1.4979416971759378</v>
      </c>
    </row>
    <row r="116" spans="3:12" ht="15" customHeight="1" x14ac:dyDescent="0.2">
      <c r="C116" s="23">
        <v>39929</v>
      </c>
      <c r="D116" s="29">
        <v>2.5746652935116909E-3</v>
      </c>
      <c r="E116" s="30">
        <f t="shared" si="0"/>
        <v>1.6949152542373058E-2</v>
      </c>
      <c r="I116" s="23">
        <v>39929</v>
      </c>
      <c r="J116" s="29">
        <v>4.778298248584445E-3</v>
      </c>
      <c r="K116" s="29">
        <v>2.5746652935116909E-3</v>
      </c>
      <c r="L116" s="31">
        <f t="shared" si="1"/>
        <v>0.53882473624881555</v>
      </c>
    </row>
    <row r="117" spans="3:12" ht="15" customHeight="1" x14ac:dyDescent="0.2">
      <c r="C117" s="23">
        <v>39930</v>
      </c>
      <c r="D117" s="29">
        <v>1.6949152542373058E-2</v>
      </c>
      <c r="E117" s="30">
        <f t="shared" si="0"/>
        <v>-3.4848484848484906E-2</v>
      </c>
      <c r="I117" s="23">
        <v>39930</v>
      </c>
      <c r="J117" s="29">
        <v>2.7522420475183385E-3</v>
      </c>
      <c r="K117" s="29">
        <v>1.6949152542373058E-2</v>
      </c>
      <c r="L117" s="31">
        <f t="shared" si="1"/>
        <v>6.1583073907528929</v>
      </c>
    </row>
    <row r="118" spans="3:12" ht="15" customHeight="1" x14ac:dyDescent="0.2">
      <c r="C118" s="23">
        <v>39931</v>
      </c>
      <c r="D118" s="29">
        <v>-3.4848484848484906E-2</v>
      </c>
      <c r="E118" s="30">
        <f t="shared" si="0"/>
        <v>-3.5060177917320634E-2</v>
      </c>
      <c r="I118" s="23">
        <v>39931</v>
      </c>
      <c r="J118" s="29">
        <v>-2.8455132753276824E-2</v>
      </c>
      <c r="K118" s="29">
        <v>-3.4848484848484906E-2</v>
      </c>
      <c r="L118" s="31">
        <f t="shared" si="1"/>
        <v>1.2246818579495764</v>
      </c>
    </row>
    <row r="119" spans="3:12" ht="15" customHeight="1" x14ac:dyDescent="0.2">
      <c r="C119" s="23">
        <v>39932</v>
      </c>
      <c r="D119" s="29">
        <v>-3.5060177917320634E-2</v>
      </c>
      <c r="E119" s="30">
        <f t="shared" si="0"/>
        <v>-1.6268980477224249E-3</v>
      </c>
      <c r="I119" s="23">
        <v>39932</v>
      </c>
      <c r="J119" s="29">
        <v>-1.5912672483376245E-2</v>
      </c>
      <c r="K119" s="29">
        <v>-3.5060177917320634E-2</v>
      </c>
      <c r="L119" s="31">
        <f t="shared" si="1"/>
        <v>2.2032865914853419</v>
      </c>
    </row>
    <row r="120" spans="3:12" ht="15" customHeight="1" x14ac:dyDescent="0.2">
      <c r="C120" s="23">
        <v>39933</v>
      </c>
      <c r="D120" s="29">
        <v>-1.6268980477224249E-3</v>
      </c>
      <c r="E120" s="30">
        <f t="shared" si="0"/>
        <v>1.6295491580662347E-3</v>
      </c>
      <c r="I120" s="23">
        <v>39933</v>
      </c>
      <c r="J120" s="29">
        <v>-3.1246338319728117E-3</v>
      </c>
      <c r="K120" s="29">
        <v>-1.6268980477224249E-3</v>
      </c>
      <c r="L120" s="31">
        <f t="shared" si="1"/>
        <v>0.52066838394796622</v>
      </c>
    </row>
    <row r="121" spans="3:12" ht="15" customHeight="1" x14ac:dyDescent="0.2">
      <c r="C121" s="23">
        <v>39934</v>
      </c>
      <c r="D121" s="29">
        <v>1.6295491580662347E-3</v>
      </c>
      <c r="E121" s="30">
        <f t="shared" si="0"/>
        <v>7.5921908893707979E-3</v>
      </c>
      <c r="I121" s="23">
        <v>39934</v>
      </c>
      <c r="J121" s="29">
        <v>-2.8013948203581274E-3</v>
      </c>
      <c r="K121" s="29">
        <v>1.6295491580662347E-3</v>
      </c>
      <c r="L121" s="31">
        <f t="shared" si="1"/>
        <v>-0.58169207218635277</v>
      </c>
    </row>
    <row r="122" spans="3:12" ht="15" customHeight="1" x14ac:dyDescent="0.2">
      <c r="C122" s="23">
        <v>39935</v>
      </c>
      <c r="D122" s="29">
        <v>7.5921908893707979E-3</v>
      </c>
      <c r="E122" s="30">
        <f t="shared" si="0"/>
        <v>-4.5209903121636197E-2</v>
      </c>
      <c r="I122" s="23">
        <v>39935</v>
      </c>
      <c r="J122" s="29">
        <v>9.25289275681207E-3</v>
      </c>
      <c r="K122" s="29">
        <v>7.5921908893707979E-3</v>
      </c>
      <c r="L122" s="31">
        <f t="shared" si="1"/>
        <v>0.82052079159583391</v>
      </c>
    </row>
    <row r="123" spans="3:12" ht="15" customHeight="1" x14ac:dyDescent="0.2">
      <c r="C123" s="23">
        <v>39936</v>
      </c>
      <c r="D123" s="29">
        <v>-4.5209903121636197E-2</v>
      </c>
      <c r="E123" s="30">
        <f t="shared" si="0"/>
        <v>2.0856820744081128E-2</v>
      </c>
      <c r="I123" s="23">
        <v>39936</v>
      </c>
      <c r="J123" s="29">
        <v>-3.6574921166348751E-2</v>
      </c>
      <c r="K123" s="29">
        <v>-4.5209903121636197E-2</v>
      </c>
      <c r="L123" s="31">
        <f t="shared" si="1"/>
        <v>1.2360902410702166</v>
      </c>
    </row>
    <row r="124" spans="3:12" ht="15" customHeight="1" x14ac:dyDescent="0.2">
      <c r="C124" s="23">
        <v>39937</v>
      </c>
      <c r="D124" s="29">
        <v>2.0856820744081128E-2</v>
      </c>
      <c r="E124" s="30">
        <f t="shared" si="0"/>
        <v>1.7117614577581541E-2</v>
      </c>
      <c r="I124" s="23">
        <v>39937</v>
      </c>
      <c r="J124" s="29">
        <v>6.4450954641883662E-3</v>
      </c>
      <c r="K124" s="29">
        <v>2.0856820744081128E-2</v>
      </c>
      <c r="L124" s="31">
        <f t="shared" si="1"/>
        <v>3.2360763094930567</v>
      </c>
    </row>
    <row r="125" spans="3:12" ht="15" customHeight="1" x14ac:dyDescent="0.2">
      <c r="C125" s="23">
        <v>39938</v>
      </c>
      <c r="D125" s="29">
        <v>1.7117614577581541E-2</v>
      </c>
      <c r="E125" s="30">
        <f t="shared" si="0"/>
        <v>5.6460369163952251E-2</v>
      </c>
      <c r="I125" s="23">
        <v>39938</v>
      </c>
      <c r="J125" s="29">
        <v>-2.8506042478018134E-3</v>
      </c>
      <c r="K125" s="29">
        <v>1.7117614577581541E-2</v>
      </c>
      <c r="L125" s="31">
        <f t="shared" si="1"/>
        <v>-6.0049074124482376</v>
      </c>
    </row>
    <row r="126" spans="3:12" ht="15" customHeight="1" x14ac:dyDescent="0.2">
      <c r="C126" s="23">
        <v>39939</v>
      </c>
      <c r="D126" s="29">
        <v>5.6460369163952251E-2</v>
      </c>
      <c r="E126" s="30">
        <f t="shared" si="0"/>
        <v>8.7358684480984827E-3</v>
      </c>
      <c r="I126" s="23">
        <v>39939</v>
      </c>
      <c r="J126" s="29">
        <v>3.7103398292800849E-2</v>
      </c>
      <c r="K126" s="29">
        <v>5.6460369163952251E-2</v>
      </c>
      <c r="L126" s="31">
        <f t="shared" si="1"/>
        <v>1.5217034493281771</v>
      </c>
    </row>
    <row r="127" spans="3:12" ht="15" customHeight="1" x14ac:dyDescent="0.2">
      <c r="C127" s="23">
        <v>39940</v>
      </c>
      <c r="D127" s="29">
        <v>8.7358684480984827E-3</v>
      </c>
      <c r="E127" s="30">
        <f t="shared" si="0"/>
        <v>3.7697401935812724E-2</v>
      </c>
      <c r="I127" s="23">
        <v>39940</v>
      </c>
      <c r="J127" s="29">
        <v>-5.6294283218483177E-4</v>
      </c>
      <c r="K127" s="29">
        <v>8.7358684480984827E-3</v>
      </c>
      <c r="L127" s="31">
        <f t="shared" si="1"/>
        <v>-15.518215969095461</v>
      </c>
    </row>
    <row r="128" spans="3:12" ht="15" customHeight="1" x14ac:dyDescent="0.2">
      <c r="C128" s="23">
        <v>39941</v>
      </c>
      <c r="D128" s="29">
        <v>3.7697401935812724E-2</v>
      </c>
      <c r="E128" s="30">
        <f t="shared" si="0"/>
        <v>-3.0436917034855182E-2</v>
      </c>
      <c r="I128" s="23">
        <v>39941</v>
      </c>
      <c r="J128" s="29">
        <v>1.2663636716777393E-2</v>
      </c>
      <c r="K128" s="29">
        <v>3.7697401935812724E-2</v>
      </c>
      <c r="L128" s="31">
        <f t="shared" si="1"/>
        <v>2.9768227547043731</v>
      </c>
    </row>
    <row r="129" spans="3:12" ht="15" customHeight="1" x14ac:dyDescent="0.2">
      <c r="C129" s="23">
        <v>39942</v>
      </c>
      <c r="D129" s="29">
        <v>-3.0436917034855182E-2</v>
      </c>
      <c r="E129" s="30">
        <f t="shared" si="0"/>
        <v>2.6329113924050684E-2</v>
      </c>
      <c r="I129" s="23">
        <v>39942</v>
      </c>
      <c r="J129" s="29">
        <v>-1.2908051708926283E-2</v>
      </c>
      <c r="K129" s="29">
        <v>-3.0436917034855182E-2</v>
      </c>
      <c r="L129" s="31">
        <f t="shared" si="1"/>
        <v>2.3579791684446998</v>
      </c>
    </row>
    <row r="130" spans="3:12" ht="15" customHeight="1" x14ac:dyDescent="0.2">
      <c r="C130" s="23">
        <v>39943</v>
      </c>
      <c r="D130" s="29">
        <v>2.6329113924050684E-2</v>
      </c>
      <c r="E130" s="30">
        <f t="shared" si="0"/>
        <v>-3.2560434139121908E-2</v>
      </c>
      <c r="I130" s="23">
        <v>39943</v>
      </c>
      <c r="J130" s="29">
        <v>1.53502380258419E-3</v>
      </c>
      <c r="K130" s="29">
        <v>2.6329113924050684E-2</v>
      </c>
      <c r="L130" s="31">
        <f t="shared" si="1"/>
        <v>17.152251241789219</v>
      </c>
    </row>
    <row r="131" spans="3:12" ht="15" customHeight="1" x14ac:dyDescent="0.2">
      <c r="C131" s="23">
        <v>39944</v>
      </c>
      <c r="D131" s="29">
        <v>-3.2560434139121908E-2</v>
      </c>
      <c r="E131" s="30">
        <f t="shared" si="0"/>
        <v>-1.3768485466598701E-2</v>
      </c>
      <c r="I131" s="23">
        <v>39944</v>
      </c>
      <c r="J131" s="29">
        <v>-1.006906720471834E-2</v>
      </c>
      <c r="K131" s="29">
        <v>-3.2560434139121908E-2</v>
      </c>
      <c r="L131" s="31">
        <f t="shared" si="1"/>
        <v>3.2337090891462288</v>
      </c>
    </row>
    <row r="132" spans="3:12" ht="15" customHeight="1" x14ac:dyDescent="0.2">
      <c r="C132" s="23">
        <v>39945</v>
      </c>
      <c r="D132" s="29">
        <v>-1.3768485466598701E-2</v>
      </c>
      <c r="E132" s="30">
        <f t="shared" si="0"/>
        <v>6.2047569803516112E-3</v>
      </c>
      <c r="I132" s="23">
        <v>39945</v>
      </c>
      <c r="J132" s="29">
        <v>-1.7638412542870796E-3</v>
      </c>
      <c r="K132" s="29">
        <v>-1.3768485466598701E-2</v>
      </c>
      <c r="L132" s="31">
        <f t="shared" si="1"/>
        <v>7.8059663437023605</v>
      </c>
    </row>
    <row r="133" spans="3:12" ht="15" customHeight="1" x14ac:dyDescent="0.2">
      <c r="C133" s="23">
        <v>39946</v>
      </c>
      <c r="D133" s="29">
        <v>6.2047569803516112E-3</v>
      </c>
      <c r="E133" s="30">
        <f t="shared" si="0"/>
        <v>-3.0318602261048322E-2</v>
      </c>
      <c r="I133" s="23">
        <v>39946</v>
      </c>
      <c r="J133" s="29">
        <v>-6.145086875429473E-3</v>
      </c>
      <c r="K133" s="29">
        <v>6.2047569803516112E-3</v>
      </c>
      <c r="L133" s="31">
        <f t="shared" si="1"/>
        <v>-1.0097102134000291</v>
      </c>
    </row>
    <row r="134" spans="3:12" ht="15" customHeight="1" x14ac:dyDescent="0.2">
      <c r="C134" s="23">
        <v>39947</v>
      </c>
      <c r="D134" s="29">
        <v>-3.0318602261048322E-2</v>
      </c>
      <c r="E134" s="30">
        <f t="shared" si="0"/>
        <v>-1.4838367779544281E-2</v>
      </c>
      <c r="I134" s="23">
        <v>39947</v>
      </c>
      <c r="J134" s="29">
        <v>-2.301370945438741E-2</v>
      </c>
      <c r="K134" s="29">
        <v>-3.0318602261048322E-2</v>
      </c>
      <c r="L134" s="31">
        <f t="shared" si="1"/>
        <v>1.3174148357586171</v>
      </c>
    </row>
    <row r="135" spans="3:12" ht="15" customHeight="1" x14ac:dyDescent="0.2">
      <c r="C135" s="23">
        <v>39948</v>
      </c>
      <c r="D135" s="29">
        <v>-1.4838367779544281E-2</v>
      </c>
      <c r="E135" s="30">
        <f t="shared" si="0"/>
        <v>-4.0344271113501917E-2</v>
      </c>
      <c r="I135" s="23">
        <v>39948</v>
      </c>
      <c r="J135" s="29">
        <v>-5.6412641284347975E-3</v>
      </c>
      <c r="K135" s="29">
        <v>-1.4838367779544281E-2</v>
      </c>
      <c r="L135" s="31">
        <f t="shared" si="1"/>
        <v>2.630326721408323</v>
      </c>
    </row>
    <row r="136" spans="3:12" ht="15" customHeight="1" x14ac:dyDescent="0.2">
      <c r="C136" s="23">
        <v>39949</v>
      </c>
      <c r="D136" s="29">
        <v>-4.0344271113501917E-2</v>
      </c>
      <c r="E136" s="30">
        <f t="shared" si="0"/>
        <v>-5.4932735426008961E-2</v>
      </c>
      <c r="I136" s="23">
        <v>39949</v>
      </c>
      <c r="J136" s="29">
        <v>8.7437472040341468E-4</v>
      </c>
      <c r="K136" s="29">
        <v>-4.0344271113501917E-2</v>
      </c>
      <c r="L136" s="31">
        <f t="shared" si="1"/>
        <v>-46.140710809763661</v>
      </c>
    </row>
    <row r="137" spans="3:12" ht="15" customHeight="1" x14ac:dyDescent="0.2">
      <c r="C137" s="23">
        <v>39950</v>
      </c>
      <c r="D137" s="29">
        <v>-5.4932735426008961E-2</v>
      </c>
      <c r="E137" s="30">
        <f t="shared" si="0"/>
        <v>-4.1518386714116673E-3</v>
      </c>
      <c r="I137" s="23">
        <v>39950</v>
      </c>
      <c r="J137" s="29">
        <v>-6.9076207309892723E-4</v>
      </c>
      <c r="K137" s="29">
        <v>-5.4932735426008961E-2</v>
      </c>
      <c r="L137" s="31">
        <f t="shared" si="1"/>
        <v>79.524828541276605</v>
      </c>
    </row>
    <row r="138" spans="3:12" ht="15" customHeight="1" x14ac:dyDescent="0.2">
      <c r="C138" s="23">
        <v>39951</v>
      </c>
      <c r="D138" s="29">
        <v>-4.1518386714116673E-3</v>
      </c>
      <c r="E138" s="30">
        <f t="shared" si="0"/>
        <v>4.7051816557474702E-2</v>
      </c>
      <c r="I138" s="23">
        <v>39951</v>
      </c>
      <c r="J138" s="29">
        <v>-6.3838005977189249E-3</v>
      </c>
      <c r="K138" s="29">
        <v>-4.1518386714116673E-3</v>
      </c>
      <c r="L138" s="31">
        <f t="shared" si="1"/>
        <v>0.65037098321886999</v>
      </c>
    </row>
    <row r="139" spans="3:12" ht="15" customHeight="1" x14ac:dyDescent="0.2">
      <c r="C139" s="23">
        <v>39952</v>
      </c>
      <c r="D139" s="29">
        <v>4.7051816557474702E-2</v>
      </c>
      <c r="E139" s="30">
        <f t="shared" si="0"/>
        <v>2.6166097838452806E-2</v>
      </c>
      <c r="I139" s="23">
        <v>39952</v>
      </c>
      <c r="J139" s="29">
        <v>4.9597937511509427E-2</v>
      </c>
      <c r="K139" s="29">
        <v>4.7051816557474702E-2</v>
      </c>
      <c r="L139" s="31">
        <f t="shared" si="1"/>
        <v>0.94866478160621326</v>
      </c>
    </row>
    <row r="140" spans="3:12" ht="15" customHeight="1" x14ac:dyDescent="0.2">
      <c r="C140" s="23">
        <v>39953</v>
      </c>
      <c r="D140" s="29">
        <v>2.6166097838452806E-2</v>
      </c>
      <c r="E140" s="30">
        <f t="shared" si="0"/>
        <v>1.330376940133049E-2</v>
      </c>
      <c r="I140" s="23">
        <v>39953</v>
      </c>
      <c r="J140" s="29">
        <v>1.2105971109421576E-2</v>
      </c>
      <c r="K140" s="29">
        <v>2.6166097838452806E-2</v>
      </c>
      <c r="L140" s="31">
        <f t="shared" si="1"/>
        <v>2.1614208064720075</v>
      </c>
    </row>
    <row r="141" spans="3:12" ht="15" customHeight="1" x14ac:dyDescent="0.2">
      <c r="C141" s="23">
        <v>39954</v>
      </c>
      <c r="D141" s="29">
        <v>1.330376940133049E-2</v>
      </c>
      <c r="E141" s="30">
        <f t="shared" si="0"/>
        <v>2.6805251641137673E-2</v>
      </c>
      <c r="I141" s="23">
        <v>39954</v>
      </c>
      <c r="J141" s="29">
        <v>2.9662159559304957E-3</v>
      </c>
      <c r="K141" s="29">
        <v>1.330376940133049E-2</v>
      </c>
      <c r="L141" s="31">
        <f t="shared" si="1"/>
        <v>4.4850980505083031</v>
      </c>
    </row>
    <row r="142" spans="3:12" ht="15" customHeight="1" x14ac:dyDescent="0.2">
      <c r="C142" s="23">
        <v>39955</v>
      </c>
      <c r="D142" s="29">
        <v>2.6805251641137673E-2</v>
      </c>
      <c r="E142" s="30">
        <f t="shared" si="0"/>
        <v>3.56952583910497E-2</v>
      </c>
      <c r="I142" s="23">
        <v>39955</v>
      </c>
      <c r="J142" s="29">
        <v>2.0798125672146339E-2</v>
      </c>
      <c r="K142" s="29">
        <v>2.6805251641137673E-2</v>
      </c>
      <c r="L142" s="31">
        <f t="shared" si="1"/>
        <v>1.2888301601637262</v>
      </c>
    </row>
    <row r="143" spans="3:12" ht="15" customHeight="1" x14ac:dyDescent="0.2">
      <c r="C143" s="23">
        <v>39956</v>
      </c>
      <c r="D143" s="29">
        <v>3.56952583910497E-2</v>
      </c>
      <c r="E143" s="30">
        <f t="shared" si="0"/>
        <v>1.337448559670773E-2</v>
      </c>
      <c r="I143" s="23">
        <v>39956</v>
      </c>
      <c r="J143" s="29">
        <v>1.4862195466089911E-3</v>
      </c>
      <c r="K143" s="29">
        <v>3.56952583910497E-2</v>
      </c>
      <c r="L143" s="31">
        <f t="shared" si="1"/>
        <v>24.017486832610437</v>
      </c>
    </row>
    <row r="144" spans="3:12" ht="15" customHeight="1" x14ac:dyDescent="0.2">
      <c r="C144" s="23">
        <v>39957</v>
      </c>
      <c r="D144" s="29">
        <v>1.337448559670773E-2</v>
      </c>
      <c r="E144" s="30">
        <f t="shared" si="0"/>
        <v>3.6040609137055979E-2</v>
      </c>
      <c r="I144" s="23">
        <v>39957</v>
      </c>
      <c r="J144" s="29">
        <v>-3.0243829131757494E-3</v>
      </c>
      <c r="K144" s="29">
        <v>1.337448559670773E-2</v>
      </c>
      <c r="L144" s="31">
        <f t="shared" si="1"/>
        <v>-4.4222196661810491</v>
      </c>
    </row>
    <row r="145" spans="3:12" ht="15" customHeight="1" x14ac:dyDescent="0.2">
      <c r="C145" s="23">
        <v>39958</v>
      </c>
      <c r="D145" s="29">
        <v>3.6040609137055979E-2</v>
      </c>
      <c r="E145" s="30">
        <f t="shared" si="0"/>
        <v>-2.5967662910338141E-2</v>
      </c>
      <c r="I145" s="23">
        <v>39958</v>
      </c>
      <c r="J145" s="29">
        <v>2.2158159516138198E-2</v>
      </c>
      <c r="K145" s="29">
        <v>3.6040609137055979E-2</v>
      </c>
      <c r="L145" s="31">
        <f t="shared" si="1"/>
        <v>1.62651636796851</v>
      </c>
    </row>
    <row r="146" spans="3:12" ht="15" customHeight="1" x14ac:dyDescent="0.2">
      <c r="C146" s="23">
        <v>39959</v>
      </c>
      <c r="D146" s="29">
        <v>-2.5967662910338141E-2</v>
      </c>
      <c r="E146" s="30">
        <f t="shared" si="0"/>
        <v>-1.006036217303774E-3</v>
      </c>
      <c r="I146" s="23">
        <v>39959</v>
      </c>
      <c r="J146" s="29">
        <v>3.8341720584711414E-3</v>
      </c>
      <c r="K146" s="29">
        <v>-2.5967662910338141E-2</v>
      </c>
      <c r="L146" s="31">
        <f t="shared" si="1"/>
        <v>-6.7726910828025355</v>
      </c>
    </row>
    <row r="147" spans="3:12" ht="15" customHeight="1" x14ac:dyDescent="0.2">
      <c r="C147" s="23">
        <v>39960</v>
      </c>
      <c r="D147" s="29">
        <v>-1.006036217303774E-3</v>
      </c>
      <c r="E147" s="30">
        <f t="shared" si="0"/>
        <v>2.7693856998993072E-2</v>
      </c>
      <c r="I147" s="23">
        <v>39960</v>
      </c>
      <c r="J147" s="29">
        <v>1.689406320583231E-3</v>
      </c>
      <c r="K147" s="29">
        <v>-1.006036217303774E-3</v>
      </c>
      <c r="L147" s="31">
        <f t="shared" si="1"/>
        <v>-0.59549689440990239</v>
      </c>
    </row>
    <row r="148" spans="3:12" ht="15" customHeight="1" x14ac:dyDescent="0.2">
      <c r="C148" s="23">
        <v>39961</v>
      </c>
      <c r="D148" s="29">
        <v>2.7693856998993072E-2</v>
      </c>
      <c r="E148" s="30">
        <f t="shared" si="0"/>
        <v>-1.4208721215090647E-2</v>
      </c>
      <c r="I148" s="23">
        <v>39961</v>
      </c>
      <c r="J148" s="29">
        <v>-1.41157491429722E-3</v>
      </c>
      <c r="K148" s="29">
        <v>2.7693856998993072E-2</v>
      </c>
      <c r="L148" s="31">
        <f t="shared" si="1"/>
        <v>-19.619119551144045</v>
      </c>
    </row>
    <row r="149" spans="3:12" ht="15" customHeight="1" x14ac:dyDescent="0.2">
      <c r="C149" s="23">
        <v>39962</v>
      </c>
      <c r="D149" s="29">
        <v>-1.4208721215090647E-2</v>
      </c>
      <c r="E149" s="30">
        <f t="shared" si="0"/>
        <v>3.6282306163021971E-2</v>
      </c>
      <c r="I149" s="23">
        <v>39962</v>
      </c>
      <c r="J149" s="29">
        <v>-1.3529886914378064E-2</v>
      </c>
      <c r="K149" s="29">
        <v>-1.4208721215090647E-2</v>
      </c>
      <c r="L149" s="31">
        <f t="shared" si="1"/>
        <v>1.0501729471213239</v>
      </c>
    </row>
    <row r="150" spans="3:12" ht="15" customHeight="1" x14ac:dyDescent="0.2">
      <c r="C150" s="23">
        <v>39963</v>
      </c>
      <c r="D150" s="29">
        <v>3.6282306163021971E-2</v>
      </c>
      <c r="E150" s="30">
        <f t="shared" si="0"/>
        <v>8.1534772182252357E-3</v>
      </c>
      <c r="I150" s="23">
        <v>39963</v>
      </c>
      <c r="J150" s="29">
        <v>1.3827114543593533E-2</v>
      </c>
      <c r="K150" s="29">
        <v>3.6282306163021971E-2</v>
      </c>
      <c r="L150" s="31">
        <f t="shared" si="1"/>
        <v>2.6239969336069846</v>
      </c>
    </row>
    <row r="151" spans="3:12" ht="15" customHeight="1" x14ac:dyDescent="0.2">
      <c r="C151" s="23">
        <v>39964</v>
      </c>
      <c r="D151" s="29">
        <v>8.1534772182252357E-3</v>
      </c>
      <c r="E151" s="30">
        <f t="shared" si="0"/>
        <v>2.854424357754537E-2</v>
      </c>
      <c r="I151" s="23">
        <v>39964</v>
      </c>
      <c r="J151" s="29">
        <v>5.2865376849371426E-3</v>
      </c>
      <c r="K151" s="29">
        <v>8.1534772182252357E-3</v>
      </c>
      <c r="L151" s="31">
        <f t="shared" si="1"/>
        <v>1.5423094857446724</v>
      </c>
    </row>
    <row r="152" spans="3:12" ht="15" customHeight="1" x14ac:dyDescent="0.2">
      <c r="C152" s="23">
        <v>39965</v>
      </c>
      <c r="D152" s="29">
        <v>2.854424357754537E-2</v>
      </c>
      <c r="E152" s="30">
        <f t="shared" si="0"/>
        <v>-1.0175763182238784E-2</v>
      </c>
      <c r="I152" s="23">
        <v>39965</v>
      </c>
      <c r="J152" s="29">
        <v>2.2495709016543186E-2</v>
      </c>
      <c r="K152" s="29">
        <v>2.854424357754537E-2</v>
      </c>
      <c r="L152" s="31">
        <f t="shared" si="1"/>
        <v>1.2688750355258478</v>
      </c>
    </row>
    <row r="153" spans="3:12" ht="15" customHeight="1" x14ac:dyDescent="0.2">
      <c r="C153" s="23">
        <v>39966</v>
      </c>
      <c r="D153" s="29">
        <v>-1.0175763182238784E-2</v>
      </c>
      <c r="E153" s="30">
        <f t="shared" si="0"/>
        <v>2.3364485981309802E-3</v>
      </c>
      <c r="I153" s="23">
        <v>39966</v>
      </c>
      <c r="J153" s="29">
        <v>7.1431122540088765E-4</v>
      </c>
      <c r="K153" s="29">
        <v>-1.0175763182238784E-2</v>
      </c>
      <c r="L153" s="31">
        <f t="shared" si="1"/>
        <v>-14.245559666975575</v>
      </c>
    </row>
    <row r="154" spans="3:12" ht="15" customHeight="1" x14ac:dyDescent="0.2">
      <c r="C154" s="23">
        <v>39967</v>
      </c>
      <c r="D154" s="29">
        <v>2.3364485981309802E-3</v>
      </c>
      <c r="E154" s="30">
        <f t="shared" si="0"/>
        <v>5.5944055944057158E-3</v>
      </c>
      <c r="I154" s="23">
        <v>39967</v>
      </c>
      <c r="J154" s="29">
        <v>6.1743816695813969E-3</v>
      </c>
      <c r="K154" s="29">
        <v>2.3364485981309802E-3</v>
      </c>
      <c r="L154" s="31">
        <f t="shared" si="1"/>
        <v>0.3784101345146329</v>
      </c>
    </row>
    <row r="155" spans="3:12" ht="15" customHeight="1" x14ac:dyDescent="0.2">
      <c r="C155" s="23">
        <v>39968</v>
      </c>
      <c r="D155" s="29">
        <v>5.5944055944057158E-3</v>
      </c>
      <c r="E155" s="30">
        <f t="shared" si="0"/>
        <v>2.4107556791840512E-2</v>
      </c>
      <c r="I155" s="23">
        <v>39968</v>
      </c>
      <c r="J155" s="29">
        <v>-1.1155646992054513E-2</v>
      </c>
      <c r="K155" s="29">
        <v>5.5944055944057158E-3</v>
      </c>
      <c r="L155" s="31">
        <f t="shared" si="1"/>
        <v>-0.5014864308982051</v>
      </c>
    </row>
    <row r="156" spans="3:12" ht="15" customHeight="1" x14ac:dyDescent="0.2">
      <c r="C156" s="23">
        <v>39969</v>
      </c>
      <c r="D156" s="29">
        <v>2.4107556791840512E-2</v>
      </c>
      <c r="E156" s="30">
        <f t="shared" si="0"/>
        <v>1.3580805794477069E-2</v>
      </c>
      <c r="I156" s="23">
        <v>39969</v>
      </c>
      <c r="J156" s="29">
        <v>1.0312976414671438E-2</v>
      </c>
      <c r="K156" s="29">
        <v>2.4107556791840512E-2</v>
      </c>
      <c r="L156" s="31">
        <f t="shared" si="1"/>
        <v>2.3375944850940065</v>
      </c>
    </row>
    <row r="157" spans="3:12" ht="15" customHeight="1" x14ac:dyDescent="0.2">
      <c r="C157" s="23">
        <v>39970</v>
      </c>
      <c r="D157" s="29">
        <v>1.3580805794477069E-2</v>
      </c>
      <c r="E157" s="30">
        <f t="shared" si="0"/>
        <v>-8.9325591782041247E-4</v>
      </c>
      <c r="I157" s="23">
        <v>39970</v>
      </c>
      <c r="J157" s="29">
        <v>8.8762648677436218E-3</v>
      </c>
      <c r="K157" s="29">
        <v>1.3580805794477069E-2</v>
      </c>
      <c r="L157" s="31">
        <f t="shared" si="1"/>
        <v>1.530013580805792</v>
      </c>
    </row>
    <row r="158" spans="3:12" ht="15" customHeight="1" x14ac:dyDescent="0.2">
      <c r="C158" s="23">
        <v>39971</v>
      </c>
      <c r="D158" s="29">
        <v>-8.9325591782041247E-4</v>
      </c>
      <c r="E158" s="30">
        <f t="shared" si="0"/>
        <v>3.3527045149754242E-2</v>
      </c>
      <c r="I158" s="23">
        <v>39971</v>
      </c>
      <c r="J158" s="29">
        <v>-1.8810487418616906E-2</v>
      </c>
      <c r="K158" s="29">
        <v>-8.9325591782041247E-4</v>
      </c>
      <c r="L158" s="31">
        <f t="shared" si="1"/>
        <v>4.7487122366449114E-2</v>
      </c>
    </row>
    <row r="159" spans="3:12" ht="15" customHeight="1" x14ac:dyDescent="0.2">
      <c r="C159" s="23">
        <v>39972</v>
      </c>
      <c r="D159" s="29">
        <v>3.3527045149754242E-2</v>
      </c>
      <c r="E159" s="30">
        <f t="shared" si="0"/>
        <v>3.2871972318339049E-2</v>
      </c>
      <c r="I159" s="23">
        <v>39972</v>
      </c>
      <c r="J159" s="29">
        <v>1.4831154391061752E-2</v>
      </c>
      <c r="K159" s="29">
        <v>3.3527045149754242E-2</v>
      </c>
      <c r="L159" s="31">
        <f t="shared" si="1"/>
        <v>2.2605823030174839</v>
      </c>
    </row>
    <row r="160" spans="3:12" ht="15" customHeight="1" x14ac:dyDescent="0.2">
      <c r="C160" s="23">
        <v>39973</v>
      </c>
      <c r="D160" s="29">
        <v>3.2871972318339049E-2</v>
      </c>
      <c r="E160" s="30">
        <f t="shared" si="0"/>
        <v>-2.9731993299832338E-2</v>
      </c>
      <c r="I160" s="23">
        <v>39973</v>
      </c>
      <c r="J160" s="29">
        <v>8.1289319290309692E-3</v>
      </c>
      <c r="K160" s="29">
        <v>3.2871972318339049E-2</v>
      </c>
      <c r="L160" s="31">
        <f t="shared" si="1"/>
        <v>4.0438242816307648</v>
      </c>
    </row>
    <row r="161" spans="3:12" ht="15" customHeight="1" x14ac:dyDescent="0.2">
      <c r="C161" s="23">
        <v>39974</v>
      </c>
      <c r="D161" s="29">
        <v>-2.9731993299832338E-2</v>
      </c>
      <c r="E161" s="30">
        <f t="shared" si="0"/>
        <v>-3.5390591281829975E-2</v>
      </c>
      <c r="I161" s="23">
        <v>39974</v>
      </c>
      <c r="J161" s="29">
        <v>-7.1869303043051724E-3</v>
      </c>
      <c r="K161" s="29">
        <v>-2.9731993299832338E-2</v>
      </c>
      <c r="L161" s="31">
        <f t="shared" si="1"/>
        <v>4.1369530579727538</v>
      </c>
    </row>
    <row r="162" spans="3:12" ht="15" customHeight="1" x14ac:dyDescent="0.2">
      <c r="C162" s="23">
        <v>39975</v>
      </c>
      <c r="D162" s="29">
        <v>-3.5390591281829975E-2</v>
      </c>
      <c r="E162" s="30">
        <f t="shared" si="0"/>
        <v>-1.655480984340052E-2</v>
      </c>
      <c r="I162" s="23">
        <v>39975</v>
      </c>
      <c r="J162" s="29">
        <v>-2.5071506762244455E-2</v>
      </c>
      <c r="K162" s="29">
        <v>-3.5390591281829975E-2</v>
      </c>
      <c r="L162" s="31">
        <f t="shared" si="1"/>
        <v>1.4115861331128761</v>
      </c>
    </row>
    <row r="163" spans="3:12" ht="15" customHeight="1" x14ac:dyDescent="0.2">
      <c r="C163" s="23">
        <v>39976</v>
      </c>
      <c r="D163" s="29">
        <v>-1.655480984340052E-2</v>
      </c>
      <c r="E163" s="30">
        <f t="shared" si="0"/>
        <v>-8.644222020018244E-3</v>
      </c>
      <c r="I163" s="23">
        <v>39976</v>
      </c>
      <c r="J163" s="29">
        <v>9.6164294251874782E-3</v>
      </c>
      <c r="K163" s="29">
        <v>-1.655480984340052E-2</v>
      </c>
      <c r="L163" s="31">
        <f t="shared" si="1"/>
        <v>-1.7215131637154164</v>
      </c>
    </row>
    <row r="164" spans="3:12" ht="15" customHeight="1" x14ac:dyDescent="0.2">
      <c r="C164" s="23">
        <v>39977</v>
      </c>
      <c r="D164" s="29">
        <v>-8.644222020018244E-3</v>
      </c>
      <c r="E164" s="30">
        <f t="shared" si="0"/>
        <v>2.4782010096374485E-2</v>
      </c>
      <c r="I164" s="23">
        <v>39977</v>
      </c>
      <c r="J164" s="29">
        <v>7.3005793825897669E-3</v>
      </c>
      <c r="K164" s="29">
        <v>-8.644222020018244E-3</v>
      </c>
      <c r="L164" s="31">
        <f t="shared" si="1"/>
        <v>-1.1840460279950877</v>
      </c>
    </row>
    <row r="165" spans="3:12" ht="15" customHeight="1" x14ac:dyDescent="0.2">
      <c r="C165" s="23">
        <v>39978</v>
      </c>
      <c r="D165" s="29">
        <v>2.4782010096374485E-2</v>
      </c>
      <c r="E165" s="30">
        <f t="shared" si="0"/>
        <v>3.0900134348410324E-2</v>
      </c>
      <c r="I165" s="23">
        <v>39978</v>
      </c>
      <c r="J165" s="29">
        <v>1.2020086900776494E-2</v>
      </c>
      <c r="K165" s="29">
        <v>2.4782010096374485E-2</v>
      </c>
      <c r="L165" s="31">
        <f t="shared" si="1"/>
        <v>2.0617163836622159</v>
      </c>
    </row>
    <row r="166" spans="3:12" ht="15" customHeight="1" x14ac:dyDescent="0.2">
      <c r="C166" s="23">
        <v>39979</v>
      </c>
      <c r="D166" s="29">
        <v>3.0900134348410324E-2</v>
      </c>
      <c r="E166" s="30">
        <f t="shared" si="0"/>
        <v>-1.9113814074717683E-2</v>
      </c>
      <c r="I166" s="23">
        <v>39979</v>
      </c>
      <c r="J166" s="29">
        <v>1.5801235241329481E-2</v>
      </c>
      <c r="K166" s="29">
        <v>3.0900134348410324E-2</v>
      </c>
      <c r="L166" s="31">
        <f t="shared" si="1"/>
        <v>1.9555518208847611</v>
      </c>
    </row>
    <row r="167" spans="3:12" ht="15" customHeight="1" x14ac:dyDescent="0.2">
      <c r="C167" s="23">
        <v>39980</v>
      </c>
      <c r="D167" s="29">
        <v>-1.9113814074717683E-2</v>
      </c>
      <c r="E167" s="30">
        <f t="shared" si="0"/>
        <v>-1.5057573073516406E-2</v>
      </c>
      <c r="I167" s="23">
        <v>39980</v>
      </c>
      <c r="J167" s="29">
        <v>7.9682655164647898E-4</v>
      </c>
      <c r="K167" s="29">
        <v>-1.9113814074717683E-2</v>
      </c>
      <c r="L167" s="31">
        <f t="shared" si="1"/>
        <v>-23.987421146073633</v>
      </c>
    </row>
    <row r="168" spans="3:12" ht="15" customHeight="1" x14ac:dyDescent="0.2">
      <c r="C168" s="23">
        <v>39981</v>
      </c>
      <c r="D168" s="29">
        <v>-1.5057573073516406E-2</v>
      </c>
      <c r="E168" s="30">
        <f t="shared" si="0"/>
        <v>-1.2589928057553879E-2</v>
      </c>
      <c r="I168" s="23">
        <v>39981</v>
      </c>
      <c r="J168" s="29">
        <v>-6.1272176546949275E-3</v>
      </c>
      <c r="K168" s="29">
        <v>-1.5057573073516406E-2</v>
      </c>
      <c r="L168" s="31">
        <f t="shared" si="1"/>
        <v>2.4574895037356264</v>
      </c>
    </row>
    <row r="169" spans="3:12" ht="15" customHeight="1" x14ac:dyDescent="0.2">
      <c r="C169" s="23">
        <v>39982</v>
      </c>
      <c r="D169" s="29">
        <v>-1.2589928057553879E-2</v>
      </c>
      <c r="E169" s="30">
        <f t="shared" si="0"/>
        <v>-1.366120218579292E-3</v>
      </c>
      <c r="I169" s="23">
        <v>39982</v>
      </c>
      <c r="J169" s="29">
        <v>6.0082548196653818E-3</v>
      </c>
      <c r="K169" s="29">
        <v>-1.2589928057553879E-2</v>
      </c>
      <c r="L169" s="31">
        <f t="shared" si="1"/>
        <v>-2.0954384318631565</v>
      </c>
    </row>
    <row r="170" spans="3:12" ht="15" customHeight="1" x14ac:dyDescent="0.2">
      <c r="C170" s="23">
        <v>39983</v>
      </c>
      <c r="D170" s="29">
        <v>-1.366120218579292E-3</v>
      </c>
      <c r="E170" s="30">
        <f t="shared" si="0"/>
        <v>-1.0487916096671213E-2</v>
      </c>
      <c r="I170" s="23">
        <v>39983</v>
      </c>
      <c r="J170" s="29">
        <v>-1.073295710279365E-3</v>
      </c>
      <c r="K170" s="29">
        <v>-1.366120218579292E-3</v>
      </c>
      <c r="L170" s="31">
        <f t="shared" si="1"/>
        <v>1.2728274281686158</v>
      </c>
    </row>
    <row r="171" spans="3:12" ht="15" customHeight="1" x14ac:dyDescent="0.2">
      <c r="C171" s="23">
        <v>39984</v>
      </c>
      <c r="D171" s="29">
        <v>-1.0487916096671213E-2</v>
      </c>
      <c r="E171" s="30">
        <f t="shared" si="0"/>
        <v>-2.6728110599078314E-2</v>
      </c>
      <c r="I171" s="23">
        <v>39984</v>
      </c>
      <c r="J171" s="29">
        <v>-5.1989463468737895E-5</v>
      </c>
      <c r="K171" s="29">
        <v>-1.0487916096671213E-2</v>
      </c>
      <c r="L171" s="31">
        <f t="shared" si="1"/>
        <v>201.73157014743509</v>
      </c>
    </row>
    <row r="172" spans="3:12" ht="15" customHeight="1" x14ac:dyDescent="0.2">
      <c r="C172" s="23">
        <v>39985</v>
      </c>
      <c r="D172" s="29">
        <v>-2.6728110599078314E-2</v>
      </c>
      <c r="E172" s="30">
        <f t="shared" si="0"/>
        <v>-1.4678030303030387E-2</v>
      </c>
      <c r="I172" s="23">
        <v>39985</v>
      </c>
      <c r="J172" s="29">
        <v>-2.1004835271485778E-2</v>
      </c>
      <c r="K172" s="29">
        <v>-2.6728110599078314E-2</v>
      </c>
      <c r="L172" s="31">
        <f t="shared" si="1"/>
        <v>1.2724741829021591</v>
      </c>
    </row>
    <row r="173" spans="3:12" ht="15" customHeight="1" x14ac:dyDescent="0.2">
      <c r="C173" s="23">
        <v>39986</v>
      </c>
      <c r="D173" s="29">
        <v>-1.4678030303030387E-2</v>
      </c>
      <c r="E173" s="30">
        <f t="shared" si="0"/>
        <v>-1.4896684286400674E-2</v>
      </c>
      <c r="I173" s="23">
        <v>39986</v>
      </c>
      <c r="J173" s="29">
        <v>-1.1931526491883337E-2</v>
      </c>
      <c r="K173" s="29">
        <v>-1.4678030303030387E-2</v>
      </c>
      <c r="L173" s="31">
        <f t="shared" si="1"/>
        <v>1.2301888038395938</v>
      </c>
    </row>
    <row r="174" spans="3:12" ht="15" customHeight="1" x14ac:dyDescent="0.2">
      <c r="C174" s="23">
        <v>39987</v>
      </c>
      <c r="D174" s="29">
        <v>-1.4896684286400674E-2</v>
      </c>
      <c r="E174" s="30">
        <f t="shared" si="0"/>
        <v>6.341463414634152E-3</v>
      </c>
      <c r="I174" s="23">
        <v>39987</v>
      </c>
      <c r="J174" s="29">
        <v>-7.6861058855146602E-3</v>
      </c>
      <c r="K174" s="29">
        <v>-1.4896684286400674E-2</v>
      </c>
      <c r="L174" s="31">
        <f t="shared" si="1"/>
        <v>1.9381315464928954</v>
      </c>
    </row>
    <row r="175" spans="3:12" ht="15" customHeight="1" x14ac:dyDescent="0.2">
      <c r="C175" s="23">
        <v>39988</v>
      </c>
      <c r="D175" s="29">
        <v>6.341463414634152E-3</v>
      </c>
      <c r="E175" s="30">
        <f t="shared" si="0"/>
        <v>1.6480853126514816E-2</v>
      </c>
      <c r="I175" s="23">
        <v>39988</v>
      </c>
      <c r="J175" s="29">
        <v>5.7956884411223264E-3</v>
      </c>
      <c r="K175" s="29">
        <v>6.341463414634152E-3</v>
      </c>
      <c r="L175" s="31">
        <f t="shared" si="1"/>
        <v>1.0941691360838812</v>
      </c>
    </row>
    <row r="176" spans="3:12" ht="15" customHeight="1" x14ac:dyDescent="0.2">
      <c r="C176" s="23">
        <v>39989</v>
      </c>
      <c r="D176" s="29">
        <v>1.6480853126514816E-2</v>
      </c>
      <c r="E176" s="30">
        <f t="shared" si="0"/>
        <v>4.1964711492608719E-2</v>
      </c>
      <c r="I176" s="23">
        <v>39989</v>
      </c>
      <c r="J176" s="29">
        <v>1.6963756798966001E-2</v>
      </c>
      <c r="K176" s="29">
        <v>1.6480853126514816E-2</v>
      </c>
      <c r="L176" s="31">
        <f t="shared" si="1"/>
        <v>0.97153321176588547</v>
      </c>
    </row>
    <row r="177" spans="3:12" ht="15" customHeight="1" x14ac:dyDescent="0.2">
      <c r="C177" s="23">
        <v>39990</v>
      </c>
      <c r="D177" s="29">
        <v>4.1964711492608719E-2</v>
      </c>
      <c r="E177" s="30">
        <f t="shared" si="0"/>
        <v>-1.281464530892451E-2</v>
      </c>
      <c r="I177" s="23">
        <v>39990</v>
      </c>
      <c r="J177" s="29">
        <v>2.123490785850457E-2</v>
      </c>
      <c r="K177" s="29">
        <v>4.1964711492608719E-2</v>
      </c>
      <c r="L177" s="31">
        <f t="shared" si="1"/>
        <v>1.9762134958264899</v>
      </c>
    </row>
    <row r="178" spans="3:12" ht="15" customHeight="1" x14ac:dyDescent="0.2">
      <c r="C178" s="23">
        <v>39991</v>
      </c>
      <c r="D178" s="29">
        <v>-1.281464530892451E-2</v>
      </c>
      <c r="E178" s="30">
        <f t="shared" si="0"/>
        <v>-9.2721372276305392E-4</v>
      </c>
      <c r="I178" s="23">
        <v>39991</v>
      </c>
      <c r="J178" s="29">
        <v>9.5065249330228419E-4</v>
      </c>
      <c r="K178" s="29">
        <v>-1.281464530892451E-2</v>
      </c>
      <c r="L178" s="31">
        <f t="shared" si="1"/>
        <v>-13.479841897232333</v>
      </c>
    </row>
    <row r="179" spans="3:12" ht="15" customHeight="1" x14ac:dyDescent="0.2">
      <c r="C179" s="23">
        <v>39992</v>
      </c>
      <c r="D179" s="29">
        <v>-9.2721372276305392E-4</v>
      </c>
      <c r="E179" s="30">
        <f t="shared" si="0"/>
        <v>-8.8167053364269776E-3</v>
      </c>
      <c r="I179" s="23">
        <v>39992</v>
      </c>
      <c r="J179" s="29">
        <v>1.0809877395959289E-2</v>
      </c>
      <c r="K179" s="29">
        <v>-9.2721372276305392E-4</v>
      </c>
      <c r="L179" s="31">
        <f t="shared" si="1"/>
        <v>-8.5774675215987611E-2</v>
      </c>
    </row>
    <row r="180" spans="3:12" ht="15" customHeight="1" x14ac:dyDescent="0.2">
      <c r="C180" s="23">
        <v>39993</v>
      </c>
      <c r="D180" s="29">
        <v>-8.8167053364269776E-3</v>
      </c>
      <c r="E180" s="30">
        <f t="shared" si="0"/>
        <v>2.8089887640450062E-3</v>
      </c>
      <c r="I180" s="23">
        <v>39993</v>
      </c>
      <c r="J180" s="29">
        <v>-2.9041957086237691E-3</v>
      </c>
      <c r="K180" s="29">
        <v>-8.8167053364269776E-3</v>
      </c>
      <c r="L180" s="31">
        <f t="shared" si="1"/>
        <v>3.0358509621946275</v>
      </c>
    </row>
    <row r="181" spans="3:12" ht="15" customHeight="1" x14ac:dyDescent="0.2">
      <c r="C181" s="23">
        <v>39994</v>
      </c>
      <c r="D181" s="29">
        <v>2.8089887640450062E-3</v>
      </c>
      <c r="E181" s="30">
        <f t="shared" si="0"/>
        <v>7.0028011204481544E-3</v>
      </c>
      <c r="I181" s="23">
        <v>39994</v>
      </c>
      <c r="J181" s="29">
        <v>8.6008977829559186E-3</v>
      </c>
      <c r="K181" s="29">
        <v>2.8089887640450062E-3</v>
      </c>
      <c r="L181" s="31">
        <f t="shared" si="1"/>
        <v>0.32659250637898235</v>
      </c>
    </row>
    <row r="182" spans="3:12" ht="15" customHeight="1" x14ac:dyDescent="0.2">
      <c r="C182" s="23">
        <v>39995</v>
      </c>
      <c r="D182" s="29">
        <v>7.0028011204481544E-3</v>
      </c>
      <c r="E182" s="30">
        <f t="shared" si="0"/>
        <v>3.8479369494668347E-2</v>
      </c>
      <c r="I182" s="23">
        <v>39995</v>
      </c>
      <c r="J182" s="29">
        <v>6.7269144526738156E-3</v>
      </c>
      <c r="K182" s="29">
        <v>7.0028011204481544E-3</v>
      </c>
      <c r="L182" s="31">
        <f t="shared" si="1"/>
        <v>1.0410123645417668</v>
      </c>
    </row>
    <row r="183" spans="3:12" ht="15" customHeight="1" x14ac:dyDescent="0.2">
      <c r="C183" s="23">
        <v>39996</v>
      </c>
      <c r="D183" s="29">
        <v>3.8479369494668347E-2</v>
      </c>
      <c r="E183" s="30">
        <f t="shared" si="0"/>
        <v>-4.9107142857142128E-3</v>
      </c>
      <c r="I183" s="23">
        <v>39996</v>
      </c>
      <c r="J183" s="29">
        <v>1.9354076673866016E-2</v>
      </c>
      <c r="K183" s="29">
        <v>3.8479369494668347E-2</v>
      </c>
      <c r="L183" s="31">
        <f t="shared" si="1"/>
        <v>1.9881790355117992</v>
      </c>
    </row>
    <row r="184" spans="3:12" ht="15" customHeight="1" x14ac:dyDescent="0.2">
      <c r="C184" s="23">
        <v>39997</v>
      </c>
      <c r="D184" s="29">
        <v>-4.9107142857142128E-3</v>
      </c>
      <c r="E184" s="30">
        <f t="shared" si="0"/>
        <v>4.9349484073575312E-3</v>
      </c>
      <c r="I184" s="23">
        <v>39997</v>
      </c>
      <c r="J184" s="29">
        <v>-2.896823426197237E-3</v>
      </c>
      <c r="K184" s="29">
        <v>-4.9107142857142128E-3</v>
      </c>
      <c r="L184" s="31">
        <f t="shared" si="1"/>
        <v>1.6952066326530235</v>
      </c>
    </row>
    <row r="185" spans="3:12" ht="15" customHeight="1" x14ac:dyDescent="0.2">
      <c r="C185" s="23">
        <v>39998</v>
      </c>
      <c r="D185" s="29">
        <v>4.9349484073575312E-3</v>
      </c>
      <c r="E185" s="30">
        <f t="shared" si="0"/>
        <v>1.339285714285765E-3</v>
      </c>
      <c r="I185" s="23">
        <v>39998</v>
      </c>
      <c r="J185" s="29">
        <v>7.7528388339198617E-3</v>
      </c>
      <c r="K185" s="29">
        <v>4.9349484073575312E-3</v>
      </c>
      <c r="L185" s="31">
        <f t="shared" si="1"/>
        <v>0.63653437315972228</v>
      </c>
    </row>
    <row r="186" spans="3:12" ht="15" customHeight="1" x14ac:dyDescent="0.2">
      <c r="C186" s="23">
        <v>39999</v>
      </c>
      <c r="D186" s="29">
        <v>1.339285714285765E-3</v>
      </c>
      <c r="E186" s="30">
        <f t="shared" si="0"/>
        <v>1.2037449843959047E-2</v>
      </c>
      <c r="I186" s="23">
        <v>39999</v>
      </c>
      <c r="J186" s="29">
        <v>3.7065713391430943E-3</v>
      </c>
      <c r="K186" s="29">
        <v>1.339285714285765E-3</v>
      </c>
      <c r="L186" s="31">
        <f t="shared" si="1"/>
        <v>0.36132738095238942</v>
      </c>
    </row>
    <row r="187" spans="3:12" ht="15" customHeight="1" x14ac:dyDescent="0.2">
      <c r="C187" s="23">
        <v>40000</v>
      </c>
      <c r="D187" s="29">
        <v>1.2037449843959047E-2</v>
      </c>
      <c r="E187" s="30">
        <f t="shared" si="0"/>
        <v>-1.4977973568281899E-2</v>
      </c>
      <c r="I187" s="23">
        <v>40000</v>
      </c>
      <c r="J187" s="29">
        <v>9.2732405462185863E-3</v>
      </c>
      <c r="K187" s="29">
        <v>1.2037449843959047E-2</v>
      </c>
      <c r="L187" s="31">
        <f t="shared" si="1"/>
        <v>1.2980845028189893</v>
      </c>
    </row>
    <row r="188" spans="3:12" ht="15" customHeight="1" x14ac:dyDescent="0.2">
      <c r="C188" s="23">
        <v>40001</v>
      </c>
      <c r="D188" s="29">
        <v>-1.4977973568281899E-2</v>
      </c>
      <c r="E188" s="30">
        <f t="shared" si="0"/>
        <v>-6.2611806797853164E-3</v>
      </c>
      <c r="I188" s="23">
        <v>40001</v>
      </c>
      <c r="J188" s="29">
        <v>-1.6213227521831741E-2</v>
      </c>
      <c r="K188" s="29">
        <v>-1.4977973568281899E-2</v>
      </c>
      <c r="L188" s="31">
        <f t="shared" si="1"/>
        <v>0.92381196452794334</v>
      </c>
    </row>
    <row r="189" spans="3:12" ht="15" customHeight="1" x14ac:dyDescent="0.2">
      <c r="C189" s="23">
        <v>40002</v>
      </c>
      <c r="D189" s="29">
        <v>-6.2611806797853164E-3</v>
      </c>
      <c r="E189" s="30">
        <f t="shared" si="0"/>
        <v>6.3006300630064072E-3</v>
      </c>
      <c r="I189" s="23">
        <v>40002</v>
      </c>
      <c r="J189" s="29">
        <v>-7.4385083311293565E-3</v>
      </c>
      <c r="K189" s="29">
        <v>-6.2611806797853164E-3</v>
      </c>
      <c r="L189" s="31">
        <f t="shared" si="1"/>
        <v>0.84172530312064708</v>
      </c>
    </row>
    <row r="190" spans="3:12" ht="15" customHeight="1" x14ac:dyDescent="0.2">
      <c r="C190" s="23">
        <v>40003</v>
      </c>
      <c r="D190" s="29">
        <v>6.3006300630064072E-3</v>
      </c>
      <c r="E190" s="30">
        <f t="shared" si="0"/>
        <v>5.3667262969590013E-3</v>
      </c>
      <c r="I190" s="23">
        <v>40003</v>
      </c>
      <c r="J190" s="29">
        <v>5.1627085900809444E-3</v>
      </c>
      <c r="K190" s="29">
        <v>6.3006300630064072E-3</v>
      </c>
      <c r="L190" s="31">
        <f t="shared" si="1"/>
        <v>1.2204117185912331</v>
      </c>
    </row>
    <row r="191" spans="3:12" ht="15" customHeight="1" x14ac:dyDescent="0.2">
      <c r="C191" s="23">
        <v>40004</v>
      </c>
      <c r="D191" s="29">
        <v>5.3667262969590013E-3</v>
      </c>
      <c r="E191" s="30">
        <f t="shared" si="0"/>
        <v>-4.8932384341636714E-3</v>
      </c>
      <c r="I191" s="23">
        <v>40004</v>
      </c>
      <c r="J191" s="29">
        <v>1.5922194976472959E-2</v>
      </c>
      <c r="K191" s="29">
        <v>5.3667262969590013E-3</v>
      </c>
      <c r="L191" s="31">
        <f t="shared" si="1"/>
        <v>0.3370594509669686</v>
      </c>
    </row>
    <row r="192" spans="3:12" ht="15" customHeight="1" x14ac:dyDescent="0.2">
      <c r="C192" s="23">
        <v>40005</v>
      </c>
      <c r="D192" s="29">
        <v>-4.8932384341636714E-3</v>
      </c>
      <c r="E192" s="30">
        <f t="shared" si="0"/>
        <v>-4.4702726866339138E-3</v>
      </c>
      <c r="I192" s="23">
        <v>40005</v>
      </c>
      <c r="J192" s="29">
        <v>-1.3373126539132363E-3</v>
      </c>
      <c r="K192" s="29">
        <v>-4.8932384341636714E-3</v>
      </c>
      <c r="L192" s="31">
        <f t="shared" si="1"/>
        <v>3.6590085496051401</v>
      </c>
    </row>
    <row r="193" spans="3:12" ht="15" customHeight="1" x14ac:dyDescent="0.2">
      <c r="C193" s="23">
        <v>40006</v>
      </c>
      <c r="D193" s="29">
        <v>-4.4702726866339138E-3</v>
      </c>
      <c r="E193" s="30">
        <f t="shared" si="0"/>
        <v>-1.8859452177817593E-2</v>
      </c>
      <c r="I193" s="23">
        <v>40006</v>
      </c>
      <c r="J193" s="29">
        <v>4.6215399689719661E-3</v>
      </c>
      <c r="K193" s="29">
        <v>-4.4702726866339138E-3</v>
      </c>
      <c r="L193" s="31">
        <f t="shared" si="1"/>
        <v>-0.96726907408490925</v>
      </c>
    </row>
    <row r="194" spans="3:12" ht="15" customHeight="1" x14ac:dyDescent="0.2">
      <c r="C194" s="23">
        <v>40007</v>
      </c>
      <c r="D194" s="29">
        <v>-1.8859452177817593E-2</v>
      </c>
      <c r="E194" s="30">
        <f t="shared" si="0"/>
        <v>1.0068649885583536E-2</v>
      </c>
      <c r="I194" s="23">
        <v>40007</v>
      </c>
      <c r="J194" s="29">
        <v>-1.7214473812542708E-2</v>
      </c>
      <c r="K194" s="29">
        <v>-1.8859452177817593E-2</v>
      </c>
      <c r="L194" s="31">
        <f t="shared" si="1"/>
        <v>1.0955578650377527</v>
      </c>
    </row>
    <row r="195" spans="3:12" ht="15" customHeight="1" x14ac:dyDescent="0.2">
      <c r="C195" s="23">
        <v>40008</v>
      </c>
      <c r="D195" s="29">
        <v>1.0068649885583536E-2</v>
      </c>
      <c r="E195" s="30">
        <f t="shared" si="0"/>
        <v>1.4952424105119988E-2</v>
      </c>
      <c r="I195" s="23">
        <v>40008</v>
      </c>
      <c r="J195" s="29">
        <v>1.179311599596411E-2</v>
      </c>
      <c r="K195" s="29">
        <v>1.0068649885583536E-2</v>
      </c>
      <c r="L195" s="31">
        <f t="shared" si="1"/>
        <v>0.85377349710028061</v>
      </c>
    </row>
    <row r="196" spans="3:12" ht="15" customHeight="1" x14ac:dyDescent="0.2">
      <c r="C196" s="23">
        <v>40009</v>
      </c>
      <c r="D196" s="29">
        <v>1.4952424105119988E-2</v>
      </c>
      <c r="E196" s="30">
        <f t="shared" si="0"/>
        <v>-4.0178571428571841E-3</v>
      </c>
      <c r="I196" s="23">
        <v>40009</v>
      </c>
      <c r="J196" s="29">
        <v>1.9567776106715451E-2</v>
      </c>
      <c r="K196" s="29">
        <v>1.4952424105119988E-2</v>
      </c>
      <c r="L196" s="31">
        <f t="shared" si="1"/>
        <v>0.76413507715823037</v>
      </c>
    </row>
    <row r="197" spans="3:12" ht="15" customHeight="1" x14ac:dyDescent="0.2">
      <c r="C197" s="23">
        <v>40010</v>
      </c>
      <c r="D197" s="29">
        <v>-4.0178571428571841E-3</v>
      </c>
      <c r="E197" s="30">
        <f t="shared" si="0"/>
        <v>1.4791573285522164E-2</v>
      </c>
      <c r="I197" s="23">
        <v>40010</v>
      </c>
      <c r="J197" s="29">
        <v>4.8421491446071219E-3</v>
      </c>
      <c r="K197" s="29">
        <v>-4.0178571428571841E-3</v>
      </c>
      <c r="L197" s="31">
        <f t="shared" si="1"/>
        <v>-0.82976732497635231</v>
      </c>
    </row>
    <row r="198" spans="3:12" ht="15" customHeight="1" x14ac:dyDescent="0.2">
      <c r="C198" s="23">
        <v>40011</v>
      </c>
      <c r="D198" s="29">
        <v>1.4791573285522164E-2</v>
      </c>
      <c r="E198" s="30">
        <f t="shared" si="0"/>
        <v>2.959363957597172E-2</v>
      </c>
      <c r="I198" s="23">
        <v>40011</v>
      </c>
      <c r="J198" s="29">
        <v>-5.2655933366307917E-4</v>
      </c>
      <c r="K198" s="29">
        <v>1.4791573285522164E-2</v>
      </c>
      <c r="L198" s="31">
        <f t="shared" si="1"/>
        <v>-28.090990587181583</v>
      </c>
    </row>
    <row r="199" spans="3:12" ht="15" customHeight="1" x14ac:dyDescent="0.2">
      <c r="C199" s="23">
        <v>40012</v>
      </c>
      <c r="D199" s="29">
        <v>2.959363957597172E-2</v>
      </c>
      <c r="E199" s="30">
        <f t="shared" si="0"/>
        <v>1.6302016302016442E-2</v>
      </c>
      <c r="I199" s="23">
        <v>40012</v>
      </c>
      <c r="J199" s="29">
        <v>1.7912449311919376E-2</v>
      </c>
      <c r="K199" s="29">
        <v>2.959363957597172E-2</v>
      </c>
      <c r="L199" s="31">
        <f t="shared" si="1"/>
        <v>1.6521269124418065</v>
      </c>
    </row>
    <row r="200" spans="3:12" ht="15" customHeight="1" x14ac:dyDescent="0.2">
      <c r="C200" s="23">
        <v>40013</v>
      </c>
      <c r="D200" s="29">
        <v>1.6302016302016442E-2</v>
      </c>
      <c r="E200" s="30">
        <f t="shared" si="0"/>
        <v>1.1397214014352119E-2</v>
      </c>
      <c r="I200" s="23">
        <v>40013</v>
      </c>
      <c r="J200" s="29">
        <v>4.8776662484315558E-3</v>
      </c>
      <c r="K200" s="29">
        <v>1.6302016302016442E-2</v>
      </c>
      <c r="L200" s="31">
        <f t="shared" si="1"/>
        <v>3.3421754322076582</v>
      </c>
    </row>
    <row r="201" spans="3:12" ht="15" customHeight="1" x14ac:dyDescent="0.2">
      <c r="C201" s="23">
        <v>40014</v>
      </c>
      <c r="D201" s="29">
        <v>1.1397214014352119E-2</v>
      </c>
      <c r="E201" s="30">
        <f t="shared" si="0"/>
        <v>5.0500834724541033E-2</v>
      </c>
      <c r="I201" s="23">
        <v>40014</v>
      </c>
      <c r="J201" s="29">
        <v>8.9744190039175997E-3</v>
      </c>
      <c r="K201" s="29">
        <v>1.1397214014352119E-2</v>
      </c>
      <c r="L201" s="31">
        <f t="shared" si="1"/>
        <v>1.2699667810670416</v>
      </c>
    </row>
    <row r="202" spans="3:12" ht="15" customHeight="1" x14ac:dyDescent="0.2">
      <c r="C202" s="23">
        <v>40015</v>
      </c>
      <c r="D202" s="29">
        <v>5.0500834724541033E-2</v>
      </c>
      <c r="E202" s="30">
        <f t="shared" si="0"/>
        <v>7.5486690504567022E-3</v>
      </c>
      <c r="I202" s="23">
        <v>40015</v>
      </c>
      <c r="J202" s="29">
        <v>2.405407913869384E-2</v>
      </c>
      <c r="K202" s="29">
        <v>5.0500834724541033E-2</v>
      </c>
      <c r="L202" s="31">
        <f t="shared" si="1"/>
        <v>2.0994707148570262</v>
      </c>
    </row>
    <row r="203" spans="3:12" ht="15" customHeight="1" x14ac:dyDescent="0.2">
      <c r="C203" s="23">
        <v>40016</v>
      </c>
      <c r="D203" s="29">
        <v>7.5486690504567022E-3</v>
      </c>
      <c r="E203" s="30">
        <f t="shared" si="0"/>
        <v>-1.4984227129337446E-2</v>
      </c>
      <c r="I203" s="23">
        <v>40016</v>
      </c>
      <c r="J203" s="29">
        <v>7.5829670246672087E-3</v>
      </c>
      <c r="K203" s="29">
        <v>7.5486690504567022E-3</v>
      </c>
      <c r="L203" s="31">
        <f t="shared" si="1"/>
        <v>0.99547697173165384</v>
      </c>
    </row>
    <row r="204" spans="3:12" ht="15" customHeight="1" x14ac:dyDescent="0.2">
      <c r="C204" s="23">
        <v>40017</v>
      </c>
      <c r="D204" s="29">
        <v>-1.4984227129337446E-2</v>
      </c>
      <c r="E204" s="30">
        <f t="shared" si="0"/>
        <v>3.4427542033626857E-2</v>
      </c>
      <c r="I204" s="23">
        <v>40017</v>
      </c>
      <c r="J204" s="29">
        <v>-7.5408902148329515E-3</v>
      </c>
      <c r="K204" s="29">
        <v>-1.4984227129337446E-2</v>
      </c>
      <c r="L204" s="31">
        <f t="shared" si="1"/>
        <v>1.9870634238731431</v>
      </c>
    </row>
    <row r="205" spans="3:12" ht="15" customHeight="1" x14ac:dyDescent="0.2">
      <c r="C205" s="23">
        <v>40018</v>
      </c>
      <c r="D205" s="29">
        <v>3.4427542033626857E-2</v>
      </c>
      <c r="E205" s="30">
        <f t="shared" si="0"/>
        <v>-3.7925696594427238E-2</v>
      </c>
      <c r="I205" s="23">
        <v>40018</v>
      </c>
      <c r="J205" s="29">
        <v>1.5694864048338308E-2</v>
      </c>
      <c r="K205" s="29">
        <v>3.4427542033626857E-2</v>
      </c>
      <c r="L205" s="31">
        <f t="shared" si="1"/>
        <v>2.1935546512282067</v>
      </c>
    </row>
    <row r="206" spans="3:12" ht="15" customHeight="1" x14ac:dyDescent="0.2">
      <c r="C206" s="23">
        <v>40019</v>
      </c>
      <c r="D206" s="29">
        <v>-3.7925696594427238E-2</v>
      </c>
      <c r="E206" s="30">
        <f t="shared" si="0"/>
        <v>1.2067578439260984E-3</v>
      </c>
      <c r="I206" s="23">
        <v>40019</v>
      </c>
      <c r="J206" s="29">
        <v>-2.8792813694433317E-2</v>
      </c>
      <c r="K206" s="29">
        <v>-3.7925696594427238E-2</v>
      </c>
      <c r="L206" s="31">
        <f t="shared" si="1"/>
        <v>1.3171931370416792</v>
      </c>
    </row>
    <row r="207" spans="3:12" ht="15" customHeight="1" x14ac:dyDescent="0.2">
      <c r="C207" s="23">
        <v>40020</v>
      </c>
      <c r="D207" s="29">
        <v>1.2067578439260984E-3</v>
      </c>
      <c r="E207" s="30">
        <f t="shared" si="0"/>
        <v>-4.4194455604660288E-3</v>
      </c>
      <c r="I207" s="23">
        <v>40020</v>
      </c>
      <c r="J207" s="29">
        <v>2.8023214859960177E-3</v>
      </c>
      <c r="K207" s="29">
        <v>1.2067578439260984E-3</v>
      </c>
      <c r="L207" s="31">
        <f t="shared" si="1"/>
        <v>0.43062790973719611</v>
      </c>
    </row>
    <row r="208" spans="3:12" ht="15" customHeight="1" x14ac:dyDescent="0.2">
      <c r="C208" s="23">
        <v>40021</v>
      </c>
      <c r="D208" s="29">
        <v>-4.4194455604660288E-3</v>
      </c>
      <c r="E208" s="30">
        <f t="shared" si="0"/>
        <v>-1.8563357546408477E-2</v>
      </c>
      <c r="I208" s="23">
        <v>40021</v>
      </c>
      <c r="J208" s="29">
        <v>9.910515224628158E-3</v>
      </c>
      <c r="K208" s="29">
        <v>-4.4194455604660288E-3</v>
      </c>
      <c r="L208" s="31">
        <f t="shared" si="1"/>
        <v>-0.44593499533540609</v>
      </c>
    </row>
    <row r="209" spans="3:12" ht="15" customHeight="1" x14ac:dyDescent="0.2">
      <c r="C209" s="23">
        <v>40022</v>
      </c>
      <c r="D209" s="29">
        <v>-1.8563357546408477E-2</v>
      </c>
      <c r="E209" s="30">
        <f t="shared" si="0"/>
        <v>1.6447368421053099E-3</v>
      </c>
      <c r="I209" s="23">
        <v>40022</v>
      </c>
      <c r="J209" s="29">
        <v>-1.6269751266349108E-2</v>
      </c>
      <c r="K209" s="29">
        <v>-1.8563357546408477E-2</v>
      </c>
      <c r="L209" s="31">
        <f t="shared" si="1"/>
        <v>1.1409736536540209</v>
      </c>
    </row>
    <row r="210" spans="3:12" ht="15" customHeight="1" x14ac:dyDescent="0.2">
      <c r="C210" s="23">
        <v>40023</v>
      </c>
      <c r="D210" s="29">
        <v>1.6447368421053099E-3</v>
      </c>
      <c r="E210" s="30">
        <f t="shared" si="0"/>
        <v>-4.3924466338259416E-2</v>
      </c>
      <c r="I210" s="23">
        <v>40023</v>
      </c>
      <c r="J210" s="29">
        <v>4.150079158917741E-4</v>
      </c>
      <c r="K210" s="29">
        <v>1.6447368421053099E-3</v>
      </c>
      <c r="L210" s="31">
        <f t="shared" si="1"/>
        <v>3.963145711500657</v>
      </c>
    </row>
    <row r="211" spans="3:12" ht="15" customHeight="1" x14ac:dyDescent="0.2">
      <c r="C211" s="23">
        <v>40024</v>
      </c>
      <c r="D211" s="29">
        <v>-4.3924466338259416E-2</v>
      </c>
      <c r="E211" s="30">
        <f t="shared" si="0"/>
        <v>-6.4405324173465006E-2</v>
      </c>
      <c r="I211" s="23">
        <v>40024</v>
      </c>
      <c r="J211" s="29">
        <v>-2.9576252957625337E-2</v>
      </c>
      <c r="K211" s="29">
        <v>-4.3924466338259416E-2</v>
      </c>
      <c r="L211" s="31">
        <f t="shared" si="1"/>
        <v>1.4851261382295835</v>
      </c>
    </row>
    <row r="212" spans="3:12" ht="15" customHeight="1" x14ac:dyDescent="0.2">
      <c r="C212" s="23">
        <v>40025</v>
      </c>
      <c r="D212" s="29">
        <v>-6.4405324173465006E-2</v>
      </c>
      <c r="E212" s="30">
        <f t="shared" si="0"/>
        <v>2.9371271225332674E-2</v>
      </c>
      <c r="I212" s="23">
        <v>40025</v>
      </c>
      <c r="J212" s="29">
        <v>-4.7481832143252967E-2</v>
      </c>
      <c r="K212" s="29">
        <v>-6.4405324173465006E-2</v>
      </c>
      <c r="L212" s="31">
        <f t="shared" si="1"/>
        <v>1.3564203668290171</v>
      </c>
    </row>
    <row r="213" spans="3:12" ht="15" customHeight="1" x14ac:dyDescent="0.2">
      <c r="C213" s="23">
        <v>40026</v>
      </c>
      <c r="D213" s="29">
        <v>2.9371271225332674E-2</v>
      </c>
      <c r="E213" s="30">
        <f t="shared" si="0"/>
        <v>-2.2291573785109264E-2</v>
      </c>
      <c r="I213" s="23">
        <v>40026</v>
      </c>
      <c r="J213" s="29">
        <v>5.9156942920780553E-2</v>
      </c>
      <c r="K213" s="29">
        <v>2.9371271225332674E-2</v>
      </c>
      <c r="L213" s="31">
        <f t="shared" si="1"/>
        <v>0.49649744856939154</v>
      </c>
    </row>
    <row r="214" spans="3:12" ht="15" customHeight="1" x14ac:dyDescent="0.2">
      <c r="C214" s="23">
        <v>40027</v>
      </c>
      <c r="D214" s="29">
        <v>-2.2291573785109264E-2</v>
      </c>
      <c r="E214" s="30">
        <f t="shared" si="0"/>
        <v>-1.8239854081166795E-3</v>
      </c>
      <c r="I214" s="23">
        <v>40027</v>
      </c>
      <c r="J214" s="29">
        <v>-3.4133174306743452E-2</v>
      </c>
      <c r="K214" s="29">
        <v>-2.2291573785109264E-2</v>
      </c>
      <c r="L214" s="31">
        <f t="shared" si="1"/>
        <v>0.65307649340733231</v>
      </c>
    </row>
    <row r="215" spans="3:12" ht="15" customHeight="1" x14ac:dyDescent="0.2">
      <c r="C215" s="23">
        <v>40028</v>
      </c>
      <c r="D215" s="29">
        <v>-1.8239854081166795E-3</v>
      </c>
      <c r="E215" s="30">
        <f t="shared" si="0"/>
        <v>1.0507080858839668E-2</v>
      </c>
      <c r="I215" s="23">
        <v>40028</v>
      </c>
      <c r="J215" s="29">
        <v>1.7824066551847428E-2</v>
      </c>
      <c r="K215" s="29">
        <v>-1.8239854081166795E-3</v>
      </c>
      <c r="L215" s="31">
        <f t="shared" si="1"/>
        <v>-0.1023327310190966</v>
      </c>
    </row>
    <row r="216" spans="3:12" ht="15" customHeight="1" x14ac:dyDescent="0.2">
      <c r="C216" s="23">
        <v>40029</v>
      </c>
      <c r="D216" s="29">
        <v>1.0507080858839668E-2</v>
      </c>
      <c r="E216" s="30">
        <f t="shared" si="0"/>
        <v>1.0849909584086825E-2</v>
      </c>
      <c r="I216" s="23">
        <v>40029</v>
      </c>
      <c r="J216" s="29">
        <v>2.0273613971233839E-2</v>
      </c>
      <c r="K216" s="29">
        <v>1.0507080858839668E-2</v>
      </c>
      <c r="L216" s="31">
        <f t="shared" si="1"/>
        <v>0.51826383168526979</v>
      </c>
    </row>
    <row r="217" spans="3:12" ht="15" customHeight="1" x14ac:dyDescent="0.2">
      <c r="C217" s="23">
        <v>40030</v>
      </c>
      <c r="D217" s="29">
        <v>1.0849909584086825E-2</v>
      </c>
      <c r="E217" s="30">
        <f t="shared" si="0"/>
        <v>1.9230769230769162E-2</v>
      </c>
      <c r="I217" s="23">
        <v>40030</v>
      </c>
      <c r="J217" s="29">
        <v>1.412858103985104E-2</v>
      </c>
      <c r="K217" s="29">
        <v>1.0849909584086825E-2</v>
      </c>
      <c r="L217" s="31">
        <f t="shared" si="1"/>
        <v>0.76794049972064415</v>
      </c>
    </row>
    <row r="218" spans="3:12" ht="15" customHeight="1" x14ac:dyDescent="0.2">
      <c r="C218" s="23">
        <v>40031</v>
      </c>
      <c r="D218" s="29">
        <v>1.9230769230769162E-2</v>
      </c>
      <c r="E218" s="30">
        <f t="shared" si="0"/>
        <v>3.2909170688898648E-2</v>
      </c>
      <c r="I218" s="23">
        <v>40031</v>
      </c>
      <c r="J218" s="29">
        <v>-5.399901258948403E-3</v>
      </c>
      <c r="K218" s="29">
        <v>1.9230769230769162E-2</v>
      </c>
      <c r="L218" s="31">
        <f t="shared" si="1"/>
        <v>-3.5613186813186717</v>
      </c>
    </row>
    <row r="219" spans="3:12" ht="15" customHeight="1" x14ac:dyDescent="0.2">
      <c r="C219" s="23">
        <v>40032</v>
      </c>
      <c r="D219" s="29">
        <v>3.2909170688898648E-2</v>
      </c>
      <c r="E219" s="30">
        <f t="shared" si="0"/>
        <v>9.3457943925234765E-3</v>
      </c>
      <c r="I219" s="23">
        <v>40032</v>
      </c>
      <c r="J219" s="29">
        <v>2.7115068408153142E-2</v>
      </c>
      <c r="K219" s="29">
        <v>3.2909170688898648E-2</v>
      </c>
      <c r="L219" s="31">
        <f t="shared" si="1"/>
        <v>1.2136856965849769</v>
      </c>
    </row>
    <row r="220" spans="3:12" ht="15" customHeight="1" x14ac:dyDescent="0.2">
      <c r="C220" s="23">
        <v>40033</v>
      </c>
      <c r="D220" s="29">
        <v>9.3457943925234765E-3</v>
      </c>
      <c r="E220" s="30">
        <f t="shared" si="0"/>
        <v>1.2626262626260765E-3</v>
      </c>
      <c r="I220" s="23">
        <v>40033</v>
      </c>
      <c r="J220" s="29">
        <v>1.3441266197480317E-3</v>
      </c>
      <c r="K220" s="29">
        <v>9.3457943925234765E-3</v>
      </c>
      <c r="L220" s="31">
        <f t="shared" si="1"/>
        <v>6.9530610101862482</v>
      </c>
    </row>
    <row r="221" spans="3:12" ht="15" customHeight="1" x14ac:dyDescent="0.2">
      <c r="C221" s="23">
        <v>40034</v>
      </c>
      <c r="D221" s="29">
        <v>1.2626262626260765E-3</v>
      </c>
      <c r="E221" s="30">
        <f t="shared" si="0"/>
        <v>-3.8251366120218622E-2</v>
      </c>
      <c r="I221" s="23">
        <v>40034</v>
      </c>
      <c r="J221" s="29">
        <v>1.9305310468606951E-3</v>
      </c>
      <c r="K221" s="29">
        <v>1.2626262626260765E-3</v>
      </c>
      <c r="L221" s="31">
        <f t="shared" si="1"/>
        <v>0.65403053977260694</v>
      </c>
    </row>
    <row r="222" spans="3:12" ht="15" customHeight="1" x14ac:dyDescent="0.2">
      <c r="C222" s="23">
        <v>40035</v>
      </c>
      <c r="D222" s="29">
        <v>-3.8251366120218622E-2</v>
      </c>
      <c r="E222" s="30">
        <f t="shared" si="0"/>
        <v>2.0979020979021046E-2</v>
      </c>
      <c r="I222" s="23">
        <v>40035</v>
      </c>
      <c r="J222" s="29">
        <v>-2.9850521593834167E-2</v>
      </c>
      <c r="K222" s="29">
        <v>-3.8251366120218622E-2</v>
      </c>
      <c r="L222" s="31">
        <f t="shared" si="1"/>
        <v>1.2814304098498468</v>
      </c>
    </row>
    <row r="223" spans="3:12" ht="15" customHeight="1" x14ac:dyDescent="0.2">
      <c r="C223" s="23">
        <v>40036</v>
      </c>
      <c r="D223" s="29">
        <v>2.0979020979021046E-2</v>
      </c>
      <c r="E223" s="30">
        <f t="shared" si="0"/>
        <v>2.4400684931506822E-2</v>
      </c>
      <c r="I223" s="23">
        <v>40036</v>
      </c>
      <c r="J223" s="29">
        <v>1.3623386295928519E-2</v>
      </c>
      <c r="K223" s="29">
        <v>2.0979020979021046E-2</v>
      </c>
      <c r="L223" s="31">
        <f t="shared" si="1"/>
        <v>1.5399270433439027</v>
      </c>
    </row>
    <row r="224" spans="3:12" ht="15" customHeight="1" x14ac:dyDescent="0.2">
      <c r="C224" s="23">
        <v>40037</v>
      </c>
      <c r="D224" s="29">
        <v>2.4400684931506822E-2</v>
      </c>
      <c r="E224" s="30">
        <f t="shared" si="0"/>
        <v>0</v>
      </c>
      <c r="I224" s="23">
        <v>40037</v>
      </c>
      <c r="J224" s="29">
        <v>1.991550071946846E-2</v>
      </c>
      <c r="K224" s="29">
        <v>2.4400684931506822E-2</v>
      </c>
      <c r="L224" s="31">
        <f t="shared" si="1"/>
        <v>1.2252107177829508</v>
      </c>
    </row>
    <row r="225" spans="3:12" ht="15" customHeight="1" x14ac:dyDescent="0.2">
      <c r="C225" s="23">
        <v>40038</v>
      </c>
      <c r="D225" s="29">
        <v>0</v>
      </c>
      <c r="E225" s="30">
        <f t="shared" si="0"/>
        <v>-4.5967404931048783E-3</v>
      </c>
      <c r="I225" s="23">
        <v>40038</v>
      </c>
      <c r="J225" s="29">
        <v>1.1691956714245055E-2</v>
      </c>
      <c r="K225" s="29">
        <v>0</v>
      </c>
      <c r="L225" s="31">
        <f t="shared" si="1"/>
        <v>0</v>
      </c>
    </row>
    <row r="226" spans="3:12" ht="15" customHeight="1" x14ac:dyDescent="0.2">
      <c r="C226" s="23">
        <v>40039</v>
      </c>
      <c r="D226" s="29">
        <v>-4.5967404931048783E-3</v>
      </c>
      <c r="E226" s="30">
        <f t="shared" si="0"/>
        <v>-1.0915197313182246E-2</v>
      </c>
      <c r="I226" s="23">
        <v>40039</v>
      </c>
      <c r="J226" s="29">
        <v>-1.3203572382280537E-2</v>
      </c>
      <c r="K226" s="29">
        <v>-4.5967404931048783E-3</v>
      </c>
      <c r="L226" s="31">
        <f t="shared" si="1"/>
        <v>0.3481436962676705</v>
      </c>
    </row>
    <row r="227" spans="3:12" ht="15" customHeight="1" x14ac:dyDescent="0.2">
      <c r="C227" s="23">
        <v>40040</v>
      </c>
      <c r="D227" s="29">
        <v>-1.0915197313182246E-2</v>
      </c>
      <c r="E227" s="30">
        <f t="shared" si="0"/>
        <v>-2.5466893039048921E-3</v>
      </c>
      <c r="I227" s="23">
        <v>40040</v>
      </c>
      <c r="J227" s="29">
        <v>-2.8414216128450631E-3</v>
      </c>
      <c r="K227" s="29">
        <v>-1.0915197313182246E-2</v>
      </c>
      <c r="L227" s="31">
        <f t="shared" si="1"/>
        <v>3.8414564258392683</v>
      </c>
    </row>
    <row r="228" spans="3:12" ht="15" customHeight="1" x14ac:dyDescent="0.2">
      <c r="C228" s="23">
        <v>40041</v>
      </c>
      <c r="D228" s="29">
        <v>-2.5466893039048921E-3</v>
      </c>
      <c r="E228" s="30">
        <f t="shared" si="0"/>
        <v>2.0000000000000018E-2</v>
      </c>
      <c r="I228" s="23">
        <v>40041</v>
      </c>
      <c r="J228" s="29">
        <v>7.2670254948965507E-3</v>
      </c>
      <c r="K228" s="29">
        <v>-2.5466893039048921E-3</v>
      </c>
      <c r="L228" s="31">
        <f t="shared" si="1"/>
        <v>-0.35044452585082686</v>
      </c>
    </row>
    <row r="229" spans="3:12" ht="15" customHeight="1" x14ac:dyDescent="0.2">
      <c r="C229" s="23">
        <v>40042</v>
      </c>
      <c r="D229" s="29">
        <v>2.0000000000000018E-2</v>
      </c>
      <c r="E229" s="30">
        <f t="shared" si="0"/>
        <v>2.4196912807676441E-2</v>
      </c>
      <c r="I229" s="23">
        <v>40042</v>
      </c>
      <c r="J229" s="29">
        <v>7.6037659596761564E-3</v>
      </c>
      <c r="K229" s="29">
        <v>2.0000000000000018E-2</v>
      </c>
      <c r="L229" s="31">
        <f t="shared" si="1"/>
        <v>2.630275590551161</v>
      </c>
    </row>
    <row r="230" spans="3:12" ht="15" customHeight="1" x14ac:dyDescent="0.2">
      <c r="C230" s="23">
        <v>40043</v>
      </c>
      <c r="D230" s="29">
        <v>2.4196912807676441E-2</v>
      </c>
      <c r="E230" s="30">
        <f t="shared" si="0"/>
        <v>-1.9551934826883888E-2</v>
      </c>
      <c r="I230" s="23">
        <v>40043</v>
      </c>
      <c r="J230" s="29">
        <v>8.9130531663621504E-3</v>
      </c>
      <c r="K230" s="29">
        <v>2.4196912807676441E-2</v>
      </c>
      <c r="L230" s="31">
        <f t="shared" si="1"/>
        <v>2.7147726324572541</v>
      </c>
    </row>
    <row r="231" spans="3:12" ht="15" customHeight="1" x14ac:dyDescent="0.2">
      <c r="C231" s="23">
        <v>40044</v>
      </c>
      <c r="D231" s="29">
        <v>-1.9551934826883888E-2</v>
      </c>
      <c r="E231" s="30">
        <f t="shared" si="0"/>
        <v>-8.3090984628164666E-4</v>
      </c>
      <c r="I231" s="23">
        <v>40044</v>
      </c>
      <c r="J231" s="29">
        <v>-2.2453877526981469E-2</v>
      </c>
      <c r="K231" s="29">
        <v>-1.9551934826883888E-2</v>
      </c>
      <c r="L231" s="31">
        <f t="shared" si="1"/>
        <v>0.87075984107375248</v>
      </c>
    </row>
    <row r="232" spans="3:12" ht="15" customHeight="1" x14ac:dyDescent="0.2">
      <c r="C232" s="23">
        <v>40045</v>
      </c>
      <c r="D232" s="29">
        <v>-8.3090984628164666E-4</v>
      </c>
      <c r="E232" s="30">
        <f t="shared" si="0"/>
        <v>1.496881496881497E-2</v>
      </c>
      <c r="I232" s="23">
        <v>40045</v>
      </c>
      <c r="J232" s="29">
        <v>1.0392818411856908E-2</v>
      </c>
      <c r="K232" s="29">
        <v>-8.3090984628164666E-4</v>
      </c>
      <c r="L232" s="31">
        <f t="shared" si="1"/>
        <v>-7.9950386252653299E-2</v>
      </c>
    </row>
    <row r="233" spans="3:12" ht="15" customHeight="1" x14ac:dyDescent="0.2">
      <c r="C233" s="23">
        <v>40046</v>
      </c>
      <c r="D233" s="29">
        <v>1.496881496881497E-2</v>
      </c>
      <c r="E233" s="30">
        <f t="shared" si="0"/>
        <v>6.9643588693157898E-3</v>
      </c>
      <c r="I233" s="23">
        <v>40046</v>
      </c>
      <c r="J233" s="29">
        <v>-5.6647088637784559E-4</v>
      </c>
      <c r="K233" s="29">
        <v>1.496881496881497E-2</v>
      </c>
      <c r="L233" s="31">
        <f t="shared" si="1"/>
        <v>-26.424685414160045</v>
      </c>
    </row>
    <row r="234" spans="3:12" ht="15" customHeight="1" x14ac:dyDescent="0.2">
      <c r="C234" s="23">
        <v>40047</v>
      </c>
      <c r="D234" s="29">
        <v>6.9643588693157898E-3</v>
      </c>
      <c r="E234" s="30">
        <f t="shared" si="0"/>
        <v>1.6273393002441683E-3</v>
      </c>
      <c r="I234" s="23">
        <v>40047</v>
      </c>
      <c r="J234" s="29">
        <v>2.2403197899886651E-2</v>
      </c>
      <c r="K234" s="29">
        <v>6.9643588693157898E-3</v>
      </c>
      <c r="L234" s="31">
        <f t="shared" si="1"/>
        <v>0.31086449802557098</v>
      </c>
    </row>
    <row r="235" spans="3:12" ht="15" customHeight="1" x14ac:dyDescent="0.2">
      <c r="C235" s="23">
        <v>40048</v>
      </c>
      <c r="D235" s="29">
        <v>1.6273393002441683E-3</v>
      </c>
      <c r="E235" s="30">
        <f t="shared" si="0"/>
        <v>-4.8740861088546472E-3</v>
      </c>
      <c r="I235" s="23">
        <v>40048</v>
      </c>
      <c r="J235" s="29">
        <v>1.0066232894698768E-3</v>
      </c>
      <c r="K235" s="29">
        <v>1.6273393002441683E-3</v>
      </c>
      <c r="L235" s="31">
        <f t="shared" si="1"/>
        <v>1.6166318793410615</v>
      </c>
    </row>
    <row r="236" spans="3:12" ht="15" customHeight="1" x14ac:dyDescent="0.2">
      <c r="C236" s="23">
        <v>40049</v>
      </c>
      <c r="D236" s="29">
        <v>-4.8740861088546472E-3</v>
      </c>
      <c r="E236" s="30">
        <f t="shared" si="0"/>
        <v>-4.8979591836735281E-3</v>
      </c>
      <c r="I236" s="23">
        <v>40049</v>
      </c>
      <c r="J236" s="29">
        <v>-4.3722218173868344E-3</v>
      </c>
      <c r="K236" s="29">
        <v>-4.8740861088546472E-3</v>
      </c>
      <c r="L236" s="31">
        <f t="shared" si="1"/>
        <v>1.1147847278635474</v>
      </c>
    </row>
    <row r="237" spans="3:12" ht="15" customHeight="1" x14ac:dyDescent="0.2">
      <c r="C237" s="23">
        <v>40050</v>
      </c>
      <c r="D237" s="29">
        <v>-4.8979591836735281E-3</v>
      </c>
      <c r="E237" s="30">
        <f t="shared" si="0"/>
        <v>1.5996718621821282E-2</v>
      </c>
      <c r="I237" s="23">
        <v>40050</v>
      </c>
      <c r="J237" s="29">
        <v>-1.0407670350581877E-2</v>
      </c>
      <c r="K237" s="29">
        <v>-4.8979591836735281E-3</v>
      </c>
      <c r="L237" s="31">
        <f t="shared" si="1"/>
        <v>0.47061052269009374</v>
      </c>
    </row>
    <row r="238" spans="3:12" ht="15" customHeight="1" x14ac:dyDescent="0.2">
      <c r="C238" s="23">
        <v>40051</v>
      </c>
      <c r="D238" s="29">
        <v>1.5996718621821282E-2</v>
      </c>
      <c r="E238" s="30">
        <f t="shared" si="0"/>
        <v>-3.189341945902302E-2</v>
      </c>
      <c r="I238" s="23">
        <v>40051</v>
      </c>
      <c r="J238" s="29">
        <v>1.3431157919649772E-2</v>
      </c>
      <c r="K238" s="29">
        <v>1.5996718621821282E-2</v>
      </c>
      <c r="L238" s="31">
        <f t="shared" si="1"/>
        <v>1.1910156010017645</v>
      </c>
    </row>
    <row r="239" spans="3:12" ht="15" customHeight="1" x14ac:dyDescent="0.2">
      <c r="C239" s="23">
        <v>40052</v>
      </c>
      <c r="D239" s="29">
        <v>-3.189341945902302E-2</v>
      </c>
      <c r="E239" s="30">
        <f t="shared" si="0"/>
        <v>-1.5846538782318564E-2</v>
      </c>
      <c r="I239" s="23">
        <v>40052</v>
      </c>
      <c r="J239" s="29">
        <v>-1.1428654834189644E-2</v>
      </c>
      <c r="K239" s="29">
        <v>-3.189341945902302E-2</v>
      </c>
      <c r="L239" s="31">
        <f t="shared" si="1"/>
        <v>2.7906538364962743</v>
      </c>
    </row>
    <row r="240" spans="3:12" ht="15" customHeight="1" x14ac:dyDescent="0.2">
      <c r="C240" s="23">
        <v>40053</v>
      </c>
      <c r="D240" s="29">
        <v>-1.5846538782318564E-2</v>
      </c>
      <c r="E240" s="30">
        <f t="shared" si="0"/>
        <v>2.9661016949151797E-3</v>
      </c>
      <c r="I240" s="23">
        <v>40053</v>
      </c>
      <c r="J240" s="29">
        <v>4.1784169262797377E-3</v>
      </c>
      <c r="K240" s="29">
        <v>-1.5846538782318564E-2</v>
      </c>
      <c r="L240" s="31">
        <f t="shared" si="1"/>
        <v>-3.792474293949303</v>
      </c>
    </row>
    <row r="241" spans="3:12" ht="15" customHeight="1" x14ac:dyDescent="0.2">
      <c r="C241" s="23">
        <v>40054</v>
      </c>
      <c r="D241" s="29">
        <v>2.9661016949151797E-3</v>
      </c>
      <c r="E241" s="30">
        <f t="shared" si="0"/>
        <v>1.7321504013519062E-2</v>
      </c>
      <c r="I241" s="23">
        <v>40054</v>
      </c>
      <c r="J241" s="29">
        <v>1.0527553961065639E-2</v>
      </c>
      <c r="K241" s="29">
        <v>2.9661016949151797E-3</v>
      </c>
      <c r="L241" s="31">
        <f t="shared" si="1"/>
        <v>0.28174652021588303</v>
      </c>
    </row>
    <row r="242" spans="3:12" ht="15" customHeight="1" x14ac:dyDescent="0.2">
      <c r="C242" s="23">
        <v>40055</v>
      </c>
      <c r="D242" s="29">
        <v>1.7321504013519062E-2</v>
      </c>
      <c r="E242" s="30">
        <f t="shared" si="0"/>
        <v>-2.0764119601327513E-3</v>
      </c>
      <c r="I242" s="23">
        <v>40055</v>
      </c>
      <c r="J242" s="29">
        <v>7.842509603072978E-3</v>
      </c>
      <c r="K242" s="29">
        <v>1.7321504013519062E-2</v>
      </c>
      <c r="L242" s="31">
        <f t="shared" si="1"/>
        <v>2.2086685117646363</v>
      </c>
    </row>
    <row r="243" spans="3:12" ht="15" customHeight="1" x14ac:dyDescent="0.2">
      <c r="C243" s="23">
        <v>40056</v>
      </c>
      <c r="D243" s="29">
        <v>-2.0764119601327513E-3</v>
      </c>
      <c r="E243" s="30">
        <f t="shared" si="0"/>
        <v>-8.3229296712439282E-4</v>
      </c>
      <c r="I243" s="23">
        <v>40056</v>
      </c>
      <c r="J243" s="29">
        <v>1.1838249094084929E-3</v>
      </c>
      <c r="K243" s="29">
        <v>-2.0764119601327513E-3</v>
      </c>
      <c r="L243" s="31">
        <f t="shared" si="1"/>
        <v>-1.7539856980794957</v>
      </c>
    </row>
    <row r="244" spans="3:12" ht="15" customHeight="1" x14ac:dyDescent="0.2">
      <c r="C244" s="23">
        <v>40057</v>
      </c>
      <c r="D244" s="29">
        <v>-8.3229296712439282E-4</v>
      </c>
      <c r="E244" s="30">
        <f t="shared" si="0"/>
        <v>-1.9575177009579448E-2</v>
      </c>
      <c r="I244" s="23">
        <v>40057</v>
      </c>
      <c r="J244" s="29">
        <v>-5.4795310674993214E-4</v>
      </c>
      <c r="K244" s="29">
        <v>-8.3229296712439282E-4</v>
      </c>
      <c r="L244" s="31">
        <f t="shared" si="1"/>
        <v>1.5189127625554719</v>
      </c>
    </row>
    <row r="245" spans="3:12" ht="15" customHeight="1" x14ac:dyDescent="0.2">
      <c r="C245" s="23">
        <v>40058</v>
      </c>
      <c r="D245" s="29">
        <v>-1.9575177009579448E-2</v>
      </c>
      <c r="E245" s="30">
        <f t="shared" si="0"/>
        <v>-9.77060322854717E-3</v>
      </c>
      <c r="I245" s="23">
        <v>40058</v>
      </c>
      <c r="J245" s="29">
        <v>-9.9407020530651868E-3</v>
      </c>
      <c r="K245" s="29">
        <v>-1.9575177009579448E-2</v>
      </c>
      <c r="L245" s="31">
        <f t="shared" si="1"/>
        <v>1.9691946207706224</v>
      </c>
    </row>
    <row r="246" spans="3:12" ht="15" customHeight="1" x14ac:dyDescent="0.2">
      <c r="C246" s="23">
        <v>40059</v>
      </c>
      <c r="D246" s="29">
        <v>-9.77060322854717E-3</v>
      </c>
      <c r="E246" s="30">
        <f t="shared" si="0"/>
        <v>-2.1450021450021506E-2</v>
      </c>
      <c r="I246" s="23">
        <v>40059</v>
      </c>
      <c r="J246" s="29">
        <v>-2.2645798723441413E-2</v>
      </c>
      <c r="K246" s="29">
        <v>-9.77060322854717E-3</v>
      </c>
      <c r="L246" s="31">
        <f t="shared" si="1"/>
        <v>0.43145323986445649</v>
      </c>
    </row>
    <row r="247" spans="3:12" ht="15" customHeight="1" x14ac:dyDescent="0.2">
      <c r="C247" s="23">
        <v>40060</v>
      </c>
      <c r="D247" s="29">
        <v>-2.1450021450021506E-2</v>
      </c>
      <c r="E247" s="30">
        <f t="shared" si="0"/>
        <v>-2.411223147742203E-2</v>
      </c>
      <c r="I247" s="23">
        <v>40060</v>
      </c>
      <c r="J247" s="29">
        <v>-4.0854058567424412E-3</v>
      </c>
      <c r="K247" s="29">
        <v>-2.1450021450021506E-2</v>
      </c>
      <c r="L247" s="31">
        <f t="shared" si="1"/>
        <v>5.2504016007665388</v>
      </c>
    </row>
    <row r="248" spans="3:12" ht="15" customHeight="1" x14ac:dyDescent="0.2">
      <c r="C248" s="23">
        <v>40061</v>
      </c>
      <c r="D248" s="29">
        <v>-2.411223147742203E-2</v>
      </c>
      <c r="E248" s="30">
        <f t="shared" si="0"/>
        <v>2.9200359389038644E-2</v>
      </c>
      <c r="I248" s="23">
        <v>40061</v>
      </c>
      <c r="J248" s="29">
        <v>-1.3010150612330462E-2</v>
      </c>
      <c r="K248" s="29">
        <v>-2.411223147742203E-2</v>
      </c>
      <c r="L248" s="31">
        <f t="shared" si="1"/>
        <v>1.8533399186454838</v>
      </c>
    </row>
    <row r="249" spans="3:12" ht="15" customHeight="1" x14ac:dyDescent="0.2">
      <c r="C249" s="23">
        <v>40062</v>
      </c>
      <c r="D249" s="29">
        <v>2.9200359389038644E-2</v>
      </c>
      <c r="E249" s="30">
        <f t="shared" si="0"/>
        <v>5.2378873854213026E-3</v>
      </c>
      <c r="I249" s="23">
        <v>40062</v>
      </c>
      <c r="J249" s="29">
        <v>2.2646947288585517E-2</v>
      </c>
      <c r="K249" s="29">
        <v>2.9200359389038644E-2</v>
      </c>
      <c r="L249" s="31">
        <f t="shared" si="1"/>
        <v>1.2893728685347436</v>
      </c>
    </row>
    <row r="250" spans="3:12" ht="15" customHeight="1" x14ac:dyDescent="0.2">
      <c r="C250" s="23">
        <v>40063</v>
      </c>
      <c r="D250" s="29">
        <v>5.2378873854213026E-3</v>
      </c>
      <c r="E250" s="30">
        <f t="shared" si="0"/>
        <v>9.9869735128093051E-3</v>
      </c>
      <c r="I250" s="23">
        <v>40063</v>
      </c>
      <c r="J250" s="29">
        <v>2.5364146073749705E-3</v>
      </c>
      <c r="K250" s="29">
        <v>5.2378873854213026E-3</v>
      </c>
      <c r="L250" s="31">
        <f t="shared" si="1"/>
        <v>2.065075390352757</v>
      </c>
    </row>
    <row r="251" spans="3:12" ht="15" customHeight="1" x14ac:dyDescent="0.2">
      <c r="C251" s="23">
        <v>40064</v>
      </c>
      <c r="D251" s="29">
        <v>9.9869735128093051E-3</v>
      </c>
      <c r="E251" s="30">
        <f t="shared" si="0"/>
        <v>1.9776440240756532E-2</v>
      </c>
      <c r="I251" s="23">
        <v>40064</v>
      </c>
      <c r="J251" s="29">
        <v>4.6309310686649674E-3</v>
      </c>
      <c r="K251" s="29">
        <v>9.9869735128093051E-3</v>
      </c>
      <c r="L251" s="31">
        <f t="shared" si="1"/>
        <v>2.1565800407580693</v>
      </c>
    </row>
    <row r="252" spans="3:12" ht="15" customHeight="1" x14ac:dyDescent="0.2">
      <c r="C252" s="23">
        <v>40065</v>
      </c>
      <c r="D252" s="29">
        <v>1.9776440240756532E-2</v>
      </c>
      <c r="E252" s="30">
        <f t="shared" si="0"/>
        <v>5.9021922428330598E-3</v>
      </c>
      <c r="I252" s="23">
        <v>40065</v>
      </c>
      <c r="J252" s="29">
        <v>5.8024800447704639E-3</v>
      </c>
      <c r="K252" s="29">
        <v>1.9776440240756532E-2</v>
      </c>
      <c r="L252" s="31">
        <f t="shared" si="1"/>
        <v>3.4082737188523762</v>
      </c>
    </row>
    <row r="253" spans="3:12" ht="15" customHeight="1" x14ac:dyDescent="0.2">
      <c r="C253" s="23">
        <v>40066</v>
      </c>
      <c r="D253" s="29">
        <v>5.9021922428330598E-3</v>
      </c>
      <c r="E253" s="30">
        <f t="shared" si="0"/>
        <v>3.2690695725063001E-2</v>
      </c>
      <c r="I253" s="23">
        <v>40066</v>
      </c>
      <c r="J253" s="29">
        <v>4.2755066182500467E-3</v>
      </c>
      <c r="K253" s="29">
        <v>5.9021922428330598E-3</v>
      </c>
      <c r="L253" s="31">
        <f t="shared" si="1"/>
        <v>1.3804661692346558</v>
      </c>
    </row>
    <row r="254" spans="3:12" ht="15" customHeight="1" x14ac:dyDescent="0.2">
      <c r="C254" s="23">
        <v>40067</v>
      </c>
      <c r="D254" s="29">
        <v>3.2690695725063001E-2</v>
      </c>
      <c r="E254" s="30">
        <f t="shared" si="0"/>
        <v>2.8409090909091717E-3</v>
      </c>
      <c r="I254" s="23">
        <v>40067</v>
      </c>
      <c r="J254" s="29">
        <v>2.1242782994109755E-2</v>
      </c>
      <c r="K254" s="29">
        <v>3.2690695725063001E-2</v>
      </c>
      <c r="L254" s="31">
        <f t="shared" si="1"/>
        <v>1.5389083310848466</v>
      </c>
    </row>
    <row r="255" spans="3:12" ht="15" customHeight="1" x14ac:dyDescent="0.2">
      <c r="C255" s="23">
        <v>40068</v>
      </c>
      <c r="D255" s="29">
        <v>2.8409090909091717E-3</v>
      </c>
      <c r="E255" s="30">
        <f t="shared" si="0"/>
        <v>-8.0938891137194435E-4</v>
      </c>
      <c r="I255" s="23">
        <v>40068</v>
      </c>
      <c r="J255" s="29">
        <v>2.7839246198873013E-3</v>
      </c>
      <c r="K255" s="29">
        <v>2.8409090909091717E-3</v>
      </c>
      <c r="L255" s="31">
        <f t="shared" si="1"/>
        <v>1.0204691142191118</v>
      </c>
    </row>
    <row r="256" spans="3:12" ht="15" customHeight="1" x14ac:dyDescent="0.2">
      <c r="C256" s="23">
        <v>40069</v>
      </c>
      <c r="D256" s="29">
        <v>-8.0938891137194435E-4</v>
      </c>
      <c r="E256" s="30">
        <f t="shared" si="0"/>
        <v>9.3155123531794004E-3</v>
      </c>
      <c r="I256" s="23">
        <v>40069</v>
      </c>
      <c r="J256" s="29">
        <v>6.9618451025057482E-3</v>
      </c>
      <c r="K256" s="29">
        <v>-8.0938891137194435E-4</v>
      </c>
      <c r="L256" s="31">
        <f t="shared" si="1"/>
        <v>-0.11626068943714711</v>
      </c>
    </row>
    <row r="257" spans="3:12" ht="15" customHeight="1" x14ac:dyDescent="0.2">
      <c r="C257" s="23">
        <v>40070</v>
      </c>
      <c r="D257" s="29">
        <v>9.3155123531794004E-3</v>
      </c>
      <c r="E257" s="30">
        <f t="shared" si="0"/>
        <v>-1.4044943820224809E-2</v>
      </c>
      <c r="I257" s="23">
        <v>40070</v>
      </c>
      <c r="J257" s="29">
        <v>-3.9304952706810115E-3</v>
      </c>
      <c r="K257" s="29">
        <v>9.3155123531794004E-3</v>
      </c>
      <c r="L257" s="31">
        <f t="shared" si="1"/>
        <v>-2.3700606950648644</v>
      </c>
    </row>
    <row r="258" spans="3:12" ht="15" customHeight="1" x14ac:dyDescent="0.2">
      <c r="C258" s="23">
        <v>40071</v>
      </c>
      <c r="D258" s="29">
        <v>-1.4044943820224809E-2</v>
      </c>
      <c r="E258" s="30">
        <f t="shared" ref="E258:E512" si="2">D259</f>
        <v>2.4420024420024333E-3</v>
      </c>
      <c r="I258" s="23">
        <v>40071</v>
      </c>
      <c r="J258" s="29">
        <v>-2.6685213836566968E-3</v>
      </c>
      <c r="K258" s="29">
        <v>-1.4044943820224809E-2</v>
      </c>
      <c r="L258" s="31">
        <f t="shared" ref="L258:L437" si="3">K258/J258</f>
        <v>5.2631932823333445</v>
      </c>
    </row>
    <row r="259" spans="3:12" ht="15" customHeight="1" x14ac:dyDescent="0.2">
      <c r="C259" s="23">
        <v>40072</v>
      </c>
      <c r="D259" s="29">
        <v>2.4420024420024333E-3</v>
      </c>
      <c r="E259" s="30">
        <f t="shared" si="2"/>
        <v>-2.7202598457165994E-2</v>
      </c>
      <c r="I259" s="23">
        <v>40072</v>
      </c>
      <c r="J259" s="29">
        <v>2.4194810924669241E-3</v>
      </c>
      <c r="K259" s="29">
        <v>2.4420024420024333E-3</v>
      </c>
      <c r="L259" s="31">
        <f t="shared" si="3"/>
        <v>1.0093083387200792</v>
      </c>
    </row>
    <row r="260" spans="3:12" ht="15" customHeight="1" x14ac:dyDescent="0.2">
      <c r="C260" s="23">
        <v>40073</v>
      </c>
      <c r="D260" s="29">
        <v>-2.7202598457165994E-2</v>
      </c>
      <c r="E260" s="30">
        <f t="shared" si="2"/>
        <v>2.0868113522538589E-3</v>
      </c>
      <c r="I260" s="23">
        <v>40073</v>
      </c>
      <c r="J260" s="29">
        <v>-5.0686467990856965E-3</v>
      </c>
      <c r="K260" s="29">
        <v>-2.7202598457165994E-2</v>
      </c>
      <c r="L260" s="31">
        <f t="shared" si="3"/>
        <v>5.3668364625589833</v>
      </c>
    </row>
    <row r="261" spans="3:12" ht="15" customHeight="1" x14ac:dyDescent="0.2">
      <c r="C261" s="23">
        <v>40074</v>
      </c>
      <c r="D261" s="29">
        <v>2.0868113522538589E-3</v>
      </c>
      <c r="E261" s="30">
        <f t="shared" si="2"/>
        <v>5.8309037900874383E-3</v>
      </c>
      <c r="I261" s="23">
        <v>40074</v>
      </c>
      <c r="J261" s="29">
        <v>4.4094982590330289E-3</v>
      </c>
      <c r="K261" s="29">
        <v>2.0868113522538589E-3</v>
      </c>
      <c r="L261" s="31">
        <f t="shared" si="3"/>
        <v>0.47325369683023338</v>
      </c>
    </row>
    <row r="262" spans="3:12" ht="15" customHeight="1" x14ac:dyDescent="0.2">
      <c r="C262" s="23">
        <v>40075</v>
      </c>
      <c r="D262" s="29">
        <v>5.8309037900874383E-3</v>
      </c>
      <c r="E262" s="30">
        <f t="shared" si="2"/>
        <v>6.2111801242237252E-3</v>
      </c>
      <c r="I262" s="23">
        <v>40075</v>
      </c>
      <c r="J262" s="29">
        <v>-8.2972224195496658E-3</v>
      </c>
      <c r="K262" s="29">
        <v>5.8309037900874383E-3</v>
      </c>
      <c r="L262" s="31">
        <f t="shared" si="3"/>
        <v>-0.7027537042214077</v>
      </c>
    </row>
    <row r="263" spans="3:12" ht="15" customHeight="1" x14ac:dyDescent="0.2">
      <c r="C263" s="23">
        <v>40076</v>
      </c>
      <c r="D263" s="29">
        <v>6.2111801242237252E-3</v>
      </c>
      <c r="E263" s="30">
        <f t="shared" si="2"/>
        <v>-4.115226337448652E-3</v>
      </c>
      <c r="I263" s="23">
        <v>40076</v>
      </c>
      <c r="J263" s="29">
        <v>-1.1790662024899312E-2</v>
      </c>
      <c r="K263" s="29">
        <v>6.2111801242237252E-3</v>
      </c>
      <c r="L263" s="31">
        <f t="shared" si="3"/>
        <v>-0.52678807272289419</v>
      </c>
    </row>
    <row r="264" spans="3:12" ht="15" customHeight="1" x14ac:dyDescent="0.2">
      <c r="C264" s="23">
        <v>40077</v>
      </c>
      <c r="D264" s="29">
        <v>-4.115226337448652E-3</v>
      </c>
      <c r="E264" s="30">
        <f t="shared" si="2"/>
        <v>1.0330578512396604E-2</v>
      </c>
      <c r="I264" s="23">
        <v>40077</v>
      </c>
      <c r="J264" s="29">
        <v>6.1323900374032903E-3</v>
      </c>
      <c r="K264" s="29">
        <v>-4.115226337448652E-3</v>
      </c>
      <c r="L264" s="31">
        <f t="shared" si="3"/>
        <v>-0.67106402436059176</v>
      </c>
    </row>
    <row r="265" spans="3:12" ht="15" customHeight="1" x14ac:dyDescent="0.2">
      <c r="C265" s="23">
        <v>40078</v>
      </c>
      <c r="D265" s="29">
        <v>1.0330578512396604E-2</v>
      </c>
      <c r="E265" s="30">
        <f t="shared" si="2"/>
        <v>-3.8036809815950923E-2</v>
      </c>
      <c r="I265" s="23">
        <v>40078</v>
      </c>
      <c r="J265" s="29">
        <v>7.3197792539012596E-3</v>
      </c>
      <c r="K265" s="29">
        <v>1.0330578512396604E-2</v>
      </c>
      <c r="L265" s="31">
        <f t="shared" si="3"/>
        <v>1.4113237782260528</v>
      </c>
    </row>
    <row r="266" spans="3:12" ht="15" customHeight="1" x14ac:dyDescent="0.2">
      <c r="C266" s="23">
        <v>40079</v>
      </c>
      <c r="D266" s="29">
        <v>-3.8036809815950923E-2</v>
      </c>
      <c r="E266" s="30">
        <f t="shared" si="2"/>
        <v>-4.8894557823129237E-2</v>
      </c>
      <c r="I266" s="23">
        <v>40079</v>
      </c>
      <c r="J266" s="29">
        <v>-2.4446065599565192E-2</v>
      </c>
      <c r="K266" s="29">
        <v>-3.8036809815950923E-2</v>
      </c>
      <c r="L266" s="31">
        <f t="shared" si="3"/>
        <v>1.5559481202008827</v>
      </c>
    </row>
    <row r="267" spans="3:12" ht="15" customHeight="1" x14ac:dyDescent="0.2">
      <c r="C267" s="23">
        <v>40080</v>
      </c>
      <c r="D267" s="29">
        <v>-4.8894557823129237E-2</v>
      </c>
      <c r="E267" s="30">
        <f t="shared" si="2"/>
        <v>4.0232454179705002E-3</v>
      </c>
      <c r="I267" s="23">
        <v>40080</v>
      </c>
      <c r="J267" s="29">
        <v>-2.8299120234604125E-2</v>
      </c>
      <c r="K267" s="29">
        <v>-4.8894557823129237E-2</v>
      </c>
      <c r="L267" s="31">
        <f t="shared" si="3"/>
        <v>1.7277766028691253</v>
      </c>
    </row>
    <row r="268" spans="3:12" ht="15" customHeight="1" x14ac:dyDescent="0.2">
      <c r="C268" s="23">
        <v>40081</v>
      </c>
      <c r="D268" s="29">
        <v>4.0232454179705002E-3</v>
      </c>
      <c r="E268" s="30">
        <f t="shared" si="2"/>
        <v>8.9047195013347569E-4</v>
      </c>
      <c r="I268" s="23">
        <v>40081</v>
      </c>
      <c r="J268" s="29">
        <v>-7.5448921080423226E-4</v>
      </c>
      <c r="K268" s="29">
        <v>4.0232454179705002E-3</v>
      </c>
      <c r="L268" s="31">
        <f t="shared" si="3"/>
        <v>-5.3324094769784773</v>
      </c>
    </row>
    <row r="269" spans="3:12" ht="15" customHeight="1" x14ac:dyDescent="0.2">
      <c r="C269" s="23">
        <v>40082</v>
      </c>
      <c r="D269" s="29">
        <v>8.9047195013347569E-4</v>
      </c>
      <c r="E269" s="30">
        <f t="shared" si="2"/>
        <v>2.0907473309608404E-2</v>
      </c>
      <c r="I269" s="23">
        <v>40082</v>
      </c>
      <c r="J269" s="29">
        <v>-1.0510419812745364E-2</v>
      </c>
      <c r="K269" s="29">
        <v>8.9047195013347569E-4</v>
      </c>
      <c r="L269" s="31">
        <f t="shared" si="3"/>
        <v>-8.4722776634826052E-2</v>
      </c>
    </row>
    <row r="270" spans="3:12" ht="15" customHeight="1" x14ac:dyDescent="0.2">
      <c r="C270" s="23">
        <v>40083</v>
      </c>
      <c r="D270" s="29">
        <v>2.0907473309608404E-2</v>
      </c>
      <c r="E270" s="30">
        <f t="shared" si="2"/>
        <v>2.3965141612200425E-2</v>
      </c>
      <c r="I270" s="23">
        <v>40083</v>
      </c>
      <c r="J270" s="29">
        <v>-6.9287589280263573E-3</v>
      </c>
      <c r="K270" s="29">
        <v>2.0907473309608404E-2</v>
      </c>
      <c r="L270" s="31">
        <f t="shared" si="3"/>
        <v>-3.0174918086757359</v>
      </c>
    </row>
    <row r="271" spans="3:12" ht="15" customHeight="1" x14ac:dyDescent="0.2">
      <c r="C271" s="23">
        <v>40084</v>
      </c>
      <c r="D271" s="29">
        <v>2.3965141612200425E-2</v>
      </c>
      <c r="E271" s="30">
        <f t="shared" si="2"/>
        <v>1.9574468085106433E-2</v>
      </c>
      <c r="I271" s="23">
        <v>40084</v>
      </c>
      <c r="J271" s="29">
        <v>7.9606577531887712E-3</v>
      </c>
      <c r="K271" s="29">
        <v>2.3965141612200425E-2</v>
      </c>
      <c r="L271" s="31">
        <f t="shared" si="3"/>
        <v>3.0104474222121653</v>
      </c>
    </row>
    <row r="272" spans="3:12" ht="15" customHeight="1" x14ac:dyDescent="0.2">
      <c r="C272" s="23">
        <v>40085</v>
      </c>
      <c r="D272" s="29">
        <v>1.9574468085106433E-2</v>
      </c>
      <c r="E272" s="30">
        <f t="shared" si="2"/>
        <v>1.6277128547579345E-2</v>
      </c>
      <c r="I272" s="23">
        <v>40085</v>
      </c>
      <c r="J272" s="29">
        <v>-2.8358846130389637E-3</v>
      </c>
      <c r="K272" s="29">
        <v>1.9574468085106433E-2</v>
      </c>
      <c r="L272" s="31">
        <f t="shared" si="3"/>
        <v>-6.9024204987417415</v>
      </c>
    </row>
    <row r="273" spans="3:12" ht="15" customHeight="1" x14ac:dyDescent="0.2">
      <c r="C273" s="23">
        <v>40086</v>
      </c>
      <c r="D273" s="29">
        <v>1.6277128547579345E-2</v>
      </c>
      <c r="E273" s="30">
        <f t="shared" si="2"/>
        <v>3.6960985626284248E-3</v>
      </c>
      <c r="I273" s="23">
        <v>40086</v>
      </c>
      <c r="J273" s="29">
        <v>1.7889361181615326E-2</v>
      </c>
      <c r="K273" s="29">
        <v>1.6277128547579345E-2</v>
      </c>
      <c r="L273" s="31">
        <f t="shared" si="3"/>
        <v>0.90987757373399936</v>
      </c>
    </row>
    <row r="274" spans="3:12" ht="15" customHeight="1" x14ac:dyDescent="0.2">
      <c r="C274" s="23">
        <v>40087</v>
      </c>
      <c r="D274" s="29">
        <v>3.6960985626284248E-3</v>
      </c>
      <c r="E274" s="30">
        <f t="shared" si="2"/>
        <v>-7.7741407528642004E-3</v>
      </c>
      <c r="I274" s="23">
        <v>40087</v>
      </c>
      <c r="J274" s="29">
        <v>8.8776062008051326E-3</v>
      </c>
      <c r="K274" s="29">
        <v>3.6960985626284248E-3</v>
      </c>
      <c r="L274" s="31">
        <f t="shared" si="3"/>
        <v>0.41633954908849374</v>
      </c>
    </row>
    <row r="275" spans="3:12" ht="15" customHeight="1" x14ac:dyDescent="0.2">
      <c r="C275" s="23">
        <v>40088</v>
      </c>
      <c r="D275" s="29">
        <v>-7.7741407528642004E-3</v>
      </c>
      <c r="E275" s="30">
        <f t="shared" si="2"/>
        <v>-3.8762886597938251E-2</v>
      </c>
      <c r="I275" s="23">
        <v>40088</v>
      </c>
      <c r="J275" s="29">
        <v>-8.0401411491448638E-4</v>
      </c>
      <c r="K275" s="29">
        <v>-7.7741407528642004E-3</v>
      </c>
      <c r="L275" s="31">
        <f t="shared" si="3"/>
        <v>9.669159544159303</v>
      </c>
    </row>
    <row r="276" spans="3:12" ht="15" customHeight="1" x14ac:dyDescent="0.2">
      <c r="C276" s="23">
        <v>40089</v>
      </c>
      <c r="D276" s="29">
        <v>-3.8762886597938251E-2</v>
      </c>
      <c r="E276" s="30">
        <f t="shared" si="2"/>
        <v>-1.158301158301156E-2</v>
      </c>
      <c r="I276" s="23">
        <v>40089</v>
      </c>
      <c r="J276" s="29">
        <v>-4.7311090911800191E-2</v>
      </c>
      <c r="K276" s="29">
        <v>-3.8762886597938251E-2</v>
      </c>
      <c r="L276" s="31">
        <f t="shared" si="3"/>
        <v>0.81931923045702015</v>
      </c>
    </row>
    <row r="277" spans="3:12" ht="15" customHeight="1" x14ac:dyDescent="0.2">
      <c r="C277" s="23">
        <v>40090</v>
      </c>
      <c r="D277" s="29">
        <v>-1.158301158301156E-2</v>
      </c>
      <c r="E277" s="30">
        <f t="shared" si="2"/>
        <v>-1.432291666666663E-2</v>
      </c>
      <c r="I277" s="23">
        <v>40090</v>
      </c>
      <c r="J277" s="29">
        <v>-1.831576313072858E-2</v>
      </c>
      <c r="K277" s="29">
        <v>-1.158301158301156E-2</v>
      </c>
      <c r="L277" s="31">
        <f t="shared" si="3"/>
        <v>0.63240671438792517</v>
      </c>
    </row>
    <row r="278" spans="3:12" ht="15" customHeight="1" x14ac:dyDescent="0.2">
      <c r="C278" s="23">
        <v>40091</v>
      </c>
      <c r="D278" s="29">
        <v>-1.432291666666663E-2</v>
      </c>
      <c r="E278" s="30">
        <f t="shared" si="2"/>
        <v>7.4856891237340406E-3</v>
      </c>
      <c r="I278" s="23">
        <v>40091</v>
      </c>
      <c r="J278" s="29">
        <v>6.213852110319884E-3</v>
      </c>
      <c r="K278" s="29">
        <v>-1.432291666666663E-2</v>
      </c>
      <c r="L278" s="31">
        <f t="shared" si="3"/>
        <v>-2.3049979967948251</v>
      </c>
    </row>
    <row r="279" spans="3:12" ht="15" customHeight="1" x14ac:dyDescent="0.2">
      <c r="C279" s="23">
        <v>40092</v>
      </c>
      <c r="D279" s="29">
        <v>7.4856891237340406E-3</v>
      </c>
      <c r="E279" s="30">
        <f t="shared" si="2"/>
        <v>-7.4300699300698936E-3</v>
      </c>
      <c r="I279" s="23">
        <v>40092</v>
      </c>
      <c r="J279" s="29">
        <v>2.4781087200924645E-2</v>
      </c>
      <c r="K279" s="29">
        <v>7.4856891237340406E-3</v>
      </c>
      <c r="L279" s="31">
        <f t="shared" si="3"/>
        <v>0.30207266787934672</v>
      </c>
    </row>
    <row r="280" spans="3:12" ht="15" customHeight="1" x14ac:dyDescent="0.2">
      <c r="C280" s="23">
        <v>40093</v>
      </c>
      <c r="D280" s="29">
        <v>-7.4300699300698936E-3</v>
      </c>
      <c r="E280" s="30">
        <f t="shared" si="2"/>
        <v>-1.3210039630119352E-3</v>
      </c>
      <c r="I280" s="23">
        <v>40093</v>
      </c>
      <c r="J280" s="29">
        <v>5.1454000432646918E-3</v>
      </c>
      <c r="K280" s="29">
        <v>-7.4300699300698936E-3</v>
      </c>
      <c r="L280" s="31">
        <f t="shared" si="3"/>
        <v>-1.4440218190217933</v>
      </c>
    </row>
    <row r="281" spans="3:12" ht="15" customHeight="1" x14ac:dyDescent="0.2">
      <c r="C281" s="23">
        <v>40094</v>
      </c>
      <c r="D281" s="29">
        <v>-1.3210039630119352E-3</v>
      </c>
      <c r="E281" s="30">
        <f t="shared" si="2"/>
        <v>-1.6754850088183337E-2</v>
      </c>
      <c r="I281" s="23">
        <v>40094</v>
      </c>
      <c r="J281" s="29">
        <v>1.6571613042074773E-2</v>
      </c>
      <c r="K281" s="29">
        <v>-1.3210039630119352E-3</v>
      </c>
      <c r="L281" s="31">
        <f t="shared" si="3"/>
        <v>-7.9714869014739259E-2</v>
      </c>
    </row>
    <row r="282" spans="3:12" ht="15" customHeight="1" x14ac:dyDescent="0.2">
      <c r="C282" s="23">
        <v>40095</v>
      </c>
      <c r="D282" s="29">
        <v>-1.6754850088183337E-2</v>
      </c>
      <c r="E282" s="30">
        <f t="shared" si="2"/>
        <v>4.6636771300448299E-2</v>
      </c>
      <c r="I282" s="23">
        <v>40095</v>
      </c>
      <c r="J282" s="29">
        <v>-4.1434166553252494E-3</v>
      </c>
      <c r="K282" s="29">
        <v>-1.6754850088183337E-2</v>
      </c>
      <c r="L282" s="31">
        <f t="shared" si="3"/>
        <v>4.043728034603876</v>
      </c>
    </row>
    <row r="283" spans="3:12" ht="15" customHeight="1" x14ac:dyDescent="0.2">
      <c r="C283" s="23">
        <v>40096</v>
      </c>
      <c r="D283" s="29">
        <v>4.6636771300448299E-2</v>
      </c>
      <c r="E283" s="30">
        <f t="shared" si="2"/>
        <v>2.0565552699228773E-2</v>
      </c>
      <c r="I283" s="23">
        <v>40096</v>
      </c>
      <c r="J283" s="29">
        <v>2.1714372485004851E-2</v>
      </c>
      <c r="K283" s="29">
        <v>4.6636771300448299E-2</v>
      </c>
      <c r="L283" s="31">
        <f t="shared" si="3"/>
        <v>2.1477374643293947</v>
      </c>
    </row>
    <row r="284" spans="3:12" ht="15" customHeight="1" x14ac:dyDescent="0.2">
      <c r="C284" s="23">
        <v>40097</v>
      </c>
      <c r="D284" s="29">
        <v>2.0565552699228773E-2</v>
      </c>
      <c r="E284" s="30">
        <f t="shared" si="2"/>
        <v>3.7783375314861534E-3</v>
      </c>
      <c r="I284" s="23">
        <v>40097</v>
      </c>
      <c r="J284" s="29">
        <v>8.1890465928513567E-3</v>
      </c>
      <c r="K284" s="29">
        <v>2.0565552699228773E-2</v>
      </c>
      <c r="L284" s="31">
        <f t="shared" si="3"/>
        <v>2.5113488445872942</v>
      </c>
    </row>
    <row r="285" spans="3:12" ht="15" customHeight="1" x14ac:dyDescent="0.2">
      <c r="C285" s="23">
        <v>40098</v>
      </c>
      <c r="D285" s="29">
        <v>3.7783375314861534E-3</v>
      </c>
      <c r="E285" s="30">
        <f t="shared" si="2"/>
        <v>-5.8552906733584376E-3</v>
      </c>
      <c r="I285" s="23">
        <v>40098</v>
      </c>
      <c r="J285" s="29">
        <v>-3.5232030190459618E-3</v>
      </c>
      <c r="K285" s="29">
        <v>3.7783375314861534E-3</v>
      </c>
      <c r="L285" s="31">
        <f t="shared" si="3"/>
        <v>-1.0724155011962038</v>
      </c>
    </row>
    <row r="286" spans="3:12" ht="15" customHeight="1" x14ac:dyDescent="0.2">
      <c r="C286" s="23">
        <v>40099</v>
      </c>
      <c r="D286" s="29">
        <v>-5.8552906733584376E-3</v>
      </c>
      <c r="E286" s="30">
        <f t="shared" si="2"/>
        <v>-1.7248632730332392E-2</v>
      </c>
      <c r="I286" s="23">
        <v>40099</v>
      </c>
      <c r="J286" s="29">
        <v>-6.1097385978667873E-3</v>
      </c>
      <c r="K286" s="29">
        <v>-5.8552906733584376E-3</v>
      </c>
      <c r="L286" s="31">
        <f t="shared" si="3"/>
        <v>0.95835371343101483</v>
      </c>
    </row>
    <row r="287" spans="3:12" ht="15" customHeight="1" x14ac:dyDescent="0.2">
      <c r="C287" s="23">
        <v>40100</v>
      </c>
      <c r="D287" s="29">
        <v>-1.7248632730332392E-2</v>
      </c>
      <c r="E287" s="30">
        <f t="shared" si="2"/>
        <v>-2.1832191780821852E-2</v>
      </c>
      <c r="I287" s="23">
        <v>40100</v>
      </c>
      <c r="J287" s="29">
        <v>-1.6015718028101977E-2</v>
      </c>
      <c r="K287" s="29">
        <v>-1.7248632730332392E-2</v>
      </c>
      <c r="L287" s="31">
        <f t="shared" si="3"/>
        <v>1.0769815440098958</v>
      </c>
    </row>
    <row r="288" spans="3:12" ht="15" customHeight="1" x14ac:dyDescent="0.2">
      <c r="C288" s="23">
        <v>40101</v>
      </c>
      <c r="D288" s="29">
        <v>-2.1832191780821852E-2</v>
      </c>
      <c r="E288" s="30">
        <f t="shared" si="2"/>
        <v>5.1641137855579888E-2</v>
      </c>
      <c r="I288" s="23">
        <v>40101</v>
      </c>
      <c r="J288" s="29">
        <v>-4.7346765898227394E-3</v>
      </c>
      <c r="K288" s="29">
        <v>-2.1832191780821852E-2</v>
      </c>
      <c r="L288" s="31">
        <f t="shared" si="3"/>
        <v>4.6111263074970079</v>
      </c>
    </row>
    <row r="289" spans="3:12" ht="15" customHeight="1" x14ac:dyDescent="0.2">
      <c r="C289" s="23">
        <v>40102</v>
      </c>
      <c r="D289" s="29">
        <v>5.1641137855579888E-2</v>
      </c>
      <c r="E289" s="30">
        <f t="shared" si="2"/>
        <v>3.162713275072826E-2</v>
      </c>
      <c r="I289" s="23">
        <v>40102</v>
      </c>
      <c r="J289" s="29">
        <v>4.9547837981609444E-3</v>
      </c>
      <c r="K289" s="29">
        <v>5.1641137855579888E-2</v>
      </c>
      <c r="L289" s="31">
        <f t="shared" si="3"/>
        <v>10.422480568122349</v>
      </c>
    </row>
    <row r="290" spans="3:12" ht="15" customHeight="1" x14ac:dyDescent="0.2">
      <c r="C290" s="23">
        <v>40103</v>
      </c>
      <c r="D290" s="29">
        <v>3.162713275072826E-2</v>
      </c>
      <c r="E290" s="30">
        <f t="shared" si="2"/>
        <v>1.3311819281968562E-2</v>
      </c>
      <c r="I290" s="23">
        <v>40103</v>
      </c>
      <c r="J290" s="29">
        <v>5.7772870948715749E-3</v>
      </c>
      <c r="K290" s="29">
        <v>3.162713275072826E-2</v>
      </c>
      <c r="L290" s="31">
        <f t="shared" si="3"/>
        <v>5.4743917398190698</v>
      </c>
    </row>
    <row r="291" spans="3:12" ht="15" customHeight="1" x14ac:dyDescent="0.2">
      <c r="C291" s="23">
        <v>40104</v>
      </c>
      <c r="D291" s="29">
        <v>1.3311819281968562E-2</v>
      </c>
      <c r="E291" s="30">
        <f t="shared" si="2"/>
        <v>0</v>
      </c>
      <c r="I291" s="23">
        <v>40104</v>
      </c>
      <c r="J291" s="29">
        <v>1.0901763830203137E-2</v>
      </c>
      <c r="K291" s="29">
        <v>1.3311819281968562E-2</v>
      </c>
      <c r="L291" s="31">
        <f t="shared" si="3"/>
        <v>1.2210702313224224</v>
      </c>
    </row>
    <row r="292" spans="3:12" ht="15" customHeight="1" x14ac:dyDescent="0.2">
      <c r="C292" s="23">
        <v>40105</v>
      </c>
      <c r="D292" s="29">
        <v>0</v>
      </c>
      <c r="E292" s="30">
        <f t="shared" si="2"/>
        <v>-9.5541401273886439E-3</v>
      </c>
      <c r="I292" s="23">
        <v>40105</v>
      </c>
      <c r="J292" s="29">
        <v>8.1959897661687542E-3</v>
      </c>
      <c r="K292" s="29">
        <v>0</v>
      </c>
      <c r="L292" s="31">
        <f t="shared" si="3"/>
        <v>0</v>
      </c>
    </row>
    <row r="293" spans="3:12" ht="15" customHeight="1" x14ac:dyDescent="0.2">
      <c r="C293" s="23">
        <v>40106</v>
      </c>
      <c r="D293" s="29">
        <v>-9.5541401273886439E-3</v>
      </c>
      <c r="E293" s="30">
        <f t="shared" si="2"/>
        <v>1.9292604501607746E-2</v>
      </c>
      <c r="I293" s="23">
        <v>40106</v>
      </c>
      <c r="J293" s="29">
        <v>-2.036028858495964E-3</v>
      </c>
      <c r="K293" s="29">
        <v>-9.5541401273886439E-3</v>
      </c>
      <c r="L293" s="31">
        <f t="shared" si="3"/>
        <v>4.6925366934368444</v>
      </c>
    </row>
    <row r="294" spans="3:12" ht="15" customHeight="1" x14ac:dyDescent="0.2">
      <c r="C294" s="23">
        <v>40107</v>
      </c>
      <c r="D294" s="29">
        <v>1.9292604501607746E-2</v>
      </c>
      <c r="E294" s="30">
        <f t="shared" si="2"/>
        <v>3.3123028391167209E-2</v>
      </c>
      <c r="I294" s="23">
        <v>40107</v>
      </c>
      <c r="J294" s="29">
        <v>2.5724043109947026E-3</v>
      </c>
      <c r="K294" s="29">
        <v>1.9292604501607746E-2</v>
      </c>
      <c r="L294" s="31">
        <f t="shared" si="3"/>
        <v>7.4998336844442788</v>
      </c>
    </row>
    <row r="295" spans="3:12" ht="15" customHeight="1" x14ac:dyDescent="0.2">
      <c r="C295" s="23">
        <v>40108</v>
      </c>
      <c r="D295" s="29">
        <v>3.3123028391167209E-2</v>
      </c>
      <c r="E295" s="30">
        <f t="shared" si="2"/>
        <v>8.3969465648856545E-3</v>
      </c>
      <c r="I295" s="23">
        <v>40108</v>
      </c>
      <c r="J295" s="29">
        <v>1.5217872152178735E-2</v>
      </c>
      <c r="K295" s="29">
        <v>3.3123028391167209E-2</v>
      </c>
      <c r="L295" s="31">
        <f t="shared" si="3"/>
        <v>2.1765873743672501</v>
      </c>
    </row>
    <row r="296" spans="3:12" ht="15" customHeight="1" x14ac:dyDescent="0.2">
      <c r="C296" s="23">
        <v>40109</v>
      </c>
      <c r="D296" s="29">
        <v>8.3969465648856545E-3</v>
      </c>
      <c r="E296" s="30">
        <f t="shared" si="2"/>
        <v>3.4822104466313286E-2</v>
      </c>
      <c r="I296" s="23">
        <v>40109</v>
      </c>
      <c r="J296" s="29">
        <v>-3.9507894316382908E-3</v>
      </c>
      <c r="K296" s="29">
        <v>8.3969465648856545E-3</v>
      </c>
      <c r="L296" s="31">
        <f t="shared" si="3"/>
        <v>-2.1253844858554398</v>
      </c>
    </row>
    <row r="297" spans="3:12" ht="15" customHeight="1" x14ac:dyDescent="0.2">
      <c r="C297" s="23">
        <v>40110</v>
      </c>
      <c r="D297" s="29">
        <v>3.4822104466313286E-2</v>
      </c>
      <c r="E297" s="30">
        <f t="shared" si="2"/>
        <v>7.3152889539136456E-3</v>
      </c>
      <c r="I297" s="23">
        <v>40110</v>
      </c>
      <c r="J297" s="29">
        <v>1.4597156398104216E-2</v>
      </c>
      <c r="K297" s="29">
        <v>3.4822104466313286E-2</v>
      </c>
      <c r="L297" s="31">
        <f t="shared" si="3"/>
        <v>2.3855402735039375</v>
      </c>
    </row>
    <row r="298" spans="3:12" ht="15" customHeight="1" x14ac:dyDescent="0.2">
      <c r="C298" s="23">
        <v>40111</v>
      </c>
      <c r="D298" s="29">
        <v>7.3152889539136456E-3</v>
      </c>
      <c r="E298" s="30">
        <f t="shared" si="2"/>
        <v>-7.2621641249092095E-3</v>
      </c>
      <c r="I298" s="23">
        <v>40111</v>
      </c>
      <c r="J298" s="29">
        <v>5.7922272047832291E-3</v>
      </c>
      <c r="K298" s="29">
        <v>7.3152889539136456E-3</v>
      </c>
      <c r="L298" s="31">
        <f t="shared" si="3"/>
        <v>1.2629492413337429</v>
      </c>
    </row>
    <row r="299" spans="3:12" ht="15" customHeight="1" x14ac:dyDescent="0.2">
      <c r="C299" s="23">
        <v>40112</v>
      </c>
      <c r="D299" s="29">
        <v>-7.2621641249092095E-3</v>
      </c>
      <c r="E299" s="30">
        <f t="shared" si="2"/>
        <v>-1.7556693489392816E-2</v>
      </c>
      <c r="I299" s="23">
        <v>40112</v>
      </c>
      <c r="J299" s="29">
        <v>-1.3432601208933637E-3</v>
      </c>
      <c r="K299" s="29">
        <v>-7.2621641249092095E-3</v>
      </c>
      <c r="L299" s="31">
        <f t="shared" si="3"/>
        <v>5.4063721627344616</v>
      </c>
    </row>
    <row r="300" spans="3:12" ht="15" customHeight="1" x14ac:dyDescent="0.2">
      <c r="C300" s="23">
        <v>40113</v>
      </c>
      <c r="D300" s="29">
        <v>-1.7556693489392816E-2</v>
      </c>
      <c r="E300" s="30">
        <f t="shared" si="2"/>
        <v>7.446016381236209E-4</v>
      </c>
      <c r="I300" s="23">
        <v>40113</v>
      </c>
      <c r="J300" s="29">
        <v>-7.7842169278099504E-3</v>
      </c>
      <c r="K300" s="29">
        <v>-1.7556693489392816E-2</v>
      </c>
      <c r="L300" s="31">
        <f t="shared" si="3"/>
        <v>2.2554219200481995</v>
      </c>
    </row>
    <row r="301" spans="3:12" ht="15" customHeight="1" x14ac:dyDescent="0.2">
      <c r="C301" s="23">
        <v>40114</v>
      </c>
      <c r="D301" s="29">
        <v>7.446016381236209E-4</v>
      </c>
      <c r="E301" s="30">
        <f t="shared" si="2"/>
        <v>2.2693452380952328E-2</v>
      </c>
      <c r="I301" s="23">
        <v>40114</v>
      </c>
      <c r="J301" s="29">
        <v>-4.571609870062443E-3</v>
      </c>
      <c r="K301" s="29">
        <v>7.446016381236209E-4</v>
      </c>
      <c r="L301" s="31">
        <f t="shared" si="3"/>
        <v>-0.16287514886160889</v>
      </c>
    </row>
    <row r="302" spans="3:12" ht="15" customHeight="1" x14ac:dyDescent="0.2">
      <c r="C302" s="23">
        <v>40115</v>
      </c>
      <c r="D302" s="29">
        <v>2.2693452380952328E-2</v>
      </c>
      <c r="E302" s="30">
        <f t="shared" si="2"/>
        <v>-5.4565296471443814E-3</v>
      </c>
      <c r="I302" s="23">
        <v>40115</v>
      </c>
      <c r="J302" s="29">
        <v>1.3299721835883238E-2</v>
      </c>
      <c r="K302" s="29">
        <v>2.2693452380952328E-2</v>
      </c>
      <c r="L302" s="31">
        <f t="shared" si="3"/>
        <v>1.7063103018985246</v>
      </c>
    </row>
    <row r="303" spans="3:12" ht="15" customHeight="1" x14ac:dyDescent="0.2">
      <c r="C303" s="23">
        <v>40116</v>
      </c>
      <c r="D303" s="29">
        <v>-5.4565296471443814E-3</v>
      </c>
      <c r="E303" s="30">
        <f t="shared" si="2"/>
        <v>-8.7783467446963526E-3</v>
      </c>
      <c r="I303" s="23">
        <v>40116</v>
      </c>
      <c r="J303" s="29">
        <v>-3.131165823110571E-3</v>
      </c>
      <c r="K303" s="29">
        <v>-5.4565296471443814E-3</v>
      </c>
      <c r="L303" s="31">
        <f t="shared" si="3"/>
        <v>1.7426511259386899</v>
      </c>
    </row>
    <row r="304" spans="3:12" ht="15" customHeight="1" x14ac:dyDescent="0.2">
      <c r="C304" s="23">
        <v>40117</v>
      </c>
      <c r="D304" s="29">
        <v>-8.7783467446963526E-3</v>
      </c>
      <c r="E304" s="30">
        <f t="shared" si="2"/>
        <v>-1.2546125461254554E-2</v>
      </c>
      <c r="I304" s="23">
        <v>40117</v>
      </c>
      <c r="J304" s="29">
        <v>-3.7290420664626289E-4</v>
      </c>
      <c r="K304" s="29">
        <v>-8.7783467446963526E-3</v>
      </c>
      <c r="L304" s="31">
        <f t="shared" si="3"/>
        <v>23.540487310789434</v>
      </c>
    </row>
    <row r="305" spans="3:12" ht="15" customHeight="1" x14ac:dyDescent="0.2">
      <c r="C305" s="23">
        <v>40118</v>
      </c>
      <c r="D305" s="29">
        <v>-1.2546125461254554E-2</v>
      </c>
      <c r="E305" s="30">
        <f t="shared" si="2"/>
        <v>-1.0837070254110737E-2</v>
      </c>
      <c r="I305" s="23">
        <v>40118</v>
      </c>
      <c r="J305" s="29">
        <v>-1.2453907628735772E-2</v>
      </c>
      <c r="K305" s="29">
        <v>-1.2546125461254554E-2</v>
      </c>
      <c r="L305" s="31">
        <f t="shared" si="3"/>
        <v>1.0074047307293337</v>
      </c>
    </row>
    <row r="306" spans="3:12" ht="15" customHeight="1" x14ac:dyDescent="0.2">
      <c r="C306" s="23">
        <v>40119</v>
      </c>
      <c r="D306" s="29">
        <v>-1.0837070254110737E-2</v>
      </c>
      <c r="E306" s="30">
        <f t="shared" si="2"/>
        <v>2.1156025689459845E-2</v>
      </c>
      <c r="I306" s="23">
        <v>40119</v>
      </c>
      <c r="J306" s="29">
        <v>3.094625811794538E-3</v>
      </c>
      <c r="K306" s="29">
        <v>-1.0837070254110737E-2</v>
      </c>
      <c r="L306" s="31">
        <f t="shared" si="3"/>
        <v>-3.5019000400007791</v>
      </c>
    </row>
    <row r="307" spans="3:12" ht="15" customHeight="1" x14ac:dyDescent="0.2">
      <c r="C307" s="23">
        <v>40120</v>
      </c>
      <c r="D307" s="29">
        <v>2.1156025689459845E-2</v>
      </c>
      <c r="E307" s="30">
        <f t="shared" si="2"/>
        <v>9.9889012208655981E-3</v>
      </c>
      <c r="I307" s="23">
        <v>40120</v>
      </c>
      <c r="J307" s="29">
        <v>4.996958373164162E-3</v>
      </c>
      <c r="K307" s="29">
        <v>2.1156025689459845E-2</v>
      </c>
      <c r="L307" s="31">
        <f t="shared" si="3"/>
        <v>4.2337806540628593</v>
      </c>
    </row>
    <row r="308" spans="3:12" ht="15" customHeight="1" x14ac:dyDescent="0.2">
      <c r="C308" s="23">
        <v>40121</v>
      </c>
      <c r="D308" s="29">
        <v>9.9889012208655981E-3</v>
      </c>
      <c r="E308" s="30">
        <f t="shared" si="2"/>
        <v>0</v>
      </c>
      <c r="I308" s="23">
        <v>40121</v>
      </c>
      <c r="J308" s="29">
        <v>-6.8312508106705971E-3</v>
      </c>
      <c r="K308" s="29">
        <v>9.9889012208655981E-3</v>
      </c>
      <c r="L308" s="31">
        <f t="shared" si="3"/>
        <v>-1.4622360527683549</v>
      </c>
    </row>
    <row r="309" spans="3:12" ht="15" customHeight="1" x14ac:dyDescent="0.2">
      <c r="C309" s="23">
        <v>40122</v>
      </c>
      <c r="D309" s="29">
        <v>0</v>
      </c>
      <c r="E309" s="30">
        <f t="shared" si="2"/>
        <v>8.05860805860803E-3</v>
      </c>
      <c r="I309" s="23">
        <v>40122</v>
      </c>
      <c r="J309" s="29">
        <v>-6.834704627573851E-3</v>
      </c>
      <c r="K309" s="29">
        <v>0</v>
      </c>
      <c r="L309" s="31">
        <f t="shared" si="3"/>
        <v>0</v>
      </c>
    </row>
    <row r="310" spans="3:12" ht="15" customHeight="1" x14ac:dyDescent="0.2">
      <c r="C310" s="23">
        <v>40123</v>
      </c>
      <c r="D310" s="29">
        <v>8.05860805860803E-3</v>
      </c>
      <c r="E310" s="30">
        <f t="shared" si="2"/>
        <v>5.704941860465107E-2</v>
      </c>
      <c r="I310" s="23">
        <v>40123</v>
      </c>
      <c r="J310" s="29">
        <v>3.5212296543059018E-3</v>
      </c>
      <c r="K310" s="29">
        <v>8.05860805860803E-3</v>
      </c>
      <c r="L310" s="31">
        <f t="shared" si="3"/>
        <v>2.2885778122292133</v>
      </c>
    </row>
    <row r="311" spans="3:12" ht="15" customHeight="1" x14ac:dyDescent="0.2">
      <c r="C311" s="23">
        <v>40124</v>
      </c>
      <c r="D311" s="29">
        <v>5.704941860465107E-2</v>
      </c>
      <c r="E311" s="30">
        <f t="shared" si="2"/>
        <v>4.1251289102783861E-3</v>
      </c>
      <c r="I311" s="23">
        <v>40124</v>
      </c>
      <c r="J311" s="29">
        <v>1.8286912336386019E-2</v>
      </c>
      <c r="K311" s="29">
        <v>5.704941860465107E-2</v>
      </c>
      <c r="L311" s="31">
        <f t="shared" si="3"/>
        <v>3.1196856831395277</v>
      </c>
    </row>
    <row r="312" spans="3:12" ht="15" customHeight="1" x14ac:dyDescent="0.2">
      <c r="C312" s="23">
        <v>40125</v>
      </c>
      <c r="D312" s="29">
        <v>4.1251289102783861E-3</v>
      </c>
      <c r="E312" s="30">
        <f t="shared" si="2"/>
        <v>1.0270455323519334E-2</v>
      </c>
      <c r="I312" s="23">
        <v>40125</v>
      </c>
      <c r="J312" s="29">
        <v>3.0026165658636472E-4</v>
      </c>
      <c r="K312" s="29">
        <v>4.1251289102783861E-3</v>
      </c>
      <c r="L312" s="31">
        <f t="shared" si="3"/>
        <v>13.738447183621226</v>
      </c>
    </row>
    <row r="313" spans="3:12" ht="15" customHeight="1" x14ac:dyDescent="0.2">
      <c r="C313" s="23">
        <v>40126</v>
      </c>
      <c r="D313" s="29">
        <v>1.0270455323519334E-2</v>
      </c>
      <c r="E313" s="30">
        <f t="shared" si="2"/>
        <v>3.2531345306675563E-2</v>
      </c>
      <c r="I313" s="23">
        <v>40126</v>
      </c>
      <c r="J313" s="29">
        <v>5.8890794739852037E-3</v>
      </c>
      <c r="K313" s="29">
        <v>1.0270455323519334E-2</v>
      </c>
      <c r="L313" s="31">
        <f t="shared" si="3"/>
        <v>1.7439831418286509</v>
      </c>
    </row>
    <row r="314" spans="3:12" ht="15" customHeight="1" x14ac:dyDescent="0.2">
      <c r="C314" s="23">
        <v>40127</v>
      </c>
      <c r="D314" s="29">
        <v>3.2531345306675563E-2</v>
      </c>
      <c r="E314" s="30">
        <f t="shared" si="2"/>
        <v>2.6255333114539869E-3</v>
      </c>
      <c r="I314" s="23">
        <v>40127</v>
      </c>
      <c r="J314" s="29">
        <v>1.0856590689478862E-2</v>
      </c>
      <c r="K314" s="29">
        <v>3.2531345306675563E-2</v>
      </c>
      <c r="L314" s="31">
        <f t="shared" si="3"/>
        <v>2.9964605129860646</v>
      </c>
    </row>
    <row r="315" spans="3:12" ht="15" customHeight="1" x14ac:dyDescent="0.2">
      <c r="C315" s="23">
        <v>40128</v>
      </c>
      <c r="D315" s="29">
        <v>2.6255333114539869E-3</v>
      </c>
      <c r="E315" s="30">
        <f t="shared" si="2"/>
        <v>-3.3387888707037683E-2</v>
      </c>
      <c r="I315" s="23">
        <v>40128</v>
      </c>
      <c r="J315" s="29">
        <v>2.1648672964462712E-3</v>
      </c>
      <c r="K315" s="29">
        <v>2.6255333114539869E-3</v>
      </c>
      <c r="L315" s="31">
        <f t="shared" si="3"/>
        <v>1.2127918028804445</v>
      </c>
    </row>
    <row r="316" spans="3:12" ht="15" customHeight="1" x14ac:dyDescent="0.2">
      <c r="C316" s="23">
        <v>40129</v>
      </c>
      <c r="D316" s="29">
        <v>-3.3387888707037683E-2</v>
      </c>
      <c r="E316" s="30">
        <f t="shared" si="2"/>
        <v>-1.6593294954283855E-2</v>
      </c>
      <c r="I316" s="23">
        <v>40129</v>
      </c>
      <c r="J316" s="29">
        <v>-2.7212792818066545E-3</v>
      </c>
      <c r="K316" s="29">
        <v>-3.3387888707037683E-2</v>
      </c>
      <c r="L316" s="31">
        <f t="shared" si="3"/>
        <v>12.269188587241034</v>
      </c>
    </row>
    <row r="317" spans="3:12" ht="15" customHeight="1" x14ac:dyDescent="0.2">
      <c r="C317" s="23">
        <v>40130</v>
      </c>
      <c r="D317" s="29">
        <v>-1.6593294954283855E-2</v>
      </c>
      <c r="E317" s="30">
        <f t="shared" si="2"/>
        <v>2.1349862258953189E-2</v>
      </c>
      <c r="I317" s="23">
        <v>40130</v>
      </c>
      <c r="J317" s="29">
        <v>-4.261843141667554E-3</v>
      </c>
      <c r="K317" s="29">
        <v>-1.6593294954283855E-2</v>
      </c>
      <c r="L317" s="31">
        <f t="shared" si="3"/>
        <v>3.8934551091411844</v>
      </c>
    </row>
    <row r="318" spans="3:12" ht="15" customHeight="1" x14ac:dyDescent="0.2">
      <c r="C318" s="23">
        <v>40131</v>
      </c>
      <c r="D318" s="29">
        <v>2.1349862258953189E-2</v>
      </c>
      <c r="E318" s="30">
        <f t="shared" si="2"/>
        <v>-3.371544167228846E-4</v>
      </c>
      <c r="I318" s="23">
        <v>40131</v>
      </c>
      <c r="J318" s="29">
        <v>1.4012684869973091E-2</v>
      </c>
      <c r="K318" s="29">
        <v>2.1349862258953189E-2</v>
      </c>
      <c r="L318" s="31">
        <f t="shared" si="3"/>
        <v>1.5236096763085338</v>
      </c>
    </row>
    <row r="319" spans="3:12" ht="15" customHeight="1" x14ac:dyDescent="0.2">
      <c r="C319" s="23">
        <v>40132</v>
      </c>
      <c r="D319" s="29">
        <v>-3.371544167228846E-4</v>
      </c>
      <c r="E319" s="30">
        <f t="shared" si="2"/>
        <v>-1.0455311973018522E-2</v>
      </c>
      <c r="I319" s="23">
        <v>40132</v>
      </c>
      <c r="J319" s="29">
        <v>-5.1264191683498828E-3</v>
      </c>
      <c r="K319" s="29">
        <v>-3.371544167228846E-4</v>
      </c>
      <c r="L319" s="31">
        <f t="shared" si="3"/>
        <v>6.5768015772968785E-2</v>
      </c>
    </row>
    <row r="320" spans="3:12" ht="15" customHeight="1" x14ac:dyDescent="0.2">
      <c r="C320" s="23">
        <v>40133</v>
      </c>
      <c r="D320" s="29">
        <v>-1.0455311973018522E-2</v>
      </c>
      <c r="E320" s="30">
        <f t="shared" si="2"/>
        <v>2.1131561008861599E-2</v>
      </c>
      <c r="I320" s="23">
        <v>40133</v>
      </c>
      <c r="J320" s="29">
        <v>-1.1243821499082873E-2</v>
      </c>
      <c r="K320" s="29">
        <v>-1.0455311973018522E-2</v>
      </c>
      <c r="L320" s="31">
        <f t="shared" si="3"/>
        <v>0.92987174990916854</v>
      </c>
    </row>
    <row r="321" spans="3:12" ht="15" customHeight="1" x14ac:dyDescent="0.2">
      <c r="C321" s="23">
        <v>40134</v>
      </c>
      <c r="D321" s="29">
        <v>2.1131561008861599E-2</v>
      </c>
      <c r="E321" s="30">
        <f t="shared" si="2"/>
        <v>-5.3404539385847327E-3</v>
      </c>
      <c r="I321" s="23">
        <v>40134</v>
      </c>
      <c r="J321" s="29">
        <v>2.5207465941599061E-3</v>
      </c>
      <c r="K321" s="29">
        <v>2.1131561008861599E-2</v>
      </c>
      <c r="L321" s="31">
        <f t="shared" si="3"/>
        <v>8.3830564555038709</v>
      </c>
    </row>
    <row r="322" spans="3:12" ht="15" customHeight="1" x14ac:dyDescent="0.2">
      <c r="C322" s="23">
        <v>40135</v>
      </c>
      <c r="D322" s="29">
        <v>-5.3404539385847327E-3</v>
      </c>
      <c r="E322" s="30">
        <f t="shared" si="2"/>
        <v>-2.2818791946308759E-2</v>
      </c>
      <c r="I322" s="23">
        <v>40135</v>
      </c>
      <c r="J322" s="29">
        <v>3.4325912532489067E-3</v>
      </c>
      <c r="K322" s="29">
        <v>-5.3404539385847327E-3</v>
      </c>
      <c r="L322" s="31">
        <f t="shared" si="3"/>
        <v>-1.5558082930876365</v>
      </c>
    </row>
    <row r="323" spans="3:12" ht="15" customHeight="1" x14ac:dyDescent="0.2">
      <c r="C323" s="23">
        <v>40136</v>
      </c>
      <c r="D323" s="29">
        <v>-2.2818791946308759E-2</v>
      </c>
      <c r="E323" s="30">
        <f t="shared" si="2"/>
        <v>0</v>
      </c>
      <c r="I323" s="23">
        <v>40136</v>
      </c>
      <c r="J323" s="29">
        <v>-7.193636939536896E-3</v>
      </c>
      <c r="K323" s="29">
        <v>-2.2818791946308759E-2</v>
      </c>
      <c r="L323" s="31">
        <f t="shared" si="3"/>
        <v>3.1720800115577923</v>
      </c>
    </row>
    <row r="324" spans="3:12" ht="15" customHeight="1" x14ac:dyDescent="0.2">
      <c r="C324" s="23">
        <v>40137</v>
      </c>
      <c r="D324" s="29">
        <v>0</v>
      </c>
      <c r="E324" s="30">
        <f t="shared" si="2"/>
        <v>-2.5068681318681341E-2</v>
      </c>
      <c r="I324" s="23">
        <v>40137</v>
      </c>
      <c r="J324" s="29">
        <v>-1.5640065793205205E-2</v>
      </c>
      <c r="K324" s="29">
        <v>0</v>
      </c>
      <c r="L324" s="31">
        <f t="shared" si="3"/>
        <v>0</v>
      </c>
    </row>
    <row r="325" spans="3:12" ht="15" customHeight="1" x14ac:dyDescent="0.2">
      <c r="C325" s="23">
        <v>40138</v>
      </c>
      <c r="D325" s="29">
        <v>-2.5068681318681341E-2</v>
      </c>
      <c r="E325" s="30">
        <f t="shared" si="2"/>
        <v>-3.87460373370907E-3</v>
      </c>
      <c r="I325" s="23">
        <v>40138</v>
      </c>
      <c r="J325" s="29">
        <v>-4.652770775413817E-3</v>
      </c>
      <c r="K325" s="29">
        <v>-2.5068681318681341E-2</v>
      </c>
      <c r="L325" s="31">
        <f t="shared" si="3"/>
        <v>5.3879037951212485</v>
      </c>
    </row>
    <row r="326" spans="3:12" ht="15" customHeight="1" x14ac:dyDescent="0.2">
      <c r="C326" s="23">
        <v>40139</v>
      </c>
      <c r="D326" s="29">
        <v>-3.87460373370907E-3</v>
      </c>
      <c r="E326" s="30">
        <f t="shared" si="2"/>
        <v>4.2432814710040567E-3</v>
      </c>
      <c r="I326" s="23">
        <v>40139</v>
      </c>
      <c r="J326" s="29">
        <v>3.1838837592983449E-3</v>
      </c>
      <c r="K326" s="29">
        <v>-3.87460373370907E-3</v>
      </c>
      <c r="L326" s="31">
        <f t="shared" si="3"/>
        <v>-1.2169425854174223</v>
      </c>
    </row>
    <row r="327" spans="3:12" ht="15" customHeight="1" x14ac:dyDescent="0.2">
      <c r="C327" s="23">
        <v>40140</v>
      </c>
      <c r="D327" s="29">
        <v>4.2432814710040567E-3</v>
      </c>
      <c r="E327" s="30">
        <f t="shared" si="2"/>
        <v>-2.8169014084505895E-3</v>
      </c>
      <c r="I327" s="23">
        <v>40140</v>
      </c>
      <c r="J327" s="29">
        <v>9.8098617963593426E-4</v>
      </c>
      <c r="K327" s="29">
        <v>4.2432814710040567E-3</v>
      </c>
      <c r="L327" s="31">
        <f t="shared" si="3"/>
        <v>4.3255262501035769</v>
      </c>
    </row>
    <row r="328" spans="3:12" ht="15" customHeight="1" x14ac:dyDescent="0.2">
      <c r="C328" s="23">
        <v>40141</v>
      </c>
      <c r="D328" s="29">
        <v>-2.8169014084505895E-3</v>
      </c>
      <c r="E328" s="30">
        <f t="shared" si="2"/>
        <v>-3.1779661016949623E-3</v>
      </c>
      <c r="I328" s="23">
        <v>40141</v>
      </c>
      <c r="J328" s="29">
        <v>1.7726918975009553E-3</v>
      </c>
      <c r="K328" s="29">
        <v>-2.8169014084505895E-3</v>
      </c>
      <c r="L328" s="31">
        <f t="shared" si="3"/>
        <v>-1.589053017290655</v>
      </c>
    </row>
    <row r="329" spans="3:12" ht="15" customHeight="1" x14ac:dyDescent="0.2">
      <c r="C329" s="23">
        <v>40142</v>
      </c>
      <c r="D329" s="29">
        <v>-3.1779661016949623E-3</v>
      </c>
      <c r="E329" s="30">
        <f t="shared" si="2"/>
        <v>-3.4714842366276977E-2</v>
      </c>
      <c r="I329" s="23">
        <v>40142</v>
      </c>
      <c r="J329" s="29">
        <v>-9.1642808844897283E-3</v>
      </c>
      <c r="K329" s="29">
        <v>-3.1779661016949623E-3</v>
      </c>
      <c r="L329" s="31">
        <f t="shared" si="3"/>
        <v>0.34677746587553587</v>
      </c>
    </row>
    <row r="330" spans="3:12" ht="15" customHeight="1" x14ac:dyDescent="0.2">
      <c r="C330" s="23">
        <v>40143</v>
      </c>
      <c r="D330" s="29">
        <v>-3.4714842366276977E-2</v>
      </c>
      <c r="E330" s="30">
        <f t="shared" si="2"/>
        <v>6.9724770642203282E-3</v>
      </c>
      <c r="I330" s="23">
        <v>40143</v>
      </c>
      <c r="J330" s="29">
        <v>-3.428098501568122E-2</v>
      </c>
      <c r="K330" s="29">
        <v>-3.4714842366276977E-2</v>
      </c>
      <c r="L330" s="31">
        <f t="shared" si="3"/>
        <v>1.0126559184456718</v>
      </c>
    </row>
    <row r="331" spans="3:12" ht="15" customHeight="1" x14ac:dyDescent="0.2">
      <c r="C331" s="23">
        <v>40144</v>
      </c>
      <c r="D331" s="29">
        <v>6.9724770642203282E-3</v>
      </c>
      <c r="E331" s="30">
        <f t="shared" si="2"/>
        <v>2.5145772594752147E-2</v>
      </c>
      <c r="I331" s="23">
        <v>40144</v>
      </c>
      <c r="J331" s="29">
        <v>2.1800905113440461E-3</v>
      </c>
      <c r="K331" s="29">
        <v>6.9724770642203282E-3</v>
      </c>
      <c r="L331" s="31">
        <f t="shared" si="3"/>
        <v>3.1982511863334202</v>
      </c>
    </row>
    <row r="332" spans="3:12" ht="15" customHeight="1" x14ac:dyDescent="0.2">
      <c r="C332" s="23">
        <v>40145</v>
      </c>
      <c r="D332" s="29">
        <v>2.5145772594752147E-2</v>
      </c>
      <c r="E332" s="30">
        <f t="shared" si="2"/>
        <v>-3.2705296836118003E-2</v>
      </c>
      <c r="I332" s="23">
        <v>40145</v>
      </c>
      <c r="J332" s="29">
        <v>1.9833173307729268E-2</v>
      </c>
      <c r="K332" s="29">
        <v>2.5145772594752147E-2</v>
      </c>
      <c r="L332" s="31">
        <f t="shared" si="3"/>
        <v>1.2678643101934921</v>
      </c>
    </row>
    <row r="333" spans="3:12" ht="15" customHeight="1" x14ac:dyDescent="0.2">
      <c r="C333" s="23">
        <v>40146</v>
      </c>
      <c r="D333" s="29">
        <v>-3.2705296836118003E-2</v>
      </c>
      <c r="E333" s="30">
        <f t="shared" si="2"/>
        <v>-1.7273061374494803E-2</v>
      </c>
      <c r="I333" s="23">
        <v>40146</v>
      </c>
      <c r="J333" s="29">
        <v>-6.5903674718291727E-3</v>
      </c>
      <c r="K333" s="29">
        <v>-3.2705296836118003E-2</v>
      </c>
      <c r="L333" s="31">
        <f t="shared" si="3"/>
        <v>4.9625907775125269</v>
      </c>
    </row>
    <row r="334" spans="3:12" ht="15" customHeight="1" x14ac:dyDescent="0.2">
      <c r="C334" s="23">
        <v>40147</v>
      </c>
      <c r="D334" s="29">
        <v>-1.7273061374494803E-2</v>
      </c>
      <c r="E334" s="30">
        <f t="shared" si="2"/>
        <v>-2.8047868362004458E-2</v>
      </c>
      <c r="I334" s="23">
        <v>40147</v>
      </c>
      <c r="J334" s="29">
        <v>-6.0861839182585475E-3</v>
      </c>
      <c r="K334" s="29">
        <v>-1.7273061374494803E-2</v>
      </c>
      <c r="L334" s="31">
        <f t="shared" si="3"/>
        <v>2.8380774564954621</v>
      </c>
    </row>
    <row r="335" spans="3:12" ht="15" customHeight="1" x14ac:dyDescent="0.2">
      <c r="C335" s="23">
        <v>40148</v>
      </c>
      <c r="D335" s="29">
        <v>-2.8047868362004458E-2</v>
      </c>
      <c r="E335" s="30">
        <f t="shared" si="2"/>
        <v>-1.0773374374759448E-2</v>
      </c>
      <c r="I335" s="23">
        <v>40148</v>
      </c>
      <c r="J335" s="29">
        <v>-3.3522549501631471E-2</v>
      </c>
      <c r="K335" s="29">
        <v>-2.8047868362004458E-2</v>
      </c>
      <c r="L335" s="31">
        <f t="shared" si="3"/>
        <v>0.83668661181749993</v>
      </c>
    </row>
    <row r="336" spans="3:12" ht="15" customHeight="1" x14ac:dyDescent="0.2">
      <c r="C336" s="23">
        <v>40149</v>
      </c>
      <c r="D336" s="29">
        <v>-1.0773374374759448E-2</v>
      </c>
      <c r="E336" s="30">
        <f t="shared" si="2"/>
        <v>-2.9560482302605995E-2</v>
      </c>
      <c r="I336" s="23">
        <v>40149</v>
      </c>
      <c r="J336" s="29">
        <v>6.937057762568255E-4</v>
      </c>
      <c r="K336" s="29">
        <v>-1.0773374374759448E-2</v>
      </c>
      <c r="L336" s="31">
        <f t="shared" si="3"/>
        <v>-15.530178273693517</v>
      </c>
    </row>
    <row r="337" spans="3:12" ht="15" customHeight="1" x14ac:dyDescent="0.2">
      <c r="C337" s="23">
        <v>40150</v>
      </c>
      <c r="D337" s="29">
        <v>-2.9560482302605995E-2</v>
      </c>
      <c r="E337" s="30">
        <f t="shared" si="2"/>
        <v>-2.2444889779559052E-2</v>
      </c>
      <c r="I337" s="23">
        <v>40150</v>
      </c>
      <c r="J337" s="29">
        <v>-2.3107496071725686E-2</v>
      </c>
      <c r="K337" s="29">
        <v>-2.9560482302605995E-2</v>
      </c>
      <c r="L337" s="31">
        <f t="shared" si="3"/>
        <v>1.2792594321275761</v>
      </c>
    </row>
    <row r="338" spans="3:12" ht="15" customHeight="1" x14ac:dyDescent="0.2">
      <c r="C338" s="23">
        <v>40151</v>
      </c>
      <c r="D338" s="29">
        <v>-2.2444889779559052E-2</v>
      </c>
      <c r="E338" s="30">
        <f t="shared" si="2"/>
        <v>5.7810578105781163E-2</v>
      </c>
      <c r="I338" s="23">
        <v>40151</v>
      </c>
      <c r="J338" s="29">
        <v>-8.562777935471666E-3</v>
      </c>
      <c r="K338" s="29">
        <v>-2.2444889779559052E-2</v>
      </c>
      <c r="L338" s="31">
        <f t="shared" si="3"/>
        <v>2.6212159124879504</v>
      </c>
    </row>
    <row r="339" spans="3:12" ht="15" customHeight="1" x14ac:dyDescent="0.2">
      <c r="C339" s="23">
        <v>40152</v>
      </c>
      <c r="D339" s="29">
        <v>5.7810578105781163E-2</v>
      </c>
      <c r="E339" s="30">
        <f t="shared" si="2"/>
        <v>-9.302325581395432E-3</v>
      </c>
      <c r="I339" s="23">
        <v>40152</v>
      </c>
      <c r="J339" s="29">
        <v>4.1068219051709098E-2</v>
      </c>
      <c r="K339" s="29">
        <v>5.7810578105781163E-2</v>
      </c>
      <c r="L339" s="31">
        <f t="shared" si="3"/>
        <v>1.4076719039847265</v>
      </c>
    </row>
    <row r="340" spans="3:12" ht="15" customHeight="1" x14ac:dyDescent="0.2">
      <c r="C340" s="23">
        <v>40153</v>
      </c>
      <c r="D340" s="29">
        <v>-9.302325581395432E-3</v>
      </c>
      <c r="E340" s="30">
        <f t="shared" si="2"/>
        <v>5.8685446009389963E-3</v>
      </c>
      <c r="I340" s="23">
        <v>40153</v>
      </c>
      <c r="J340" s="29">
        <v>-1.5705926389928626E-2</v>
      </c>
      <c r="K340" s="29">
        <v>-9.302325581395432E-3</v>
      </c>
      <c r="L340" s="31">
        <f t="shared" si="3"/>
        <v>0.5922812415166111</v>
      </c>
    </row>
    <row r="341" spans="3:12" ht="15" customHeight="1" x14ac:dyDescent="0.2">
      <c r="C341" s="23">
        <v>40154</v>
      </c>
      <c r="D341" s="29">
        <v>5.8685446009389963E-3</v>
      </c>
      <c r="E341" s="30">
        <f t="shared" si="2"/>
        <v>-3.2283158304161841E-2</v>
      </c>
      <c r="I341" s="23">
        <v>40154</v>
      </c>
      <c r="J341" s="29">
        <v>1.2402017850213332E-2</v>
      </c>
      <c r="K341" s="29">
        <v>5.8685446009389963E-3</v>
      </c>
      <c r="L341" s="31">
        <f t="shared" si="3"/>
        <v>0.47319272329849527</v>
      </c>
    </row>
    <row r="342" spans="3:12" ht="15" customHeight="1" x14ac:dyDescent="0.2">
      <c r="C342" s="23">
        <v>40155</v>
      </c>
      <c r="D342" s="29">
        <v>-3.2283158304161841E-2</v>
      </c>
      <c r="E342" s="30">
        <f t="shared" si="2"/>
        <v>-2.2508038585209E-2</v>
      </c>
      <c r="I342" s="23">
        <v>40155</v>
      </c>
      <c r="J342" s="29">
        <v>-6.6846559548632278E-3</v>
      </c>
      <c r="K342" s="29">
        <v>-3.2283158304161841E-2</v>
      </c>
      <c r="L342" s="31">
        <f t="shared" si="3"/>
        <v>4.8294420119969175</v>
      </c>
    </row>
    <row r="343" spans="3:12" ht="15" customHeight="1" x14ac:dyDescent="0.2">
      <c r="C343" s="23">
        <v>40156</v>
      </c>
      <c r="D343" s="29">
        <v>-2.2508038585209E-2</v>
      </c>
      <c r="E343" s="30">
        <f t="shared" si="2"/>
        <v>-3.9473684210526327E-2</v>
      </c>
      <c r="I343" s="23">
        <v>40156</v>
      </c>
      <c r="J343" s="29">
        <v>-2.1238500956967332E-2</v>
      </c>
      <c r="K343" s="29">
        <v>-2.2508038585209E-2</v>
      </c>
      <c r="L343" s="31">
        <f t="shared" si="3"/>
        <v>1.0597752935018323</v>
      </c>
    </row>
    <row r="344" spans="3:12" ht="15" customHeight="1" x14ac:dyDescent="0.2">
      <c r="C344" s="23">
        <v>40157</v>
      </c>
      <c r="D344" s="29">
        <v>-3.9473684210526327E-2</v>
      </c>
      <c r="E344" s="30">
        <f t="shared" si="2"/>
        <v>-4.2380136986301276E-2</v>
      </c>
      <c r="I344" s="23">
        <v>40157</v>
      </c>
      <c r="J344" s="29">
        <v>-8.6103576610104815E-3</v>
      </c>
      <c r="K344" s="29">
        <v>-3.9473684210526327E-2</v>
      </c>
      <c r="L344" s="31">
        <f t="shared" si="3"/>
        <v>4.5844418739155879</v>
      </c>
    </row>
    <row r="345" spans="3:12" ht="15" customHeight="1" x14ac:dyDescent="0.2">
      <c r="C345" s="23">
        <v>40158</v>
      </c>
      <c r="D345" s="29">
        <v>-4.2380136986301276E-2</v>
      </c>
      <c r="E345" s="30">
        <f t="shared" si="2"/>
        <v>-2.4586499776486415E-2</v>
      </c>
      <c r="I345" s="23">
        <v>40158</v>
      </c>
      <c r="J345" s="29">
        <v>-3.2211370216015056E-2</v>
      </c>
      <c r="K345" s="29">
        <v>-4.2380136986301276E-2</v>
      </c>
      <c r="L345" s="31">
        <f t="shared" si="3"/>
        <v>1.3156887366818828</v>
      </c>
    </row>
    <row r="346" spans="3:12" ht="15" customHeight="1" x14ac:dyDescent="0.2">
      <c r="C346" s="23">
        <v>40159</v>
      </c>
      <c r="D346" s="29">
        <v>-2.4586499776486415E-2</v>
      </c>
      <c r="E346" s="30">
        <f t="shared" si="2"/>
        <v>-4.0788267644362941E-2</v>
      </c>
      <c r="I346" s="23">
        <v>40159</v>
      </c>
      <c r="J346" s="29">
        <v>-1.8934600023010839E-2</v>
      </c>
      <c r="K346" s="29">
        <v>-2.4586499776486415E-2</v>
      </c>
      <c r="L346" s="31">
        <f t="shared" si="3"/>
        <v>1.2984958618934086</v>
      </c>
    </row>
    <row r="347" spans="3:12" ht="15" customHeight="1" x14ac:dyDescent="0.2">
      <c r="C347" s="23">
        <v>40160</v>
      </c>
      <c r="D347" s="29">
        <v>-4.0788267644362941E-2</v>
      </c>
      <c r="E347" s="30">
        <f t="shared" si="2"/>
        <v>5.2078356426182415E-2</v>
      </c>
      <c r="I347" s="23">
        <v>40160</v>
      </c>
      <c r="J347" s="29">
        <v>-2.5079997989579272E-2</v>
      </c>
      <c r="K347" s="29">
        <v>-4.0788267644362941E-2</v>
      </c>
      <c r="L347" s="31">
        <f t="shared" si="3"/>
        <v>1.6263265914658545</v>
      </c>
    </row>
    <row r="348" spans="3:12" ht="15" customHeight="1" x14ac:dyDescent="0.2">
      <c r="C348" s="23">
        <v>40161</v>
      </c>
      <c r="D348" s="29">
        <v>5.2078356426182415E-2</v>
      </c>
      <c r="E348" s="30">
        <f t="shared" si="2"/>
        <v>-4.0871934604904681E-3</v>
      </c>
      <c r="I348" s="23">
        <v>40161</v>
      </c>
      <c r="J348" s="29">
        <v>3.5520346439373185E-2</v>
      </c>
      <c r="K348" s="29">
        <v>5.2078356426182415E-2</v>
      </c>
      <c r="L348" s="31">
        <f t="shared" si="3"/>
        <v>1.4661556444859221</v>
      </c>
    </row>
    <row r="349" spans="3:12" ht="15" customHeight="1" x14ac:dyDescent="0.2">
      <c r="C349" s="23">
        <v>40162</v>
      </c>
      <c r="D349" s="29">
        <v>-4.0871934604904681E-3</v>
      </c>
      <c r="E349" s="30">
        <f t="shared" si="2"/>
        <v>-3.4199726402188824E-2</v>
      </c>
      <c r="I349" s="23">
        <v>40162</v>
      </c>
      <c r="J349" s="29">
        <v>-5.7086908179690976E-3</v>
      </c>
      <c r="K349" s="29">
        <v>-4.0871934604904681E-3</v>
      </c>
      <c r="L349" s="31">
        <f t="shared" si="3"/>
        <v>0.71595985678981167</v>
      </c>
    </row>
    <row r="350" spans="3:12" ht="15" customHeight="1" x14ac:dyDescent="0.2">
      <c r="C350" s="23">
        <v>40163</v>
      </c>
      <c r="D350" s="29">
        <v>-3.4199726402188824E-2</v>
      </c>
      <c r="E350" s="30">
        <f t="shared" si="2"/>
        <v>7.5542965061379252E-3</v>
      </c>
      <c r="I350" s="23">
        <v>40163</v>
      </c>
      <c r="J350" s="29">
        <v>-1.2200617541517134E-2</v>
      </c>
      <c r="K350" s="29">
        <v>-3.4199726402188824E-2</v>
      </c>
      <c r="L350" s="31">
        <f t="shared" si="3"/>
        <v>2.8031143739906237</v>
      </c>
    </row>
    <row r="351" spans="3:12" ht="15" customHeight="1" x14ac:dyDescent="0.2">
      <c r="C351" s="23">
        <v>40164</v>
      </c>
      <c r="D351" s="29">
        <v>7.5542965061379252E-3</v>
      </c>
      <c r="E351" s="30">
        <f t="shared" si="2"/>
        <v>4.0299906279287701E-2</v>
      </c>
      <c r="I351" s="23">
        <v>40164</v>
      </c>
      <c r="J351" s="29">
        <v>1.6997837253311721E-2</v>
      </c>
      <c r="K351" s="29">
        <v>7.5542965061379252E-3</v>
      </c>
      <c r="L351" s="31">
        <f t="shared" si="3"/>
        <v>0.44442692288197472</v>
      </c>
    </row>
    <row r="352" spans="3:12" ht="15" customHeight="1" x14ac:dyDescent="0.2">
      <c r="C352" s="23">
        <v>40165</v>
      </c>
      <c r="D352" s="29">
        <v>4.0299906279287701E-2</v>
      </c>
      <c r="E352" s="30">
        <f t="shared" si="2"/>
        <v>-1.0360360360360366E-2</v>
      </c>
      <c r="I352" s="23">
        <v>40165</v>
      </c>
      <c r="J352" s="29">
        <v>3.1599933543777992E-2</v>
      </c>
      <c r="K352" s="29">
        <v>4.0299906279287701E-2</v>
      </c>
      <c r="L352" s="31">
        <f t="shared" si="3"/>
        <v>1.2753161718981756</v>
      </c>
    </row>
    <row r="353" spans="3:12" ht="15" customHeight="1" x14ac:dyDescent="0.2">
      <c r="C353" s="23">
        <v>40166</v>
      </c>
      <c r="D353" s="29">
        <v>-1.0360360360360366E-2</v>
      </c>
      <c r="E353" s="30">
        <f t="shared" si="2"/>
        <v>1.3199817933545965E-2</v>
      </c>
      <c r="I353" s="23">
        <v>40166</v>
      </c>
      <c r="J353" s="29">
        <v>-2.3352444759389135E-3</v>
      </c>
      <c r="K353" s="29">
        <v>-1.0360360360360366E-2</v>
      </c>
      <c r="L353" s="31">
        <f t="shared" si="3"/>
        <v>4.4365206585896564</v>
      </c>
    </row>
    <row r="354" spans="3:12" ht="15" customHeight="1" x14ac:dyDescent="0.2">
      <c r="C354" s="23">
        <v>40167</v>
      </c>
      <c r="D354" s="29">
        <v>1.3199817933545965E-2</v>
      </c>
      <c r="E354" s="30">
        <f t="shared" si="2"/>
        <v>-1.7520215633423208E-2</v>
      </c>
      <c r="I354" s="23">
        <v>40167</v>
      </c>
      <c r="J354" s="29">
        <v>1.7757114953105058E-2</v>
      </c>
      <c r="K354" s="29">
        <v>1.3199817933545965E-2</v>
      </c>
      <c r="L354" s="31">
        <f t="shared" si="3"/>
        <v>0.7433537468448842</v>
      </c>
    </row>
    <row r="355" spans="3:12" ht="15" customHeight="1" x14ac:dyDescent="0.2">
      <c r="C355" s="23">
        <v>40168</v>
      </c>
      <c r="D355" s="29">
        <v>-1.7520215633423208E-2</v>
      </c>
      <c r="E355" s="30">
        <f t="shared" si="2"/>
        <v>1.4631915866483824E-2</v>
      </c>
      <c r="I355" s="23">
        <v>40168</v>
      </c>
      <c r="J355" s="29">
        <v>-1.9128586609989395E-2</v>
      </c>
      <c r="K355" s="29">
        <v>-1.7520215633423208E-2</v>
      </c>
      <c r="L355" s="31">
        <f t="shared" si="3"/>
        <v>0.9159179395028455</v>
      </c>
    </row>
    <row r="356" spans="3:12" ht="15" customHeight="1" x14ac:dyDescent="0.2">
      <c r="C356" s="23">
        <v>40169</v>
      </c>
      <c r="D356" s="29">
        <v>1.4631915866483824E-2</v>
      </c>
      <c r="E356" s="30">
        <f t="shared" si="2"/>
        <v>-4.0558810274898716E-2</v>
      </c>
      <c r="I356" s="23">
        <v>40169</v>
      </c>
      <c r="J356" s="29">
        <v>1.7819892951278282E-2</v>
      </c>
      <c r="K356" s="29">
        <v>1.4631915866483824E-2</v>
      </c>
      <c r="L356" s="31">
        <f t="shared" si="3"/>
        <v>0.82110009900111247</v>
      </c>
    </row>
    <row r="357" spans="3:12" ht="15" customHeight="1" x14ac:dyDescent="0.2">
      <c r="C357" s="23">
        <v>40170</v>
      </c>
      <c r="D357" s="29">
        <v>-4.0558810274898716E-2</v>
      </c>
      <c r="E357" s="30">
        <f t="shared" si="2"/>
        <v>-4.5091592296853E-2</v>
      </c>
      <c r="I357" s="23">
        <v>40170</v>
      </c>
      <c r="J357" s="29">
        <v>-2.0129323356052331E-2</v>
      </c>
      <c r="K357" s="29">
        <v>-4.0558810274898716E-2</v>
      </c>
      <c r="L357" s="31">
        <f t="shared" si="3"/>
        <v>2.0149117562217413</v>
      </c>
    </row>
    <row r="358" spans="3:12" ht="15" customHeight="1" x14ac:dyDescent="0.2">
      <c r="C358" s="23">
        <v>40171</v>
      </c>
      <c r="D358" s="29">
        <v>-4.5091592296853E-2</v>
      </c>
      <c r="E358" s="30">
        <f t="shared" si="2"/>
        <v>1.9183472700442739E-2</v>
      </c>
      <c r="I358" s="23">
        <v>40171</v>
      </c>
      <c r="J358" s="29">
        <v>-7.9933847850055528E-3</v>
      </c>
      <c r="K358" s="29">
        <v>-4.5091592296853E-2</v>
      </c>
      <c r="L358" s="31">
        <f t="shared" si="3"/>
        <v>5.6411136845855818</v>
      </c>
    </row>
    <row r="359" spans="3:12" ht="15" customHeight="1" x14ac:dyDescent="0.2">
      <c r="C359" s="23">
        <v>40172</v>
      </c>
      <c r="D359" s="29">
        <v>1.9183472700442739E-2</v>
      </c>
      <c r="E359" s="30">
        <f t="shared" si="2"/>
        <v>3.8610038610038533E-3</v>
      </c>
      <c r="I359" s="23">
        <v>40172</v>
      </c>
      <c r="J359" s="29">
        <v>1.099978752267794E-2</v>
      </c>
      <c r="K359" s="29">
        <v>1.9183472700442739E-2</v>
      </c>
      <c r="L359" s="31">
        <f t="shared" si="3"/>
        <v>1.7439857507149783</v>
      </c>
    </row>
    <row r="360" spans="3:12" ht="15" customHeight="1" x14ac:dyDescent="0.2">
      <c r="C360" s="23">
        <v>40173</v>
      </c>
      <c r="D360" s="29">
        <v>3.8610038610038533E-3</v>
      </c>
      <c r="E360" s="30">
        <f t="shared" si="2"/>
        <v>5.8653846153846168E-2</v>
      </c>
      <c r="I360" s="23">
        <v>40173</v>
      </c>
      <c r="J360" s="29">
        <v>-6.0948008277289523E-3</v>
      </c>
      <c r="K360" s="29">
        <v>3.8610038610038533E-3</v>
      </c>
      <c r="L360" s="31">
        <f t="shared" si="3"/>
        <v>-0.63349139211207706</v>
      </c>
    </row>
    <row r="361" spans="3:12" ht="15" customHeight="1" x14ac:dyDescent="0.2">
      <c r="C361" s="23">
        <v>40174</v>
      </c>
      <c r="D361" s="29">
        <v>5.8653846153846168E-2</v>
      </c>
      <c r="E361" s="30">
        <f t="shared" si="2"/>
        <v>1.3169845594913632E-2</v>
      </c>
      <c r="I361" s="23">
        <v>40174</v>
      </c>
      <c r="J361" s="29">
        <v>2.5537175295629488E-2</v>
      </c>
      <c r="K361" s="29">
        <v>5.8653846153846168E-2</v>
      </c>
      <c r="L361" s="31">
        <f t="shared" si="3"/>
        <v>2.2968024252817174</v>
      </c>
    </row>
    <row r="362" spans="3:12" ht="15" customHeight="1" x14ac:dyDescent="0.2">
      <c r="C362" s="23">
        <v>40175</v>
      </c>
      <c r="D362" s="29">
        <v>1.3169845594913632E-2</v>
      </c>
      <c r="E362" s="30">
        <f t="shared" si="2"/>
        <v>1.0757507844016301E-2</v>
      </c>
      <c r="I362" s="23">
        <v>40175</v>
      </c>
      <c r="J362" s="29">
        <v>8.8185379625371763E-3</v>
      </c>
      <c r="K362" s="29">
        <v>1.3169845594913632E-2</v>
      </c>
      <c r="L362" s="31">
        <f t="shared" si="3"/>
        <v>1.4934273289814748</v>
      </c>
    </row>
    <row r="363" spans="3:12" ht="15" customHeight="1" x14ac:dyDescent="0.2">
      <c r="C363" s="23">
        <v>40176</v>
      </c>
      <c r="D363" s="29">
        <v>1.0757507844016301E-2</v>
      </c>
      <c r="E363" s="30">
        <f t="shared" si="2"/>
        <v>1.6407982261640752E-2</v>
      </c>
      <c r="I363" s="23">
        <v>40176</v>
      </c>
      <c r="J363" s="29">
        <v>-1.1319864790504397E-3</v>
      </c>
      <c r="K363" s="29">
        <v>1.0757507844016301E-2</v>
      </c>
      <c r="L363" s="31">
        <f t="shared" si="3"/>
        <v>-9.5032123113698095</v>
      </c>
    </row>
    <row r="364" spans="3:12" ht="15" customHeight="1" x14ac:dyDescent="0.2">
      <c r="C364" s="23">
        <v>40177</v>
      </c>
      <c r="D364" s="29">
        <v>1.6407982261640752E-2</v>
      </c>
      <c r="E364" s="30">
        <f t="shared" si="2"/>
        <v>-3.4904013961606362E-3</v>
      </c>
      <c r="I364" s="23">
        <v>40177</v>
      </c>
      <c r="J364" s="29">
        <v>1.4307525223112405E-2</v>
      </c>
      <c r="K364" s="29">
        <v>1.6407982261640752E-2</v>
      </c>
      <c r="L364" s="31">
        <f t="shared" si="3"/>
        <v>1.1468078515168552</v>
      </c>
    </row>
    <row r="365" spans="3:12" ht="15" customHeight="1" x14ac:dyDescent="0.2">
      <c r="C365" s="23">
        <v>40178</v>
      </c>
      <c r="D365" s="29">
        <v>-3.4904013961606362E-3</v>
      </c>
      <c r="E365" s="30">
        <f t="shared" si="2"/>
        <v>-7.8809106830122211E-3</v>
      </c>
      <c r="I365" s="23">
        <v>40178</v>
      </c>
      <c r="J365" s="29">
        <v>4.7950094658761877E-3</v>
      </c>
      <c r="K365" s="29">
        <v>-3.4904013961606362E-3</v>
      </c>
      <c r="L365" s="31">
        <f t="shared" si="3"/>
        <v>-0.72792377595918645</v>
      </c>
    </row>
    <row r="366" spans="3:12" ht="15" customHeight="1" x14ac:dyDescent="0.2">
      <c r="C366" s="23">
        <v>40179</v>
      </c>
      <c r="D366" s="29">
        <v>-7.8809106830122211E-3</v>
      </c>
      <c r="E366" s="30">
        <f t="shared" si="2"/>
        <v>-1.765225066195919E-3</v>
      </c>
      <c r="I366" s="23">
        <v>40179</v>
      </c>
      <c r="J366" s="29">
        <v>-3.2431931553180693E-3</v>
      </c>
      <c r="K366" s="29">
        <v>-7.8809106830122211E-3</v>
      </c>
      <c r="L366" s="31">
        <f t="shared" si="3"/>
        <v>2.4299849887415408</v>
      </c>
    </row>
    <row r="367" spans="3:12" ht="15" customHeight="1" x14ac:dyDescent="0.2">
      <c r="C367" s="23">
        <v>40180</v>
      </c>
      <c r="D367" s="29">
        <v>-1.765225066195919E-3</v>
      </c>
      <c r="E367" s="30">
        <f t="shared" si="2"/>
        <v>9.2838196286471053E-3</v>
      </c>
      <c r="I367" s="23">
        <v>40180</v>
      </c>
      <c r="J367" s="29">
        <v>-1.595884786414814E-3</v>
      </c>
      <c r="K367" s="29">
        <v>-1.765225066195919E-3</v>
      </c>
      <c r="L367" s="31">
        <f t="shared" si="3"/>
        <v>1.1061105922073053</v>
      </c>
    </row>
    <row r="368" spans="3:12" ht="15" customHeight="1" x14ac:dyDescent="0.2">
      <c r="C368" s="23">
        <v>40181</v>
      </c>
      <c r="D368" s="29">
        <v>9.2838196286471053E-3</v>
      </c>
      <c r="E368" s="30">
        <f t="shared" si="2"/>
        <v>9.1984231274639949E-3</v>
      </c>
      <c r="I368" s="23">
        <v>40181</v>
      </c>
      <c r="J368" s="29">
        <v>6.0678481641267545E-3</v>
      </c>
      <c r="K368" s="29">
        <v>9.2838196286471053E-3</v>
      </c>
      <c r="L368" s="31">
        <f t="shared" si="3"/>
        <v>1.5300019673421035</v>
      </c>
    </row>
    <row r="369" spans="3:12" ht="15" customHeight="1" x14ac:dyDescent="0.2">
      <c r="C369" s="23">
        <v>40182</v>
      </c>
      <c r="D369" s="29">
        <v>9.1984231274639949E-3</v>
      </c>
      <c r="E369" s="30">
        <f t="shared" si="2"/>
        <v>3.8194444444444642E-2</v>
      </c>
      <c r="I369" s="23">
        <v>40182</v>
      </c>
      <c r="J369" s="29">
        <v>-2.7765351925834736E-4</v>
      </c>
      <c r="K369" s="29">
        <v>9.1984231274639949E-3</v>
      </c>
      <c r="L369" s="31">
        <f t="shared" si="3"/>
        <v>-33.129142940576841</v>
      </c>
    </row>
    <row r="370" spans="3:12" ht="15" customHeight="1" x14ac:dyDescent="0.2">
      <c r="C370" s="23">
        <v>40183</v>
      </c>
      <c r="D370" s="29">
        <v>3.8194444444444642E-2</v>
      </c>
      <c r="E370" s="30">
        <f t="shared" si="2"/>
        <v>1.9230769230769162E-2</v>
      </c>
      <c r="I370" s="23">
        <v>40183</v>
      </c>
      <c r="J370" s="29">
        <v>5.3848883677154458E-3</v>
      </c>
      <c r="K370" s="29">
        <v>3.8194444444444642E-2</v>
      </c>
      <c r="L370" s="31">
        <f t="shared" si="3"/>
        <v>7.0928943807703746</v>
      </c>
    </row>
    <row r="371" spans="3:12" ht="15" customHeight="1" x14ac:dyDescent="0.2">
      <c r="C371" s="23">
        <v>40184</v>
      </c>
      <c r="D371" s="29">
        <v>1.9230769230769162E-2</v>
      </c>
      <c r="E371" s="30">
        <f t="shared" si="2"/>
        <v>1.5586546349466879E-2</v>
      </c>
      <c r="I371" s="23">
        <v>40184</v>
      </c>
      <c r="J371" s="29">
        <v>-1.8769183548189128E-2</v>
      </c>
      <c r="K371" s="29">
        <v>1.9230769230769162E-2</v>
      </c>
      <c r="L371" s="31">
        <f t="shared" si="3"/>
        <v>-1.0245927416818601</v>
      </c>
    </row>
    <row r="372" spans="3:12" ht="15" customHeight="1" x14ac:dyDescent="0.2">
      <c r="C372" s="23">
        <v>40185</v>
      </c>
      <c r="D372" s="29">
        <v>1.5586546349466879E-2</v>
      </c>
      <c r="E372" s="30">
        <f t="shared" si="2"/>
        <v>9.6930533117931539E-3</v>
      </c>
      <c r="I372" s="23">
        <v>40185</v>
      </c>
      <c r="J372" s="29">
        <v>1.3873031265151603E-2</v>
      </c>
      <c r="K372" s="29">
        <v>1.5586546349466879E-2</v>
      </c>
      <c r="L372" s="31">
        <f t="shared" si="3"/>
        <v>1.1235141081689584</v>
      </c>
    </row>
    <row r="373" spans="3:12" ht="15" customHeight="1" x14ac:dyDescent="0.2">
      <c r="C373" s="23">
        <v>40186</v>
      </c>
      <c r="D373" s="29">
        <v>9.6930533117931539E-3</v>
      </c>
      <c r="E373" s="30">
        <f t="shared" si="2"/>
        <v>-3.5999999999999921E-2</v>
      </c>
      <c r="I373" s="23">
        <v>40186</v>
      </c>
      <c r="J373" s="29">
        <v>-9.2404047883499763E-3</v>
      </c>
      <c r="K373" s="29">
        <v>9.6930533117931539E-3</v>
      </c>
      <c r="L373" s="31">
        <f t="shared" si="3"/>
        <v>-1.0489857894552264</v>
      </c>
    </row>
    <row r="374" spans="3:12" ht="15" customHeight="1" x14ac:dyDescent="0.2">
      <c r="C374" s="23">
        <v>40187</v>
      </c>
      <c r="D374" s="29">
        <v>-3.5999999999999921E-2</v>
      </c>
      <c r="E374" s="30">
        <f t="shared" si="2"/>
        <v>-3.1950207468879777E-2</v>
      </c>
      <c r="I374" s="23">
        <v>40187</v>
      </c>
      <c r="J374" s="29">
        <v>-3.4986376021798327E-2</v>
      </c>
      <c r="K374" s="29">
        <v>-3.5999999999999921E-2</v>
      </c>
      <c r="L374" s="31">
        <f t="shared" si="3"/>
        <v>1.0289719626168212</v>
      </c>
    </row>
    <row r="375" spans="3:12" ht="15" customHeight="1" x14ac:dyDescent="0.2">
      <c r="C375" s="23">
        <v>40188</v>
      </c>
      <c r="D375" s="29">
        <v>-3.1950207468879777E-2</v>
      </c>
      <c r="E375" s="30">
        <f t="shared" si="2"/>
        <v>2.5289327046721155E-2</v>
      </c>
      <c r="I375" s="23">
        <v>40188</v>
      </c>
      <c r="J375" s="29">
        <v>-1.6812417309367889E-2</v>
      </c>
      <c r="K375" s="29">
        <v>-3.1950207468879777E-2</v>
      </c>
      <c r="L375" s="31">
        <f t="shared" si="3"/>
        <v>1.9003934342670106</v>
      </c>
    </row>
    <row r="376" spans="3:12" ht="15" customHeight="1" x14ac:dyDescent="0.2">
      <c r="C376" s="23">
        <v>40189</v>
      </c>
      <c r="D376" s="29">
        <v>2.5289327046721155E-2</v>
      </c>
      <c r="E376" s="30">
        <f t="shared" si="2"/>
        <v>1.0451505016722429E-2</v>
      </c>
      <c r="I376" s="23">
        <v>40189</v>
      </c>
      <c r="J376" s="29">
        <v>4.923198109491933E-3</v>
      </c>
      <c r="K376" s="29">
        <v>2.5289327046721155E-2</v>
      </c>
      <c r="L376" s="31">
        <f t="shared" si="3"/>
        <v>5.136768109729994</v>
      </c>
    </row>
    <row r="377" spans="3:12" ht="15" customHeight="1" x14ac:dyDescent="0.2">
      <c r="C377" s="23">
        <v>40190</v>
      </c>
      <c r="D377" s="29">
        <v>1.0451505016722429E-2</v>
      </c>
      <c r="E377" s="30">
        <f t="shared" si="2"/>
        <v>-1.6549441456351621E-3</v>
      </c>
      <c r="I377" s="23">
        <v>40190</v>
      </c>
      <c r="J377" s="29">
        <v>3.1680710693056113E-3</v>
      </c>
      <c r="K377" s="29">
        <v>1.0451505016722429E-2</v>
      </c>
      <c r="L377" s="31">
        <f t="shared" si="3"/>
        <v>3.2990121711547418</v>
      </c>
    </row>
    <row r="378" spans="3:12" ht="15" customHeight="1" x14ac:dyDescent="0.2">
      <c r="C378" s="23">
        <v>40191</v>
      </c>
      <c r="D378" s="29">
        <v>-1.6549441456351621E-3</v>
      </c>
      <c r="E378" s="30">
        <f t="shared" si="2"/>
        <v>2.6937422295897351E-2</v>
      </c>
      <c r="I378" s="23">
        <v>40191</v>
      </c>
      <c r="J378" s="29">
        <v>-9.1974605241738061E-3</v>
      </c>
      <c r="K378" s="29">
        <v>-1.6549441456351621E-3</v>
      </c>
      <c r="L378" s="31">
        <f t="shared" si="3"/>
        <v>0.17993490064843995</v>
      </c>
    </row>
    <row r="379" spans="3:12" ht="15" customHeight="1" x14ac:dyDescent="0.2">
      <c r="C379" s="23">
        <v>40192</v>
      </c>
      <c r="D379" s="29">
        <v>2.6937422295897351E-2</v>
      </c>
      <c r="E379" s="30">
        <f t="shared" si="2"/>
        <v>2.1791767554479424E-2</v>
      </c>
      <c r="I379" s="23">
        <v>40192</v>
      </c>
      <c r="J379" s="29">
        <v>1.9715764396615487E-2</v>
      </c>
      <c r="K379" s="29">
        <v>2.6937422295897351E-2</v>
      </c>
      <c r="L379" s="31">
        <f t="shared" si="3"/>
        <v>1.3662885066998249</v>
      </c>
    </row>
    <row r="380" spans="3:12" ht="15" customHeight="1" x14ac:dyDescent="0.2">
      <c r="C380" s="23">
        <v>40193</v>
      </c>
      <c r="D380" s="29">
        <v>2.1791767554479424E-2</v>
      </c>
      <c r="E380" s="30">
        <f t="shared" si="2"/>
        <v>1.3428120063191162E-2</v>
      </c>
      <c r="I380" s="23">
        <v>40193</v>
      </c>
      <c r="J380" s="29">
        <v>1.9640699266897599E-2</v>
      </c>
      <c r="K380" s="29">
        <v>2.1791767554479424E-2</v>
      </c>
      <c r="L380" s="31">
        <f t="shared" si="3"/>
        <v>1.1095209624846316</v>
      </c>
    </row>
    <row r="381" spans="3:12" ht="15" customHeight="1" x14ac:dyDescent="0.2">
      <c r="C381" s="23">
        <v>40194</v>
      </c>
      <c r="D381" s="29">
        <v>1.3428120063191162E-2</v>
      </c>
      <c r="E381" s="30">
        <f t="shared" si="2"/>
        <v>-1.6757599376461374E-2</v>
      </c>
      <c r="I381" s="23">
        <v>40194</v>
      </c>
      <c r="J381" s="29">
        <v>3.0339422286833617E-3</v>
      </c>
      <c r="K381" s="29">
        <v>1.3428120063191162E-2</v>
      </c>
      <c r="L381" s="31">
        <f t="shared" si="3"/>
        <v>4.4259643233281194</v>
      </c>
    </row>
    <row r="382" spans="3:12" ht="15" customHeight="1" x14ac:dyDescent="0.2">
      <c r="C382" s="23">
        <v>40195</v>
      </c>
      <c r="D382" s="29">
        <v>-1.6757599376461374E-2</v>
      </c>
      <c r="E382" s="30">
        <f t="shared" si="2"/>
        <v>-3.1311930241775587E-2</v>
      </c>
      <c r="I382" s="23">
        <v>40195</v>
      </c>
      <c r="J382" s="29">
        <v>-8.1290566513327889E-3</v>
      </c>
      <c r="K382" s="29">
        <v>-1.6757599376461374E-2</v>
      </c>
      <c r="L382" s="31">
        <f t="shared" si="3"/>
        <v>2.0614445310470191</v>
      </c>
    </row>
    <row r="383" spans="3:12" ht="15" customHeight="1" x14ac:dyDescent="0.2">
      <c r="C383" s="23">
        <v>40196</v>
      </c>
      <c r="D383" s="29">
        <v>-3.1311930241775587E-2</v>
      </c>
      <c r="E383" s="30">
        <f t="shared" si="2"/>
        <v>-3.0687397708674347E-2</v>
      </c>
      <c r="I383" s="23">
        <v>40196</v>
      </c>
      <c r="J383" s="29">
        <v>1.1531130876747175E-2</v>
      </c>
      <c r="K383" s="29">
        <v>-3.1311930241775587E-2</v>
      </c>
      <c r="L383" s="31">
        <f t="shared" si="3"/>
        <v>-2.7154257961738089</v>
      </c>
    </row>
    <row r="384" spans="3:12" ht="15" customHeight="1" x14ac:dyDescent="0.2">
      <c r="C384" s="23">
        <v>40197</v>
      </c>
      <c r="D384" s="29">
        <v>-3.0687397708674347E-2</v>
      </c>
      <c r="E384" s="30">
        <f t="shared" si="2"/>
        <v>-1.1397214014352008E-2</v>
      </c>
      <c r="I384" s="23">
        <v>40197</v>
      </c>
      <c r="J384" s="29">
        <v>-3.250321891781538E-3</v>
      </c>
      <c r="K384" s="29">
        <v>-3.0687397708674347E-2</v>
      </c>
      <c r="L384" s="31">
        <f t="shared" si="3"/>
        <v>9.441341113404075</v>
      </c>
    </row>
    <row r="385" spans="3:12" ht="15" customHeight="1" x14ac:dyDescent="0.2">
      <c r="C385" s="23">
        <v>40198</v>
      </c>
      <c r="D385" s="29">
        <v>-1.1397214014352008E-2</v>
      </c>
      <c r="E385" s="30">
        <f t="shared" si="2"/>
        <v>-2.092228864218626E-2</v>
      </c>
      <c r="I385" s="23">
        <v>40198</v>
      </c>
      <c r="J385" s="29">
        <v>1.5753241229377046E-4</v>
      </c>
      <c r="K385" s="29">
        <v>-1.1397214014352008E-2</v>
      </c>
      <c r="L385" s="31">
        <f t="shared" si="3"/>
        <v>-72.348374841732209</v>
      </c>
    </row>
    <row r="386" spans="3:12" ht="15" customHeight="1" x14ac:dyDescent="0.2">
      <c r="C386" s="23">
        <v>40199</v>
      </c>
      <c r="D386" s="29">
        <v>-2.092228864218626E-2</v>
      </c>
      <c r="E386" s="30">
        <f t="shared" si="2"/>
        <v>3.0091583078935891E-2</v>
      </c>
      <c r="I386" s="23">
        <v>40199</v>
      </c>
      <c r="J386" s="29">
        <v>-1.8113373970294111E-2</v>
      </c>
      <c r="K386" s="29">
        <v>-2.092228864218626E-2</v>
      </c>
      <c r="L386" s="31">
        <f t="shared" si="3"/>
        <v>1.1550740726989219</v>
      </c>
    </row>
    <row r="387" spans="3:12" ht="15" customHeight="1" x14ac:dyDescent="0.2">
      <c r="C387" s="23">
        <v>40200</v>
      </c>
      <c r="D387" s="29">
        <v>3.0091583078935891E-2</v>
      </c>
      <c r="E387" s="30">
        <f t="shared" si="2"/>
        <v>3.6409822184589213E-2</v>
      </c>
      <c r="I387" s="23">
        <v>40200</v>
      </c>
      <c r="J387" s="29">
        <v>1.5367586903864305E-2</v>
      </c>
      <c r="K387" s="29">
        <v>3.0091583078935891E-2</v>
      </c>
      <c r="L387" s="31">
        <f t="shared" si="3"/>
        <v>1.9581202479726414</v>
      </c>
    </row>
    <row r="388" spans="3:12" ht="15" customHeight="1" x14ac:dyDescent="0.2">
      <c r="C388" s="23">
        <v>40201</v>
      </c>
      <c r="D388" s="29">
        <v>3.6409822184589213E-2</v>
      </c>
      <c r="E388" s="30">
        <f t="shared" si="2"/>
        <v>2.6552287581699252E-2</v>
      </c>
      <c r="I388" s="23">
        <v>40201</v>
      </c>
      <c r="J388" s="29">
        <v>1.842109420667648E-2</v>
      </c>
      <c r="K388" s="29">
        <v>3.6409822184589213E-2</v>
      </c>
      <c r="L388" s="31">
        <f t="shared" si="3"/>
        <v>1.9765287434116132</v>
      </c>
    </row>
    <row r="389" spans="3:12" ht="15" customHeight="1" x14ac:dyDescent="0.2">
      <c r="C389" s="23">
        <v>40202</v>
      </c>
      <c r="D389" s="29">
        <v>2.6552287581699252E-2</v>
      </c>
      <c r="E389" s="30">
        <f t="shared" si="2"/>
        <v>1.3131715081575956E-2</v>
      </c>
      <c r="I389" s="23">
        <v>40202</v>
      </c>
      <c r="J389" s="29">
        <v>2.1717884678040811E-4</v>
      </c>
      <c r="K389" s="29">
        <v>2.6552287581699252E-2</v>
      </c>
      <c r="L389" s="31">
        <f t="shared" si="3"/>
        <v>122.26000816988663</v>
      </c>
    </row>
    <row r="390" spans="3:12" ht="15" customHeight="1" x14ac:dyDescent="0.2">
      <c r="C390" s="23">
        <v>40203</v>
      </c>
      <c r="D390" s="29">
        <v>1.3131715081575956E-2</v>
      </c>
      <c r="E390" s="30">
        <f t="shared" si="2"/>
        <v>1.4139827179890041E-2</v>
      </c>
      <c r="I390" s="23">
        <v>40203</v>
      </c>
      <c r="J390" s="29">
        <v>1.9712455604323997E-2</v>
      </c>
      <c r="K390" s="29">
        <v>1.3131715081575956E-2</v>
      </c>
      <c r="L390" s="31">
        <f t="shared" si="3"/>
        <v>0.66616333069612432</v>
      </c>
    </row>
    <row r="391" spans="3:12" ht="15" customHeight="1" x14ac:dyDescent="0.2">
      <c r="C391" s="23">
        <v>40204</v>
      </c>
      <c r="D391" s="29">
        <v>1.4139827179890041E-2</v>
      </c>
      <c r="E391" s="30">
        <f t="shared" si="2"/>
        <v>3.8729666924863793E-4</v>
      </c>
      <c r="I391" s="23">
        <v>40204</v>
      </c>
      <c r="J391" s="29">
        <v>8.7455131715032941E-3</v>
      </c>
      <c r="K391" s="29">
        <v>1.4139827179890041E-2</v>
      </c>
      <c r="L391" s="31">
        <f t="shared" si="3"/>
        <v>1.6168093172581091</v>
      </c>
    </row>
    <row r="392" spans="3:12" ht="15" customHeight="1" x14ac:dyDescent="0.2">
      <c r="C392" s="23">
        <v>40205</v>
      </c>
      <c r="D392" s="29">
        <v>3.8729666924863793E-4</v>
      </c>
      <c r="E392" s="30">
        <f t="shared" si="2"/>
        <v>1.0065814943863716E-2</v>
      </c>
      <c r="I392" s="23">
        <v>40205</v>
      </c>
      <c r="J392" s="29">
        <v>1.8093270811030404E-3</v>
      </c>
      <c r="K392" s="29">
        <v>3.8729666924863793E-4</v>
      </c>
      <c r="L392" s="31">
        <f t="shared" si="3"/>
        <v>0.21405564162148388</v>
      </c>
    </row>
    <row r="393" spans="3:12" ht="15" customHeight="1" x14ac:dyDescent="0.2">
      <c r="C393" s="23">
        <v>40206</v>
      </c>
      <c r="D393" s="29">
        <v>1.0065814943863716E-2</v>
      </c>
      <c r="E393" s="30">
        <f t="shared" si="2"/>
        <v>-1.5331544653123697E-2</v>
      </c>
      <c r="I393" s="23">
        <v>40206</v>
      </c>
      <c r="J393" s="29">
        <v>3.476664208419189E-3</v>
      </c>
      <c r="K393" s="29">
        <v>1.0065814943863716E-2</v>
      </c>
      <c r="L393" s="31">
        <f t="shared" si="3"/>
        <v>2.8952508325331081</v>
      </c>
    </row>
    <row r="394" spans="3:12" ht="15" customHeight="1" x14ac:dyDescent="0.2">
      <c r="C394" s="23">
        <v>40207</v>
      </c>
      <c r="D394" s="29">
        <v>-1.5331544653123697E-2</v>
      </c>
      <c r="E394" s="30">
        <f t="shared" si="2"/>
        <v>-2.0241339042428974E-2</v>
      </c>
      <c r="I394" s="23">
        <v>40207</v>
      </c>
      <c r="J394" s="29">
        <v>2.0097789243183062E-3</v>
      </c>
      <c r="K394" s="29">
        <v>-1.5331544653123697E-2</v>
      </c>
      <c r="L394" s="31">
        <f t="shared" si="3"/>
        <v>-7.628473195540141</v>
      </c>
    </row>
    <row r="395" spans="3:12" ht="15" customHeight="1" x14ac:dyDescent="0.2">
      <c r="C395" s="23">
        <v>40208</v>
      </c>
      <c r="D395" s="29">
        <v>-2.0241339042428974E-2</v>
      </c>
      <c r="E395" s="30">
        <f t="shared" si="2"/>
        <v>-4.6483909415971469E-2</v>
      </c>
      <c r="I395" s="23">
        <v>40208</v>
      </c>
      <c r="J395" s="29">
        <v>2.1853670219136312E-3</v>
      </c>
      <c r="K395" s="29">
        <v>-2.0241339042428974E-2</v>
      </c>
      <c r="L395" s="31">
        <f t="shared" si="3"/>
        <v>-9.2622149229215101</v>
      </c>
    </row>
    <row r="396" spans="3:12" ht="15" customHeight="1" x14ac:dyDescent="0.2">
      <c r="C396" s="23">
        <v>40209</v>
      </c>
      <c r="D396" s="29">
        <v>-4.6483909415971469E-2</v>
      </c>
      <c r="E396" s="30">
        <f t="shared" si="2"/>
        <v>8.3333333333333037E-3</v>
      </c>
      <c r="I396" s="23">
        <v>40209</v>
      </c>
      <c r="J396" s="29">
        <v>8.3788869970427005E-3</v>
      </c>
      <c r="K396" s="29">
        <v>-4.6483909415971469E-2</v>
      </c>
      <c r="L396" s="31">
        <f t="shared" si="3"/>
        <v>-5.5477427291211594</v>
      </c>
    </row>
    <row r="397" spans="3:12" ht="15" customHeight="1" x14ac:dyDescent="0.2">
      <c r="C397" s="23">
        <v>40210</v>
      </c>
      <c r="D397" s="29">
        <v>8.3333333333333037E-3</v>
      </c>
      <c r="E397" s="30">
        <f t="shared" si="2"/>
        <v>6.1983471074380514E-3</v>
      </c>
      <c r="I397" s="23">
        <v>40210</v>
      </c>
      <c r="J397" s="29">
        <v>1.4841146411908479E-2</v>
      </c>
      <c r="K397" s="29">
        <v>8.3333333333333037E-3</v>
      </c>
      <c r="L397" s="31">
        <f t="shared" si="3"/>
        <v>0.56150199600798145</v>
      </c>
    </row>
    <row r="398" spans="3:12" ht="15" customHeight="1" x14ac:dyDescent="0.2">
      <c r="C398" s="23">
        <v>40211</v>
      </c>
      <c r="D398" s="29">
        <v>6.1983471074380514E-3</v>
      </c>
      <c r="E398" s="30">
        <f t="shared" si="2"/>
        <v>3.2854209445585036E-2</v>
      </c>
      <c r="I398" s="23">
        <v>40211</v>
      </c>
      <c r="J398" s="29">
        <v>-7.5893573857582775E-3</v>
      </c>
      <c r="K398" s="29">
        <v>6.1983471074380514E-3</v>
      </c>
      <c r="L398" s="31">
        <f t="shared" si="3"/>
        <v>-0.81671567069294815</v>
      </c>
    </row>
    <row r="399" spans="3:12" ht="15" customHeight="1" x14ac:dyDescent="0.2">
      <c r="C399" s="23">
        <v>40212</v>
      </c>
      <c r="D399" s="29">
        <v>3.2854209445585036E-2</v>
      </c>
      <c r="E399" s="30">
        <f t="shared" si="2"/>
        <v>-1.073558648111328E-2</v>
      </c>
      <c r="I399" s="23">
        <v>40212</v>
      </c>
      <c r="J399" s="29">
        <v>4.0442960718856114E-3</v>
      </c>
      <c r="K399" s="29">
        <v>3.2854209445585036E-2</v>
      </c>
      <c r="L399" s="31">
        <f t="shared" si="3"/>
        <v>8.1235915624414456</v>
      </c>
    </row>
    <row r="400" spans="3:12" ht="15" customHeight="1" x14ac:dyDescent="0.2">
      <c r="C400" s="23">
        <v>40213</v>
      </c>
      <c r="D400" s="29">
        <v>-1.073558648111328E-2</v>
      </c>
      <c r="E400" s="30">
        <f t="shared" si="2"/>
        <v>-1.5675241157556252E-2</v>
      </c>
      <c r="I400" s="23">
        <v>40213</v>
      </c>
      <c r="J400" s="29">
        <v>2.0506210452309048E-3</v>
      </c>
      <c r="K400" s="29">
        <v>-1.073558648111328E-2</v>
      </c>
      <c r="L400" s="31">
        <f t="shared" si="3"/>
        <v>-5.235285430275308</v>
      </c>
    </row>
    <row r="401" spans="3:12" ht="15" customHeight="1" x14ac:dyDescent="0.2">
      <c r="C401" s="23">
        <v>40214</v>
      </c>
      <c r="D401" s="29">
        <v>-1.5675241157556252E-2</v>
      </c>
      <c r="E401" s="30">
        <f t="shared" si="2"/>
        <v>-7.3499387505103764E-3</v>
      </c>
      <c r="I401" s="23">
        <v>40214</v>
      </c>
      <c r="J401" s="29">
        <v>-4.6336899959071864E-3</v>
      </c>
      <c r="K401" s="29">
        <v>-1.5675241157556252E-2</v>
      </c>
      <c r="L401" s="31">
        <f t="shared" si="3"/>
        <v>3.3828851674155525</v>
      </c>
    </row>
    <row r="402" spans="3:12" ht="15" customHeight="1" x14ac:dyDescent="0.2">
      <c r="C402" s="23">
        <v>40215</v>
      </c>
      <c r="D402" s="29">
        <v>-7.3499387505103764E-3</v>
      </c>
      <c r="E402" s="30">
        <f t="shared" si="2"/>
        <v>-1.2340600575894589E-2</v>
      </c>
      <c r="I402" s="23">
        <v>40215</v>
      </c>
      <c r="J402" s="29">
        <v>-3.42169028563033E-3</v>
      </c>
      <c r="K402" s="29">
        <v>-7.3499387505103764E-3</v>
      </c>
      <c r="L402" s="31">
        <f t="shared" si="3"/>
        <v>2.1480432584378106</v>
      </c>
    </row>
    <row r="403" spans="3:12" ht="15" customHeight="1" x14ac:dyDescent="0.2">
      <c r="C403" s="23">
        <v>40216</v>
      </c>
      <c r="D403" s="29">
        <v>-1.2340600575894589E-2</v>
      </c>
      <c r="E403" s="30">
        <f t="shared" si="2"/>
        <v>-2.7488546438983796E-2</v>
      </c>
      <c r="I403" s="23">
        <v>40216</v>
      </c>
      <c r="J403" s="29">
        <v>-9.4161681058618774E-3</v>
      </c>
      <c r="K403" s="29">
        <v>-1.2340600575894589E-2</v>
      </c>
      <c r="L403" s="31">
        <f t="shared" si="3"/>
        <v>1.3105756436328018</v>
      </c>
    </row>
    <row r="404" spans="3:12" ht="15" customHeight="1" x14ac:dyDescent="0.2">
      <c r="C404" s="23">
        <v>40217</v>
      </c>
      <c r="D404" s="29">
        <v>-2.7488546438983796E-2</v>
      </c>
      <c r="E404" s="30">
        <f t="shared" si="2"/>
        <v>1.7987152034261156E-2</v>
      </c>
      <c r="I404" s="23">
        <v>40217</v>
      </c>
      <c r="J404" s="29">
        <v>-2.1317108727667566E-2</v>
      </c>
      <c r="K404" s="29">
        <v>-2.7488546438983796E-2</v>
      </c>
      <c r="L404" s="31">
        <f t="shared" si="3"/>
        <v>1.289506320493937</v>
      </c>
    </row>
    <row r="405" spans="3:12" ht="15" customHeight="1" x14ac:dyDescent="0.2">
      <c r="C405" s="23">
        <v>40218</v>
      </c>
      <c r="D405" s="29">
        <v>1.7987152034261156E-2</v>
      </c>
      <c r="E405" s="30">
        <f t="shared" si="2"/>
        <v>-2.1876314682372722E-2</v>
      </c>
      <c r="I405" s="23">
        <v>40218</v>
      </c>
      <c r="J405" s="29">
        <v>2.6751785985712484E-3</v>
      </c>
      <c r="K405" s="29">
        <v>1.7987152034261156E-2</v>
      </c>
      <c r="L405" s="31">
        <f t="shared" si="3"/>
        <v>6.723720070079688</v>
      </c>
    </row>
    <row r="406" spans="3:12" ht="15" customHeight="1" x14ac:dyDescent="0.2">
      <c r="C406" s="23">
        <v>40219</v>
      </c>
      <c r="D406" s="29">
        <v>-2.1876314682372722E-2</v>
      </c>
      <c r="E406" s="30">
        <f t="shared" si="2"/>
        <v>-3.0107526881720803E-3</v>
      </c>
      <c r="I406" s="23">
        <v>40219</v>
      </c>
      <c r="J406" s="29">
        <v>4.5174787011490469E-3</v>
      </c>
      <c r="K406" s="29">
        <v>-2.1876314682372722E-2</v>
      </c>
      <c r="L406" s="31">
        <f t="shared" si="3"/>
        <v>-4.8425938736154643</v>
      </c>
    </row>
    <row r="407" spans="3:12" ht="15" customHeight="1" x14ac:dyDescent="0.2">
      <c r="C407" s="23">
        <v>40220</v>
      </c>
      <c r="D407" s="29">
        <v>-3.0107526881720803E-3</v>
      </c>
      <c r="E407" s="30">
        <f t="shared" si="2"/>
        <v>1.0353753235547991E-2</v>
      </c>
      <c r="I407" s="23">
        <v>40220</v>
      </c>
      <c r="J407" s="29">
        <v>6.6099239406012256E-3</v>
      </c>
      <c r="K407" s="29">
        <v>-3.0107526881720803E-3</v>
      </c>
      <c r="L407" s="31">
        <f t="shared" si="3"/>
        <v>-0.45548976285167786</v>
      </c>
    </row>
    <row r="408" spans="3:12" ht="15" customHeight="1" x14ac:dyDescent="0.2">
      <c r="C408" s="23">
        <v>40221</v>
      </c>
      <c r="D408" s="29">
        <v>1.0353753235547991E-2</v>
      </c>
      <c r="E408" s="30">
        <f t="shared" si="2"/>
        <v>-8.5397096498720515E-3</v>
      </c>
      <c r="I408" s="23">
        <v>40221</v>
      </c>
      <c r="J408" s="29">
        <v>1.3222991814338503E-2</v>
      </c>
      <c r="K408" s="29">
        <v>1.0353753235547991E-2</v>
      </c>
      <c r="L408" s="31">
        <f t="shared" si="3"/>
        <v>0.78301139265024577</v>
      </c>
    </row>
    <row r="409" spans="3:12" ht="15" customHeight="1" x14ac:dyDescent="0.2">
      <c r="C409" s="23">
        <v>40222</v>
      </c>
      <c r="D409" s="29">
        <v>-8.5397096498720515E-3</v>
      </c>
      <c r="E409" s="30">
        <f t="shared" si="2"/>
        <v>-1.7226528854435763E-2</v>
      </c>
      <c r="I409" s="23">
        <v>40222</v>
      </c>
      <c r="J409" s="29">
        <v>7.9900568181812126E-4</v>
      </c>
      <c r="K409" s="29">
        <v>-8.5397096498720515E-3</v>
      </c>
      <c r="L409" s="31">
        <f t="shared" si="3"/>
        <v>-10.687921055129564</v>
      </c>
    </row>
    <row r="410" spans="3:12" ht="15" customHeight="1" x14ac:dyDescent="0.2">
      <c r="C410" s="23">
        <v>40223</v>
      </c>
      <c r="D410" s="29">
        <v>-1.7226528854435763E-2</v>
      </c>
      <c r="E410" s="30">
        <f t="shared" si="2"/>
        <v>-1.7966695880806349E-2</v>
      </c>
      <c r="I410" s="23">
        <v>40223</v>
      </c>
      <c r="J410" s="29">
        <v>-1.1103225997220467E-2</v>
      </c>
      <c r="K410" s="29">
        <v>-1.7226528854435763E-2</v>
      </c>
      <c r="L410" s="31">
        <f t="shared" si="3"/>
        <v>1.5514886267061643</v>
      </c>
    </row>
    <row r="411" spans="3:12" ht="15" customHeight="1" x14ac:dyDescent="0.2">
      <c r="C411" s="23">
        <v>40224</v>
      </c>
      <c r="D411" s="29">
        <v>-1.7966695880806349E-2</v>
      </c>
      <c r="E411" s="30">
        <f t="shared" si="2"/>
        <v>4.0160642570281624E-3</v>
      </c>
      <c r="I411" s="23">
        <v>40224</v>
      </c>
      <c r="J411" s="29">
        <v>-3.1396235441865095E-3</v>
      </c>
      <c r="K411" s="29">
        <v>-1.7966695880806349E-2</v>
      </c>
      <c r="L411" s="31">
        <f t="shared" si="3"/>
        <v>5.7225637494260795</v>
      </c>
    </row>
    <row r="412" spans="3:12" ht="15" customHeight="1" x14ac:dyDescent="0.2">
      <c r="C412" s="23">
        <v>40225</v>
      </c>
      <c r="D412" s="29">
        <v>4.0160642570281624E-3</v>
      </c>
      <c r="E412" s="30">
        <f t="shared" si="2"/>
        <v>0</v>
      </c>
      <c r="I412" s="23">
        <v>40225</v>
      </c>
      <c r="J412" s="29">
        <v>-1.0423384375421785E-2</v>
      </c>
      <c r="K412" s="29">
        <v>4.0160642570281624E-3</v>
      </c>
      <c r="L412" s="31">
        <f t="shared" si="3"/>
        <v>-0.38529369275664377</v>
      </c>
    </row>
    <row r="413" spans="3:12" ht="15" customHeight="1" x14ac:dyDescent="0.2">
      <c r="C413" s="23">
        <v>40226</v>
      </c>
      <c r="D413" s="29">
        <v>0</v>
      </c>
      <c r="E413" s="30">
        <f t="shared" si="2"/>
        <v>-2.1777777777777674E-2</v>
      </c>
      <c r="I413" s="23">
        <v>40226</v>
      </c>
      <c r="J413" s="29">
        <v>-1.2518565669424997E-2</v>
      </c>
      <c r="K413" s="29">
        <v>0</v>
      </c>
      <c r="L413" s="31">
        <f t="shared" si="3"/>
        <v>0</v>
      </c>
    </row>
    <row r="414" spans="3:12" ht="15" customHeight="1" x14ac:dyDescent="0.2">
      <c r="C414" s="23">
        <v>40227</v>
      </c>
      <c r="D414" s="29">
        <v>-2.1777777777777674E-2</v>
      </c>
      <c r="E414" s="30">
        <f t="shared" si="2"/>
        <v>-3.2258064516129115E-2</v>
      </c>
      <c r="I414" s="23">
        <v>40227</v>
      </c>
      <c r="J414" s="29">
        <v>-5.4177665909509454E-3</v>
      </c>
      <c r="K414" s="29">
        <v>-2.1777777777777674E-2</v>
      </c>
      <c r="L414" s="31">
        <f t="shared" si="3"/>
        <v>4.0196965690903195</v>
      </c>
    </row>
    <row r="415" spans="3:12" ht="15" customHeight="1" x14ac:dyDescent="0.2">
      <c r="C415" s="23">
        <v>40228</v>
      </c>
      <c r="D415" s="29">
        <v>-3.2258064516129115E-2</v>
      </c>
      <c r="E415" s="30">
        <f t="shared" si="2"/>
        <v>2.5352112676056304E-2</v>
      </c>
      <c r="I415" s="23">
        <v>40228</v>
      </c>
      <c r="J415" s="29">
        <v>-1.4443775751122656E-2</v>
      </c>
      <c r="K415" s="29">
        <v>-3.2258064516129115E-2</v>
      </c>
      <c r="L415" s="31">
        <f t="shared" si="3"/>
        <v>2.2333540115798201</v>
      </c>
    </row>
    <row r="416" spans="3:12" ht="15" customHeight="1" x14ac:dyDescent="0.2">
      <c r="C416" s="23">
        <v>40229</v>
      </c>
      <c r="D416" s="29">
        <v>2.5352112676056304E-2</v>
      </c>
      <c r="E416" s="30">
        <f t="shared" si="2"/>
        <v>-2.2893772893772923E-2</v>
      </c>
      <c r="I416" s="23">
        <v>40229</v>
      </c>
      <c r="J416" s="29">
        <v>2.6899650836895495E-2</v>
      </c>
      <c r="K416" s="29">
        <v>2.5352112676056304E-2</v>
      </c>
      <c r="L416" s="31">
        <f t="shared" si="3"/>
        <v>0.94246995359818608</v>
      </c>
    </row>
    <row r="417" spans="3:12" ht="15" customHeight="1" x14ac:dyDescent="0.2">
      <c r="C417" s="23">
        <v>40230</v>
      </c>
      <c r="D417" s="29">
        <v>-2.2893772893772923E-2</v>
      </c>
      <c r="E417" s="30">
        <f t="shared" si="2"/>
        <v>4.6860356138722636E-4</v>
      </c>
      <c r="I417" s="23">
        <v>40230</v>
      </c>
      <c r="J417" s="29">
        <v>-2.0187542883281284E-2</v>
      </c>
      <c r="K417" s="29">
        <v>-2.2893772893772923E-2</v>
      </c>
      <c r="L417" s="31">
        <f t="shared" si="3"/>
        <v>1.1340544525967475</v>
      </c>
    </row>
    <row r="418" spans="3:12" ht="15" customHeight="1" x14ac:dyDescent="0.2">
      <c r="C418" s="23">
        <v>40231</v>
      </c>
      <c r="D418" s="29">
        <v>4.6860356138722636E-4</v>
      </c>
      <c r="E418" s="30">
        <f t="shared" si="2"/>
        <v>2.9976580796252872E-2</v>
      </c>
      <c r="I418" s="23">
        <v>40231</v>
      </c>
      <c r="J418" s="29">
        <v>1.3756399682544718E-2</v>
      </c>
      <c r="K418" s="29">
        <v>4.6860356138722636E-4</v>
      </c>
      <c r="L418" s="31">
        <f t="shared" si="3"/>
        <v>3.4064404364597678E-2</v>
      </c>
    </row>
    <row r="419" spans="3:12" ht="15" customHeight="1" x14ac:dyDescent="0.2">
      <c r="C419" s="23">
        <v>40232</v>
      </c>
      <c r="D419" s="29">
        <v>2.9976580796252872E-2</v>
      </c>
      <c r="E419" s="30">
        <f t="shared" si="2"/>
        <v>-1.0914051841746208E-2</v>
      </c>
      <c r="I419" s="23">
        <v>40232</v>
      </c>
      <c r="J419" s="29">
        <v>2.9595517691304085E-2</v>
      </c>
      <c r="K419" s="29">
        <v>2.9976580796252872E-2</v>
      </c>
      <c r="L419" s="31">
        <f t="shared" si="3"/>
        <v>1.0128757033049216</v>
      </c>
    </row>
    <row r="420" spans="3:12" ht="15" customHeight="1" x14ac:dyDescent="0.2">
      <c r="C420" s="23">
        <v>40233</v>
      </c>
      <c r="D420" s="29">
        <v>-1.0914051841746208E-2</v>
      </c>
      <c r="E420" s="30">
        <f t="shared" si="2"/>
        <v>-7.8160919540231077E-3</v>
      </c>
      <c r="I420" s="23">
        <v>40233</v>
      </c>
      <c r="J420" s="29">
        <v>-3.9509191477942185E-3</v>
      </c>
      <c r="K420" s="29">
        <v>-1.0914051841746208E-2</v>
      </c>
      <c r="L420" s="31">
        <f t="shared" si="3"/>
        <v>2.7624082987978831</v>
      </c>
    </row>
    <row r="421" spans="3:12" ht="15" customHeight="1" x14ac:dyDescent="0.2">
      <c r="C421" s="23">
        <v>40234</v>
      </c>
      <c r="D421" s="29">
        <v>-7.8160919540231077E-3</v>
      </c>
      <c r="E421" s="30">
        <f t="shared" si="2"/>
        <v>2.3169601482855295E-3</v>
      </c>
      <c r="I421" s="23">
        <v>40234</v>
      </c>
      <c r="J421" s="29">
        <v>-1.9309064782661034E-3</v>
      </c>
      <c r="K421" s="29">
        <v>-7.8160919540231077E-3</v>
      </c>
      <c r="L421" s="31">
        <f t="shared" si="3"/>
        <v>4.0478873741423902</v>
      </c>
    </row>
    <row r="422" spans="3:12" ht="15" customHeight="1" x14ac:dyDescent="0.2">
      <c r="C422" s="23">
        <v>40235</v>
      </c>
      <c r="D422" s="29">
        <v>2.3169601482855295E-3</v>
      </c>
      <c r="E422" s="30">
        <f t="shared" si="2"/>
        <v>1.2482662968099856E-2</v>
      </c>
      <c r="I422" s="23">
        <v>40235</v>
      </c>
      <c r="J422" s="29">
        <v>1.0198113349031424E-3</v>
      </c>
      <c r="K422" s="29">
        <v>2.3169601482855295E-3</v>
      </c>
      <c r="L422" s="31">
        <f t="shared" si="3"/>
        <v>2.2719497901105261</v>
      </c>
    </row>
    <row r="423" spans="3:12" ht="15" customHeight="1" x14ac:dyDescent="0.2">
      <c r="C423" s="23">
        <v>40236</v>
      </c>
      <c r="D423" s="29">
        <v>1.2482662968099856E-2</v>
      </c>
      <c r="E423" s="30">
        <f t="shared" si="2"/>
        <v>2.2831050228311334E-3</v>
      </c>
      <c r="I423" s="23">
        <v>40236</v>
      </c>
      <c r="J423" s="29">
        <v>-5.0938618964148086E-3</v>
      </c>
      <c r="K423" s="29">
        <v>1.2482662968099856E-2</v>
      </c>
      <c r="L423" s="31">
        <f t="shared" si="3"/>
        <v>-2.4505303092110675</v>
      </c>
    </row>
    <row r="424" spans="3:12" ht="15" customHeight="1" x14ac:dyDescent="0.2">
      <c r="C424" s="23">
        <v>40237</v>
      </c>
      <c r="D424" s="29">
        <v>2.2831050228311334E-3</v>
      </c>
      <c r="E424" s="30">
        <f t="shared" si="2"/>
        <v>-1.4123006833712926E-2</v>
      </c>
      <c r="I424" s="23">
        <v>40237</v>
      </c>
      <c r="J424" s="29">
        <v>3.2677277997801291E-3</v>
      </c>
      <c r="K424" s="29">
        <v>2.2831050228311334E-3</v>
      </c>
      <c r="L424" s="31">
        <f t="shared" si="3"/>
        <v>0.69868274309284673</v>
      </c>
    </row>
    <row r="425" spans="3:12" ht="15" customHeight="1" x14ac:dyDescent="0.2">
      <c r="C425" s="23">
        <v>40238</v>
      </c>
      <c r="D425" s="29">
        <v>-1.4123006833712926E-2</v>
      </c>
      <c r="E425" s="30">
        <f t="shared" si="2"/>
        <v>8.7800369685766544E-3</v>
      </c>
      <c r="I425" s="23">
        <v>40238</v>
      </c>
      <c r="J425" s="29">
        <v>2.746757925071952E-3</v>
      </c>
      <c r="K425" s="29">
        <v>-1.4123006833712926E-2</v>
      </c>
      <c r="L425" s="31">
        <f t="shared" si="3"/>
        <v>-5.1417005862804492</v>
      </c>
    </row>
    <row r="426" spans="3:12" ht="15" customHeight="1" x14ac:dyDescent="0.2">
      <c r="C426" s="23">
        <v>40239</v>
      </c>
      <c r="D426" s="29">
        <v>8.7800369685766544E-3</v>
      </c>
      <c r="E426" s="30">
        <f t="shared" si="2"/>
        <v>-1.7865322950068596E-2</v>
      </c>
      <c r="I426" s="23">
        <v>40239</v>
      </c>
      <c r="J426" s="29">
        <v>1.8321433382729291E-2</v>
      </c>
      <c r="K426" s="29">
        <v>8.7800369685766544E-3</v>
      </c>
      <c r="L426" s="31">
        <f t="shared" si="3"/>
        <v>0.47922216483635832</v>
      </c>
    </row>
    <row r="427" spans="3:12" ht="15" customHeight="1" x14ac:dyDescent="0.2">
      <c r="C427" s="23">
        <v>40240</v>
      </c>
      <c r="D427" s="29">
        <v>-1.7865322950068596E-2</v>
      </c>
      <c r="E427" s="30">
        <f t="shared" si="2"/>
        <v>-7.9291044776119701E-3</v>
      </c>
      <c r="I427" s="23">
        <v>40240</v>
      </c>
      <c r="J427" s="29">
        <v>-4.9830224456497429E-3</v>
      </c>
      <c r="K427" s="29">
        <v>-1.7865322950068596E-2</v>
      </c>
      <c r="L427" s="31">
        <f t="shared" si="3"/>
        <v>3.5852383056522861</v>
      </c>
    </row>
    <row r="428" spans="3:12" ht="15" customHeight="1" x14ac:dyDescent="0.2">
      <c r="C428" s="23">
        <v>40241</v>
      </c>
      <c r="D428" s="29">
        <v>-7.9291044776119701E-3</v>
      </c>
      <c r="E428" s="30">
        <f t="shared" si="2"/>
        <v>1.1283497884344351E-2</v>
      </c>
      <c r="I428" s="23">
        <v>40241</v>
      </c>
      <c r="J428" s="29">
        <v>6.1307096850440335E-3</v>
      </c>
      <c r="K428" s="29">
        <v>-7.9291044776119701E-3</v>
      </c>
      <c r="L428" s="31">
        <f t="shared" si="3"/>
        <v>-1.2933420248156833</v>
      </c>
    </row>
    <row r="429" spans="3:12" ht="15" customHeight="1" x14ac:dyDescent="0.2">
      <c r="C429" s="23">
        <v>40242</v>
      </c>
      <c r="D429" s="29">
        <v>1.1283497884344351E-2</v>
      </c>
      <c r="E429" s="30">
        <f t="shared" si="2"/>
        <v>-1.4876801487680114E-2</v>
      </c>
      <c r="I429" s="23">
        <v>40242</v>
      </c>
      <c r="J429" s="29">
        <v>-6.5191536846432863E-3</v>
      </c>
      <c r="K429" s="29">
        <v>1.1283497884344351E-2</v>
      </c>
      <c r="L429" s="31">
        <f t="shared" si="3"/>
        <v>-1.7308225009212617</v>
      </c>
    </row>
    <row r="430" spans="3:12" ht="15" customHeight="1" x14ac:dyDescent="0.2">
      <c r="C430" s="23">
        <v>40243</v>
      </c>
      <c r="D430" s="29">
        <v>-1.4876801487680114E-2</v>
      </c>
      <c r="E430" s="30">
        <f t="shared" si="2"/>
        <v>2.0764511562057386E-2</v>
      </c>
      <c r="I430" s="23">
        <v>40243</v>
      </c>
      <c r="J430" s="29">
        <v>-8.483218302469564E-3</v>
      </c>
      <c r="K430" s="29">
        <v>-1.4876801487680114E-2</v>
      </c>
      <c r="L430" s="31">
        <f t="shared" si="3"/>
        <v>1.7536742492350224</v>
      </c>
    </row>
    <row r="431" spans="3:12" ht="15" customHeight="1" x14ac:dyDescent="0.2">
      <c r="C431" s="23">
        <v>40244</v>
      </c>
      <c r="D431" s="29">
        <v>2.0764511562057386E-2</v>
      </c>
      <c r="E431" s="30">
        <f t="shared" si="2"/>
        <v>1.6643550624133141E-2</v>
      </c>
      <c r="I431" s="23">
        <v>40244</v>
      </c>
      <c r="J431" s="29">
        <v>1.6411036086392716E-2</v>
      </c>
      <c r="K431" s="29">
        <v>2.0764511562057386E-2</v>
      </c>
      <c r="L431" s="31">
        <f t="shared" si="3"/>
        <v>1.265277308071632</v>
      </c>
    </row>
    <row r="432" spans="3:12" ht="15" customHeight="1" x14ac:dyDescent="0.2">
      <c r="C432" s="23">
        <v>40245</v>
      </c>
      <c r="D432" s="29">
        <v>1.6643550624133141E-2</v>
      </c>
      <c r="E432" s="30">
        <f t="shared" si="2"/>
        <v>9.0950432014569316E-4</v>
      </c>
      <c r="I432" s="23">
        <v>40245</v>
      </c>
      <c r="J432" s="29">
        <v>-6.907171139463264E-3</v>
      </c>
      <c r="K432" s="29">
        <v>1.6643550624133141E-2</v>
      </c>
      <c r="L432" s="31">
        <f t="shared" si="3"/>
        <v>-2.4096044948187663</v>
      </c>
    </row>
    <row r="433" spans="3:12" ht="15" customHeight="1" x14ac:dyDescent="0.2">
      <c r="C433" s="23">
        <v>40246</v>
      </c>
      <c r="D433" s="29">
        <v>9.0950432014569316E-4</v>
      </c>
      <c r="E433" s="30">
        <f t="shared" si="2"/>
        <v>-4.9977283053158628E-3</v>
      </c>
      <c r="I433" s="23">
        <v>40246</v>
      </c>
      <c r="J433" s="29">
        <v>8.9487440747795244E-3</v>
      </c>
      <c r="K433" s="29">
        <v>9.0950432014569316E-4</v>
      </c>
      <c r="L433" s="31">
        <f t="shared" si="3"/>
        <v>0.10163485652796492</v>
      </c>
    </row>
    <row r="434" spans="3:12" ht="15" customHeight="1" x14ac:dyDescent="0.2">
      <c r="C434" s="23">
        <v>40247</v>
      </c>
      <c r="D434" s="29">
        <v>-4.9977283053158628E-3</v>
      </c>
      <c r="E434" s="30">
        <f t="shared" si="2"/>
        <v>-1.7808219178082063E-2</v>
      </c>
      <c r="I434" s="23">
        <v>40247</v>
      </c>
      <c r="J434" s="29">
        <v>6.8642517380168577E-3</v>
      </c>
      <c r="K434" s="29">
        <v>-4.9977283053158628E-3</v>
      </c>
      <c r="L434" s="31">
        <f t="shared" si="3"/>
        <v>-0.72808056814649258</v>
      </c>
    </row>
    <row r="435" spans="3:12" ht="15" customHeight="1" x14ac:dyDescent="0.2">
      <c r="C435" s="23">
        <v>40248</v>
      </c>
      <c r="D435" s="29">
        <v>-1.7808219178082063E-2</v>
      </c>
      <c r="E435" s="30">
        <f t="shared" si="2"/>
        <v>1.4411901441190089E-2</v>
      </c>
      <c r="I435" s="23">
        <v>40248</v>
      </c>
      <c r="J435" s="29">
        <v>-8.692618542314734E-3</v>
      </c>
      <c r="K435" s="29">
        <v>-1.7808219178082063E-2</v>
      </c>
      <c r="L435" s="31">
        <f t="shared" si="3"/>
        <v>2.0486599166170198</v>
      </c>
    </row>
    <row r="436" spans="3:12" ht="15" customHeight="1" x14ac:dyDescent="0.2">
      <c r="C436" s="23">
        <v>40249</v>
      </c>
      <c r="D436" s="29">
        <v>1.4411901441190089E-2</v>
      </c>
      <c r="E436" s="30">
        <f t="shared" si="2"/>
        <v>2.7039413382218047E-2</v>
      </c>
      <c r="I436" s="23">
        <v>40249</v>
      </c>
      <c r="J436" s="29">
        <v>9.0914423133321431E-3</v>
      </c>
      <c r="K436" s="29">
        <v>1.4411901441190089E-2</v>
      </c>
      <c r="L436" s="31">
        <f t="shared" si="3"/>
        <v>1.5852161785216148</v>
      </c>
    </row>
    <row r="437" spans="3:12" ht="15" customHeight="1" x14ac:dyDescent="0.2">
      <c r="C437" s="23">
        <v>40250</v>
      </c>
      <c r="D437" s="29">
        <v>2.7039413382218047E-2</v>
      </c>
      <c r="E437" s="30">
        <f t="shared" si="2"/>
        <v>-2.4096385542168641E-2</v>
      </c>
      <c r="I437" s="23">
        <v>40250</v>
      </c>
      <c r="J437" s="29">
        <v>5.9869797721459062E-3</v>
      </c>
      <c r="K437" s="29">
        <v>2.7039413382218047E-2</v>
      </c>
      <c r="L437" s="31">
        <f t="shared" si="3"/>
        <v>4.5163695905600729</v>
      </c>
    </row>
    <row r="438" spans="3:12" ht="15" customHeight="1" x14ac:dyDescent="0.2">
      <c r="C438" s="23">
        <v>40251</v>
      </c>
      <c r="D438" s="29">
        <v>-2.4096385542168641E-2</v>
      </c>
      <c r="E438" s="30">
        <f t="shared" si="2"/>
        <v>6.8587105624142719E-3</v>
      </c>
      <c r="I438" s="23">
        <v>40251</v>
      </c>
      <c r="J438" s="29">
        <v>0</v>
      </c>
      <c r="K438" s="29">
        <v>-2.4096385542168641E-2</v>
      </c>
      <c r="L438" s="31">
        <v>0</v>
      </c>
    </row>
    <row r="439" spans="3:12" ht="15" customHeight="1" x14ac:dyDescent="0.2">
      <c r="C439" s="23">
        <v>40252</v>
      </c>
      <c r="D439" s="29">
        <v>6.8587105624142719E-3</v>
      </c>
      <c r="E439" s="30">
        <f t="shared" si="2"/>
        <v>-4.9954586739328066E-3</v>
      </c>
      <c r="I439" s="23">
        <v>40252</v>
      </c>
      <c r="J439" s="29">
        <v>2.9178944935575046E-3</v>
      </c>
      <c r="K439" s="29">
        <v>6.8587105624142719E-3</v>
      </c>
      <c r="L439" s="31">
        <f t="shared" ref="L439:L693" si="4">K439/J439</f>
        <v>2.3505683901723651</v>
      </c>
    </row>
    <row r="440" spans="3:12" ht="15" customHeight="1" x14ac:dyDescent="0.2">
      <c r="C440" s="23">
        <v>40253</v>
      </c>
      <c r="D440" s="29">
        <v>-4.9954586739328066E-3</v>
      </c>
      <c r="E440" s="30">
        <f t="shared" si="2"/>
        <v>-8.2154267457781316E-3</v>
      </c>
      <c r="I440" s="23">
        <v>40253</v>
      </c>
      <c r="J440" s="29">
        <v>1.1507993662681848E-2</v>
      </c>
      <c r="K440" s="29">
        <v>-4.9954586739328066E-3</v>
      </c>
      <c r="L440" s="31">
        <f t="shared" si="4"/>
        <v>-0.43408597713536229</v>
      </c>
    </row>
    <row r="441" spans="3:12" ht="15" customHeight="1" x14ac:dyDescent="0.2">
      <c r="C441" s="23">
        <v>40254</v>
      </c>
      <c r="D441" s="29">
        <v>-8.2154267457781316E-3</v>
      </c>
      <c r="E441" s="30">
        <f t="shared" si="2"/>
        <v>8.7436723423839346E-3</v>
      </c>
      <c r="I441" s="23">
        <v>40254</v>
      </c>
      <c r="J441" s="29">
        <v>2.2213045892722771E-3</v>
      </c>
      <c r="K441" s="29">
        <v>-8.2154267457781316E-3</v>
      </c>
      <c r="L441" s="31">
        <f t="shared" si="4"/>
        <v>-3.6984692623669373</v>
      </c>
    </row>
    <row r="442" spans="3:12" ht="15" customHeight="1" x14ac:dyDescent="0.2">
      <c r="C442" s="23">
        <v>40255</v>
      </c>
      <c r="D442" s="29">
        <v>8.7436723423839346E-3</v>
      </c>
      <c r="E442" s="30">
        <f t="shared" si="2"/>
        <v>-2.1897810218978075E-2</v>
      </c>
      <c r="I442" s="23">
        <v>40255</v>
      </c>
      <c r="J442" s="29">
        <v>1.2758400227321109E-2</v>
      </c>
      <c r="K442" s="29">
        <v>8.7436723423839346E-3</v>
      </c>
      <c r="L442" s="31">
        <f t="shared" si="4"/>
        <v>0.68532670135712226</v>
      </c>
    </row>
    <row r="443" spans="3:12" ht="15" customHeight="1" x14ac:dyDescent="0.2">
      <c r="C443" s="23">
        <v>40256</v>
      </c>
      <c r="D443" s="29">
        <v>-2.1897810218978075E-2</v>
      </c>
      <c r="E443" s="30">
        <f t="shared" si="2"/>
        <v>-2.6119402985074758E-2</v>
      </c>
      <c r="I443" s="23">
        <v>40256</v>
      </c>
      <c r="J443" s="29">
        <v>-1.0409213978087362E-2</v>
      </c>
      <c r="K443" s="29">
        <v>-2.1897810218978075E-2</v>
      </c>
      <c r="L443" s="31">
        <f t="shared" si="4"/>
        <v>2.1036948865760259</v>
      </c>
    </row>
    <row r="444" spans="3:12" ht="15" customHeight="1" x14ac:dyDescent="0.2">
      <c r="C444" s="23">
        <v>40257</v>
      </c>
      <c r="D444" s="29">
        <v>-2.6119402985074758E-2</v>
      </c>
      <c r="E444" s="30">
        <f t="shared" si="2"/>
        <v>1.9157088122607746E-3</v>
      </c>
      <c r="I444" s="23">
        <v>40257</v>
      </c>
      <c r="J444" s="29">
        <v>-8.831743241519141E-3</v>
      </c>
      <c r="K444" s="29">
        <v>-2.6119402985074758E-2</v>
      </c>
      <c r="L444" s="31">
        <f t="shared" si="4"/>
        <v>2.9574459164849976</v>
      </c>
    </row>
    <row r="445" spans="3:12" ht="15" customHeight="1" x14ac:dyDescent="0.2">
      <c r="C445" s="23">
        <v>40258</v>
      </c>
      <c r="D445" s="29">
        <v>1.9157088122607746E-3</v>
      </c>
      <c r="E445" s="30">
        <f t="shared" si="2"/>
        <v>-8.1261950286807272E-3</v>
      </c>
      <c r="I445" s="23">
        <v>40258</v>
      </c>
      <c r="J445" s="29">
        <v>1.2743499528018454E-2</v>
      </c>
      <c r="K445" s="29">
        <v>1.9157088122607746E-3</v>
      </c>
      <c r="L445" s="31">
        <f t="shared" si="4"/>
        <v>0.15032831507929259</v>
      </c>
    </row>
    <row r="446" spans="3:12" ht="15" customHeight="1" x14ac:dyDescent="0.2">
      <c r="C446" s="23">
        <v>40259</v>
      </c>
      <c r="D446" s="29">
        <v>-8.1261950286807272E-3</v>
      </c>
      <c r="E446" s="30">
        <f t="shared" si="2"/>
        <v>-1.0120481927710867E-2</v>
      </c>
      <c r="I446" s="23">
        <v>40259</v>
      </c>
      <c r="J446" s="29">
        <v>1.9347823016848675E-3</v>
      </c>
      <c r="K446" s="29">
        <v>-8.1261950286807272E-3</v>
      </c>
      <c r="L446" s="31">
        <f t="shared" si="4"/>
        <v>-4.2000565239842169</v>
      </c>
    </row>
    <row r="447" spans="3:12" ht="15" customHeight="1" x14ac:dyDescent="0.2">
      <c r="C447" s="23">
        <v>40260</v>
      </c>
      <c r="D447" s="29">
        <v>-1.0120481927710867E-2</v>
      </c>
      <c r="E447" s="30">
        <f t="shared" si="2"/>
        <v>6.8159688412854358E-3</v>
      </c>
      <c r="I447" s="23">
        <v>40260</v>
      </c>
      <c r="J447" s="29">
        <v>1.0275420742536623E-2</v>
      </c>
      <c r="K447" s="29">
        <v>-1.0120481927710867E-2</v>
      </c>
      <c r="L447" s="31">
        <f t="shared" si="4"/>
        <v>-0.98492141405126477</v>
      </c>
    </row>
    <row r="448" spans="3:12" ht="15" customHeight="1" x14ac:dyDescent="0.2">
      <c r="C448" s="23">
        <v>40261</v>
      </c>
      <c r="D448" s="29">
        <v>6.8159688412854358E-3</v>
      </c>
      <c r="E448" s="30">
        <f t="shared" si="2"/>
        <v>2.466150870406203E-2</v>
      </c>
      <c r="I448" s="23">
        <v>40261</v>
      </c>
      <c r="J448" s="29">
        <v>2.3718172305553509E-4</v>
      </c>
      <c r="K448" s="29">
        <v>6.8159688412854358E-3</v>
      </c>
      <c r="L448" s="31">
        <f t="shared" si="4"/>
        <v>28.737327452880955</v>
      </c>
    </row>
    <row r="449" spans="3:12" ht="15" customHeight="1" x14ac:dyDescent="0.2">
      <c r="C449" s="23">
        <v>40262</v>
      </c>
      <c r="D449" s="29">
        <v>2.466150870406203E-2</v>
      </c>
      <c r="E449" s="30">
        <f t="shared" si="2"/>
        <v>-1.4629542236904269E-2</v>
      </c>
      <c r="I449" s="23">
        <v>40262</v>
      </c>
      <c r="J449" s="29">
        <v>1.9249009652402282E-3</v>
      </c>
      <c r="K449" s="29">
        <v>2.466150870406203E-2</v>
      </c>
      <c r="L449" s="31">
        <f t="shared" si="4"/>
        <v>12.81183247834481</v>
      </c>
    </row>
    <row r="450" spans="3:12" ht="15" customHeight="1" x14ac:dyDescent="0.2">
      <c r="C450" s="23">
        <v>40263</v>
      </c>
      <c r="D450" s="29">
        <v>-1.4629542236904269E-2</v>
      </c>
      <c r="E450" s="30">
        <f t="shared" si="2"/>
        <v>-2.3467432950191491E-2</v>
      </c>
      <c r="I450" s="23">
        <v>40263</v>
      </c>
      <c r="J450" s="29">
        <v>-1.3086454127801961E-3</v>
      </c>
      <c r="K450" s="29">
        <v>-1.4629542236904269E-2</v>
      </c>
      <c r="L450" s="31">
        <f t="shared" si="4"/>
        <v>11.179149136987416</v>
      </c>
    </row>
    <row r="451" spans="3:12" ht="15" customHeight="1" x14ac:dyDescent="0.2">
      <c r="C451" s="23">
        <v>40264</v>
      </c>
      <c r="D451" s="29">
        <v>-2.3467432950191491E-2</v>
      </c>
      <c r="E451" s="30">
        <f t="shared" si="2"/>
        <v>-3.580186365865623E-2</v>
      </c>
      <c r="I451" s="23">
        <v>40264</v>
      </c>
      <c r="J451" s="29">
        <v>-2.6095684175309497E-2</v>
      </c>
      <c r="K451" s="29">
        <v>-2.3467432950191491E-2</v>
      </c>
      <c r="L451" s="31">
        <f t="shared" si="4"/>
        <v>0.89928406523233706</v>
      </c>
    </row>
    <row r="452" spans="3:12" ht="15" customHeight="1" x14ac:dyDescent="0.2">
      <c r="C452" s="23">
        <v>40265</v>
      </c>
      <c r="D452" s="29">
        <v>-3.580186365865623E-2</v>
      </c>
      <c r="E452" s="30">
        <f t="shared" si="2"/>
        <v>-2.0345879959308144E-3</v>
      </c>
      <c r="I452" s="23">
        <v>40265</v>
      </c>
      <c r="J452" s="29">
        <v>7.7436161685560112E-3</v>
      </c>
      <c r="K452" s="29">
        <v>-3.580186365865623E-2</v>
      </c>
      <c r="L452" s="31">
        <f t="shared" si="4"/>
        <v>-4.6234037017529976</v>
      </c>
    </row>
    <row r="453" spans="3:12" ht="15" customHeight="1" x14ac:dyDescent="0.2">
      <c r="C453" s="23">
        <v>40266</v>
      </c>
      <c r="D453" s="29">
        <v>-2.0345879959308144E-3</v>
      </c>
      <c r="E453" s="30">
        <f t="shared" si="2"/>
        <v>3.0071355759429208E-2</v>
      </c>
      <c r="I453" s="23">
        <v>40266</v>
      </c>
      <c r="J453" s="29">
        <v>-1.0695263120517051E-2</v>
      </c>
      <c r="K453" s="29">
        <v>-2.0345879959308144E-3</v>
      </c>
      <c r="L453" s="31">
        <f t="shared" si="4"/>
        <v>0.1902326266314853</v>
      </c>
    </row>
    <row r="454" spans="3:12" ht="15" customHeight="1" x14ac:dyDescent="0.2">
      <c r="C454" s="23">
        <v>40267</v>
      </c>
      <c r="D454" s="29">
        <v>3.0071355759429208E-2</v>
      </c>
      <c r="E454" s="30">
        <f t="shared" si="2"/>
        <v>-2.2761009401286558E-2</v>
      </c>
      <c r="I454" s="23">
        <v>40267</v>
      </c>
      <c r="J454" s="29">
        <v>-1.7515649227588526E-3</v>
      </c>
      <c r="K454" s="29">
        <v>3.0071355759429208E-2</v>
      </c>
      <c r="L454" s="31">
        <f t="shared" si="4"/>
        <v>-17.168279273407951</v>
      </c>
    </row>
    <row r="455" spans="3:12" ht="15" customHeight="1" x14ac:dyDescent="0.2">
      <c r="C455" s="23">
        <v>40268</v>
      </c>
      <c r="D455" s="29">
        <v>-2.2761009401286558E-2</v>
      </c>
      <c r="E455" s="30">
        <f t="shared" si="2"/>
        <v>-3.0379746835442756E-3</v>
      </c>
      <c r="I455" s="23">
        <v>40268</v>
      </c>
      <c r="J455" s="29">
        <v>7.1911405148861185E-4</v>
      </c>
      <c r="K455" s="29">
        <v>-2.2761009401286558E-2</v>
      </c>
      <c r="L455" s="31">
        <f t="shared" si="4"/>
        <v>-31.651459673427073</v>
      </c>
    </row>
    <row r="456" spans="3:12" ht="15" customHeight="1" x14ac:dyDescent="0.2">
      <c r="C456" s="23">
        <v>40269</v>
      </c>
      <c r="D456" s="29">
        <v>-3.0379746835442756E-3</v>
      </c>
      <c r="E456" s="30">
        <f t="shared" si="2"/>
        <v>-5.0787201625202005E-4</v>
      </c>
      <c r="I456" s="23">
        <v>40269</v>
      </c>
      <c r="J456" s="29">
        <v>1.6671457315320604E-2</v>
      </c>
      <c r="K456" s="29">
        <v>-3.0379746835442756E-3</v>
      </c>
      <c r="L456" s="31">
        <f t="shared" si="4"/>
        <v>-0.18222610213880114</v>
      </c>
    </row>
    <row r="457" spans="3:12" ht="15" customHeight="1" x14ac:dyDescent="0.2">
      <c r="C457" s="23">
        <v>40270</v>
      </c>
      <c r="D457" s="29">
        <v>-5.0787201625202005E-4</v>
      </c>
      <c r="E457" s="30">
        <f t="shared" si="2"/>
        <v>4.5223577235772305E-2</v>
      </c>
      <c r="I457" s="23">
        <v>40270</v>
      </c>
      <c r="J457" s="29">
        <v>-2.4173027989822238E-3</v>
      </c>
      <c r="K457" s="29">
        <v>-5.0787201625202005E-4</v>
      </c>
      <c r="L457" s="31">
        <f t="shared" si="4"/>
        <v>0.21009863409162205</v>
      </c>
    </row>
    <row r="458" spans="3:12" ht="15" customHeight="1" x14ac:dyDescent="0.2">
      <c r="C458" s="23">
        <v>40271</v>
      </c>
      <c r="D458" s="29">
        <v>4.5223577235772305E-2</v>
      </c>
      <c r="E458" s="30">
        <f t="shared" si="2"/>
        <v>1.2639766650461848E-2</v>
      </c>
      <c r="I458" s="23">
        <v>40271</v>
      </c>
      <c r="J458" s="29">
        <v>-3.5284615057603608E-3</v>
      </c>
      <c r="K458" s="29">
        <v>4.5223577235772305E-2</v>
      </c>
      <c r="L458" s="31">
        <f t="shared" si="4"/>
        <v>-12.816797678518789</v>
      </c>
    </row>
    <row r="459" spans="3:12" ht="15" customHeight="1" x14ac:dyDescent="0.2">
      <c r="C459" s="23">
        <v>40272</v>
      </c>
      <c r="D459" s="29">
        <v>1.2639766650461848E-2</v>
      </c>
      <c r="E459" s="30">
        <f t="shared" si="2"/>
        <v>1.2481997119539123E-2</v>
      </c>
      <c r="I459" s="23">
        <v>40272</v>
      </c>
      <c r="J459" s="29">
        <v>5.0199089874858327E-3</v>
      </c>
      <c r="K459" s="29">
        <v>1.2639766650461848E-2</v>
      </c>
      <c r="L459" s="31">
        <f t="shared" si="4"/>
        <v>2.5179274528625148</v>
      </c>
    </row>
    <row r="460" spans="3:12" ht="15" customHeight="1" x14ac:dyDescent="0.2">
      <c r="C460" s="23">
        <v>40273</v>
      </c>
      <c r="D460" s="29">
        <v>1.2481997119539123E-2</v>
      </c>
      <c r="E460" s="30">
        <f t="shared" si="2"/>
        <v>-1.4224751066856944E-3</v>
      </c>
      <c r="I460" s="23">
        <v>40273</v>
      </c>
      <c r="J460" s="29">
        <v>1.2564911635277953E-2</v>
      </c>
      <c r="K460" s="29">
        <v>1.2481997119539123E-2</v>
      </c>
      <c r="L460" s="31">
        <f t="shared" si="4"/>
        <v>0.99340110633917755</v>
      </c>
    </row>
    <row r="461" spans="3:12" ht="15" customHeight="1" x14ac:dyDescent="0.2">
      <c r="C461" s="23">
        <v>40274</v>
      </c>
      <c r="D461" s="29">
        <v>-1.4224751066856944E-3</v>
      </c>
      <c r="E461" s="30">
        <f t="shared" si="2"/>
        <v>4.0360873694207156E-2</v>
      </c>
      <c r="I461" s="23">
        <v>40274</v>
      </c>
      <c r="J461" s="29">
        <v>4.8070876594792367E-3</v>
      </c>
      <c r="K461" s="29">
        <v>-1.4224751066856944E-3</v>
      </c>
      <c r="L461" s="31">
        <f t="shared" si="4"/>
        <v>-0.29591203810911876</v>
      </c>
    </row>
    <row r="462" spans="3:12" ht="15" customHeight="1" x14ac:dyDescent="0.2">
      <c r="C462" s="23">
        <v>40275</v>
      </c>
      <c r="D462" s="29">
        <v>4.0360873694207156E-2</v>
      </c>
      <c r="E462" s="30">
        <f t="shared" si="2"/>
        <v>-2.2820629849383822E-3</v>
      </c>
      <c r="I462" s="23">
        <v>40275</v>
      </c>
      <c r="J462" s="29">
        <v>1.5172797441068031E-2</v>
      </c>
      <c r="K462" s="29">
        <v>4.0360873694207156E-2</v>
      </c>
      <c r="L462" s="31">
        <f t="shared" si="4"/>
        <v>2.6600812309642294</v>
      </c>
    </row>
    <row r="463" spans="3:12" ht="15" customHeight="1" x14ac:dyDescent="0.2">
      <c r="C463" s="23">
        <v>40276</v>
      </c>
      <c r="D463" s="29">
        <v>-2.2820629849383822E-3</v>
      </c>
      <c r="E463" s="30">
        <f t="shared" si="2"/>
        <v>2.9734675205855599E-2</v>
      </c>
      <c r="I463" s="23">
        <v>40276</v>
      </c>
      <c r="J463" s="29">
        <v>-5.32905912652748E-3</v>
      </c>
      <c r="K463" s="29">
        <v>-2.2820629849383822E-3</v>
      </c>
      <c r="L463" s="31">
        <f t="shared" si="4"/>
        <v>0.42822999909656084</v>
      </c>
    </row>
    <row r="464" spans="3:12" ht="15" customHeight="1" x14ac:dyDescent="0.2">
      <c r="C464" s="23">
        <v>40277</v>
      </c>
      <c r="D464" s="29">
        <v>2.9734675205855599E-2</v>
      </c>
      <c r="E464" s="30">
        <f t="shared" si="2"/>
        <v>-2.0879609062638971E-2</v>
      </c>
      <c r="I464" s="23">
        <v>40277</v>
      </c>
      <c r="J464" s="29">
        <v>6.886388364757412E-4</v>
      </c>
      <c r="K464" s="29">
        <v>2.9734675205855599E-2</v>
      </c>
      <c r="L464" s="31">
        <f t="shared" si="4"/>
        <v>43.178911253436205</v>
      </c>
    </row>
    <row r="465" spans="3:12" ht="15" customHeight="1" x14ac:dyDescent="0.2">
      <c r="C465" s="23">
        <v>40278</v>
      </c>
      <c r="D465" s="29">
        <v>-2.0879609062638971E-2</v>
      </c>
      <c r="E465" s="30">
        <f t="shared" si="2"/>
        <v>1.0889292196007316E-2</v>
      </c>
      <c r="I465" s="23">
        <v>40278</v>
      </c>
      <c r="J465" s="29">
        <v>-1.346050621412942E-2</v>
      </c>
      <c r="K465" s="29">
        <v>-2.0879609062638971E-2</v>
      </c>
      <c r="L465" s="31">
        <f t="shared" si="4"/>
        <v>1.5511756192885049</v>
      </c>
    </row>
    <row r="466" spans="3:12" ht="15" customHeight="1" x14ac:dyDescent="0.2">
      <c r="C466" s="23">
        <v>40279</v>
      </c>
      <c r="D466" s="29">
        <v>1.0889292196007316E-2</v>
      </c>
      <c r="E466" s="30">
        <f t="shared" si="2"/>
        <v>-6.7324955116697671E-3</v>
      </c>
      <c r="I466" s="23">
        <v>40279</v>
      </c>
      <c r="J466" s="29">
        <v>-5.7199458697809735E-4</v>
      </c>
      <c r="K466" s="29">
        <v>1.0889292196007316E-2</v>
      </c>
      <c r="L466" s="31">
        <f t="shared" si="4"/>
        <v>-19.037404276037819</v>
      </c>
    </row>
    <row r="467" spans="3:12" ht="15" customHeight="1" x14ac:dyDescent="0.2">
      <c r="C467" s="23">
        <v>40280</v>
      </c>
      <c r="D467" s="29">
        <v>-6.7324955116697671E-3</v>
      </c>
      <c r="E467" s="30">
        <f t="shared" si="2"/>
        <v>-1.671938544961582E-2</v>
      </c>
      <c r="I467" s="23">
        <v>40280</v>
      </c>
      <c r="J467" s="29">
        <v>-6.1838688963957722E-3</v>
      </c>
      <c r="K467" s="29">
        <v>-6.7324955116697671E-3</v>
      </c>
      <c r="L467" s="31">
        <f t="shared" si="4"/>
        <v>1.0887189920203124</v>
      </c>
    </row>
    <row r="468" spans="3:12" ht="15" customHeight="1" x14ac:dyDescent="0.2">
      <c r="C468" s="23">
        <v>40281</v>
      </c>
      <c r="D468" s="29">
        <v>-1.671938544961582E-2</v>
      </c>
      <c r="E468" s="30">
        <f t="shared" si="2"/>
        <v>-3.538602941176483E-2</v>
      </c>
      <c r="I468" s="23">
        <v>40281</v>
      </c>
      <c r="J468" s="29">
        <v>-1.1630030198749863E-2</v>
      </c>
      <c r="K468" s="29">
        <v>-1.671938544961582E-2</v>
      </c>
      <c r="L468" s="31">
        <f t="shared" si="4"/>
        <v>1.4376046462384098</v>
      </c>
    </row>
    <row r="469" spans="3:12" ht="15" customHeight="1" x14ac:dyDescent="0.2">
      <c r="C469" s="23">
        <v>40282</v>
      </c>
      <c r="D469" s="29">
        <v>-3.538602941176483E-2</v>
      </c>
      <c r="E469" s="30">
        <f t="shared" si="2"/>
        <v>-2.3820867079560326E-3</v>
      </c>
      <c r="I469" s="23">
        <v>40282</v>
      </c>
      <c r="J469" s="29">
        <v>-1.6698168175423134E-2</v>
      </c>
      <c r="K469" s="29">
        <v>-3.538602941176483E-2</v>
      </c>
      <c r="L469" s="31">
        <f t="shared" si="4"/>
        <v>2.1191563673341758</v>
      </c>
    </row>
    <row r="470" spans="3:12" ht="15" customHeight="1" x14ac:dyDescent="0.2">
      <c r="C470" s="23">
        <v>40283</v>
      </c>
      <c r="D470" s="29">
        <v>-2.3820867079560326E-3</v>
      </c>
      <c r="E470" s="30">
        <f t="shared" si="2"/>
        <v>1.3371537726838412E-2</v>
      </c>
      <c r="I470" s="23">
        <v>40283</v>
      </c>
      <c r="J470" s="29">
        <v>7.4719620765406614E-3</v>
      </c>
      <c r="K470" s="29">
        <v>-2.3820867079560326E-3</v>
      </c>
      <c r="L470" s="31">
        <f t="shared" si="4"/>
        <v>-0.31880337233441652</v>
      </c>
    </row>
    <row r="471" spans="3:12" ht="15" customHeight="1" x14ac:dyDescent="0.2">
      <c r="C471" s="23">
        <v>40284</v>
      </c>
      <c r="D471" s="29">
        <v>1.3371537726838412E-2</v>
      </c>
      <c r="E471" s="30">
        <f t="shared" si="2"/>
        <v>-9.4250706880294466E-4</v>
      </c>
      <c r="I471" s="23">
        <v>40284</v>
      </c>
      <c r="J471" s="29">
        <v>1.5378215151558683E-2</v>
      </c>
      <c r="K471" s="29">
        <v>1.3371537726838412E-2</v>
      </c>
      <c r="L471" s="31">
        <f t="shared" si="4"/>
        <v>0.86951168227628284</v>
      </c>
    </row>
    <row r="472" spans="3:12" ht="15" customHeight="1" x14ac:dyDescent="0.2">
      <c r="C472" s="23">
        <v>40285</v>
      </c>
      <c r="D472" s="29">
        <v>-9.4250706880294466E-4</v>
      </c>
      <c r="E472" s="30">
        <f t="shared" si="2"/>
        <v>-4.245283018867918E-2</v>
      </c>
      <c r="I472" s="23">
        <v>40285</v>
      </c>
      <c r="J472" s="29">
        <v>1.652985970811427E-3</v>
      </c>
      <c r="K472" s="29">
        <v>-9.4250706880294466E-4</v>
      </c>
      <c r="L472" s="31">
        <f t="shared" si="4"/>
        <v>-0.57018455416187319</v>
      </c>
    </row>
    <row r="473" spans="3:12" ht="15" customHeight="1" x14ac:dyDescent="0.2">
      <c r="C473" s="23">
        <v>40286</v>
      </c>
      <c r="D473" s="29">
        <v>-4.245283018867918E-2</v>
      </c>
      <c r="E473" s="30">
        <f t="shared" si="2"/>
        <v>-4.0394088669950756E-2</v>
      </c>
      <c r="I473" s="23">
        <v>40286</v>
      </c>
      <c r="J473" s="29">
        <v>-1.7842534345115513E-2</v>
      </c>
      <c r="K473" s="29">
        <v>-4.245283018867918E-2</v>
      </c>
      <c r="L473" s="31">
        <f t="shared" si="4"/>
        <v>2.3793049444402983</v>
      </c>
    </row>
    <row r="474" spans="3:12" ht="15" customHeight="1" x14ac:dyDescent="0.2">
      <c r="C474" s="23">
        <v>40287</v>
      </c>
      <c r="D474" s="29">
        <v>-4.0394088669950756E-2</v>
      </c>
      <c r="E474" s="30">
        <f t="shared" si="2"/>
        <v>1.848049281314168E-2</v>
      </c>
      <c r="I474" s="23">
        <v>40287</v>
      </c>
      <c r="J474" s="29">
        <v>-2.4126491749601464E-2</v>
      </c>
      <c r="K474" s="29">
        <v>-4.0394088669950756E-2</v>
      </c>
      <c r="L474" s="31">
        <f t="shared" si="4"/>
        <v>1.6742628430682638</v>
      </c>
    </row>
    <row r="475" spans="3:12" ht="15" customHeight="1" x14ac:dyDescent="0.2">
      <c r="C475" s="23">
        <v>40288</v>
      </c>
      <c r="D475" s="29">
        <v>1.848049281314168E-2</v>
      </c>
      <c r="E475" s="30">
        <f t="shared" si="2"/>
        <v>-1.1592741935483875E-2</v>
      </c>
      <c r="I475" s="23">
        <v>40288</v>
      </c>
      <c r="J475" s="29">
        <v>2.4664106073315484E-2</v>
      </c>
      <c r="K475" s="29">
        <v>1.848049281314168E-2</v>
      </c>
      <c r="L475" s="31">
        <f t="shared" si="4"/>
        <v>0.74928694995907597</v>
      </c>
    </row>
    <row r="476" spans="3:12" ht="15" customHeight="1" x14ac:dyDescent="0.2">
      <c r="C476" s="23">
        <v>40289</v>
      </c>
      <c r="D476" s="29">
        <v>-1.1592741935483875E-2</v>
      </c>
      <c r="E476" s="30">
        <f t="shared" si="2"/>
        <v>-3.1616522182559947E-2</v>
      </c>
      <c r="I476" s="23">
        <v>40289</v>
      </c>
      <c r="J476" s="29">
        <v>-3.8346091427422513E-3</v>
      </c>
      <c r="K476" s="29">
        <v>-1.1592741935483875E-2</v>
      </c>
      <c r="L476" s="31">
        <f t="shared" si="4"/>
        <v>3.0231873716322326</v>
      </c>
    </row>
    <row r="477" spans="3:12" ht="15" customHeight="1" x14ac:dyDescent="0.2">
      <c r="C477" s="23">
        <v>40290</v>
      </c>
      <c r="D477" s="29">
        <v>-3.1616522182559947E-2</v>
      </c>
      <c r="E477" s="30">
        <f t="shared" si="2"/>
        <v>-4.2127435492363974E-3</v>
      </c>
      <c r="I477" s="23">
        <v>40290</v>
      </c>
      <c r="J477" s="29">
        <v>-1.6377843776131051E-2</v>
      </c>
      <c r="K477" s="29">
        <v>-3.1616522182559947E-2</v>
      </c>
      <c r="L477" s="31">
        <f t="shared" si="4"/>
        <v>1.9304447285446473</v>
      </c>
    </row>
    <row r="478" spans="3:12" ht="15" customHeight="1" x14ac:dyDescent="0.2">
      <c r="C478" s="23">
        <v>40291</v>
      </c>
      <c r="D478" s="29">
        <v>-4.2127435492363974E-3</v>
      </c>
      <c r="E478" s="30">
        <f t="shared" si="2"/>
        <v>-2.9613960867265976E-2</v>
      </c>
      <c r="I478" s="23">
        <v>40291</v>
      </c>
      <c r="J478" s="29">
        <v>-4.6609796851639906E-3</v>
      </c>
      <c r="K478" s="29">
        <v>-4.2127435492363974E-3</v>
      </c>
      <c r="L478" s="31">
        <f t="shared" si="4"/>
        <v>0.90383220562957189</v>
      </c>
    </row>
    <row r="479" spans="3:12" ht="15" customHeight="1" x14ac:dyDescent="0.2">
      <c r="C479" s="23">
        <v>40292</v>
      </c>
      <c r="D479" s="29">
        <v>-2.9613960867265976E-2</v>
      </c>
      <c r="E479" s="30">
        <f t="shared" si="2"/>
        <v>1.416893732970026E-2</v>
      </c>
      <c r="I479" s="23">
        <v>40292</v>
      </c>
      <c r="J479" s="29">
        <v>-2.9893385168168196E-3</v>
      </c>
      <c r="K479" s="29">
        <v>-2.9613960867265976E-2</v>
      </c>
      <c r="L479" s="31">
        <f t="shared" si="4"/>
        <v>9.9065263772134564</v>
      </c>
    </row>
    <row r="480" spans="3:12" ht="15" customHeight="1" x14ac:dyDescent="0.2">
      <c r="C480" s="23">
        <v>40293</v>
      </c>
      <c r="D480" s="29">
        <v>1.416893732970026E-2</v>
      </c>
      <c r="E480" s="30">
        <f t="shared" si="2"/>
        <v>-3.2240730789897531E-3</v>
      </c>
      <c r="I480" s="23">
        <v>40293</v>
      </c>
      <c r="J480" s="29">
        <v>2.4237500923122379E-2</v>
      </c>
      <c r="K480" s="29">
        <v>1.416893732970026E-2</v>
      </c>
      <c r="L480" s="31">
        <f t="shared" si="4"/>
        <v>0.58458738690271517</v>
      </c>
    </row>
    <row r="481" spans="3:12" ht="15" customHeight="1" x14ac:dyDescent="0.2">
      <c r="C481" s="23">
        <v>40294</v>
      </c>
      <c r="D481" s="29">
        <v>-3.2240730789897531E-3</v>
      </c>
      <c r="E481" s="30">
        <f t="shared" si="2"/>
        <v>-6.4690026954178359E-3</v>
      </c>
      <c r="I481" s="23">
        <v>40294</v>
      </c>
      <c r="J481" s="29">
        <v>2.6101000778704364E-3</v>
      </c>
      <c r="K481" s="29">
        <v>-3.2240730789897531E-3</v>
      </c>
      <c r="L481" s="31">
        <f t="shared" si="4"/>
        <v>-1.2352296780973446</v>
      </c>
    </row>
    <row r="482" spans="3:12" ht="15" customHeight="1" x14ac:dyDescent="0.2">
      <c r="C482" s="23">
        <v>40295</v>
      </c>
      <c r="D482" s="29">
        <v>-6.4690026954178359E-3</v>
      </c>
      <c r="E482" s="30">
        <f t="shared" si="2"/>
        <v>3.5811177428106467E-2</v>
      </c>
      <c r="I482" s="23">
        <v>40295</v>
      </c>
      <c r="J482" s="29">
        <v>3.4375134839703669E-3</v>
      </c>
      <c r="K482" s="29">
        <v>-6.4690026954178359E-3</v>
      </c>
      <c r="L482" s="31">
        <f t="shared" si="4"/>
        <v>-1.8818843113150685</v>
      </c>
    </row>
    <row r="483" spans="3:12" ht="15" customHeight="1" x14ac:dyDescent="0.2">
      <c r="C483" s="23">
        <v>40296</v>
      </c>
      <c r="D483" s="29">
        <v>3.5811177428106467E-2</v>
      </c>
      <c r="E483" s="30">
        <f t="shared" si="2"/>
        <v>-2.6191723415400769E-3</v>
      </c>
      <c r="I483" s="23">
        <v>40296</v>
      </c>
      <c r="J483" s="29">
        <v>-3.0673967261990454E-3</v>
      </c>
      <c r="K483" s="29">
        <v>3.5811177428106467E-2</v>
      </c>
      <c r="L483" s="31">
        <f t="shared" si="4"/>
        <v>-11.674778525463763</v>
      </c>
    </row>
    <row r="484" spans="3:12" ht="15" customHeight="1" x14ac:dyDescent="0.2">
      <c r="C484" s="23">
        <v>40297</v>
      </c>
      <c r="D484" s="29">
        <v>-2.6191723415400769E-3</v>
      </c>
      <c r="E484" s="30">
        <f t="shared" si="2"/>
        <v>-2.5735294117646967E-2</v>
      </c>
      <c r="I484" s="23">
        <v>40297</v>
      </c>
      <c r="J484" s="29">
        <v>-3.0768345985737744E-3</v>
      </c>
      <c r="K484" s="29">
        <v>-2.6191723415400769E-3</v>
      </c>
      <c r="L484" s="31">
        <f t="shared" si="4"/>
        <v>0.85125548924669503</v>
      </c>
    </row>
    <row r="485" spans="3:12" ht="15" customHeight="1" x14ac:dyDescent="0.2">
      <c r="C485" s="23">
        <v>40298</v>
      </c>
      <c r="D485" s="29">
        <v>-2.5735294117646967E-2</v>
      </c>
      <c r="E485" s="30">
        <f t="shared" si="2"/>
        <v>-2.6954177897574594E-3</v>
      </c>
      <c r="I485" s="23">
        <v>40298</v>
      </c>
      <c r="J485" s="29">
        <v>-1.6772909515705647E-2</v>
      </c>
      <c r="K485" s="29">
        <v>-2.5735294117646967E-2</v>
      </c>
      <c r="L485" s="31">
        <f t="shared" si="4"/>
        <v>1.5343369075919244</v>
      </c>
    </row>
    <row r="486" spans="3:12" ht="15" customHeight="1" x14ac:dyDescent="0.2">
      <c r="C486" s="23">
        <v>40299</v>
      </c>
      <c r="D486" s="29">
        <v>-2.6954177897574594E-3</v>
      </c>
      <c r="E486" s="30">
        <f t="shared" si="2"/>
        <v>1.6756756756756586E-2</v>
      </c>
      <c r="I486" s="23">
        <v>40299</v>
      </c>
      <c r="J486" s="29">
        <v>-4.3417675100843045E-3</v>
      </c>
      <c r="K486" s="29">
        <v>-2.6954177897574594E-3</v>
      </c>
      <c r="L486" s="31">
        <f t="shared" si="4"/>
        <v>0.62081117505647421</v>
      </c>
    </row>
    <row r="487" spans="3:12" ht="15" customHeight="1" x14ac:dyDescent="0.2">
      <c r="C487" s="23">
        <v>40300</v>
      </c>
      <c r="D487" s="29">
        <v>1.6756756756756586E-2</v>
      </c>
      <c r="E487" s="30">
        <f t="shared" si="2"/>
        <v>3.880914407230196E-2</v>
      </c>
      <c r="I487" s="23">
        <v>40300</v>
      </c>
      <c r="J487" s="29">
        <v>6.8209608273546163E-3</v>
      </c>
      <c r="K487" s="29">
        <v>1.6756756756756586E-2</v>
      </c>
      <c r="L487" s="31">
        <f t="shared" si="4"/>
        <v>2.4566563539781221</v>
      </c>
    </row>
    <row r="488" spans="3:12" ht="15" customHeight="1" x14ac:dyDescent="0.2">
      <c r="C488" s="23">
        <v>40301</v>
      </c>
      <c r="D488" s="29">
        <v>3.880914407230196E-2</v>
      </c>
      <c r="E488" s="30">
        <f t="shared" si="2"/>
        <v>-1.7400204708290734E-2</v>
      </c>
      <c r="I488" s="23">
        <v>40301</v>
      </c>
      <c r="J488" s="29">
        <v>1.1471715782388481E-2</v>
      </c>
      <c r="K488" s="29">
        <v>3.880914407230196E-2</v>
      </c>
      <c r="L488" s="31">
        <f t="shared" si="4"/>
        <v>3.3830287298332684</v>
      </c>
    </row>
    <row r="489" spans="3:12" ht="15" customHeight="1" x14ac:dyDescent="0.2">
      <c r="C489" s="23">
        <v>40302</v>
      </c>
      <c r="D489" s="29">
        <v>-1.7400204708290734E-2</v>
      </c>
      <c r="E489" s="30">
        <f t="shared" si="2"/>
        <v>-2.2395833333333282E-2</v>
      </c>
      <c r="I489" s="23">
        <v>40302</v>
      </c>
      <c r="J489" s="29">
        <v>-5.540607007493592E-3</v>
      </c>
      <c r="K489" s="29">
        <v>-1.7400204708290734E-2</v>
      </c>
      <c r="L489" s="31">
        <f t="shared" si="4"/>
        <v>3.1404870774550884</v>
      </c>
    </row>
    <row r="490" spans="3:12" ht="15" customHeight="1" x14ac:dyDescent="0.2">
      <c r="C490" s="23">
        <v>40303</v>
      </c>
      <c r="D490" s="29">
        <v>-2.2395833333333282E-2</v>
      </c>
      <c r="E490" s="30">
        <f t="shared" si="2"/>
        <v>-2.1310602024506853E-3</v>
      </c>
      <c r="I490" s="23">
        <v>40303</v>
      </c>
      <c r="J490" s="29">
        <v>-1.2699474855621617E-2</v>
      </c>
      <c r="K490" s="29">
        <v>-2.2395833333333282E-2</v>
      </c>
      <c r="L490" s="31">
        <f t="shared" si="4"/>
        <v>1.7635243652157335</v>
      </c>
    </row>
    <row r="491" spans="3:12" ht="15" customHeight="1" x14ac:dyDescent="0.2">
      <c r="C491" s="23">
        <v>40304</v>
      </c>
      <c r="D491" s="29">
        <v>-2.1310602024506853E-3</v>
      </c>
      <c r="E491" s="30">
        <f t="shared" si="2"/>
        <v>2.6695141484249785E-3</v>
      </c>
      <c r="I491" s="23">
        <v>40304</v>
      </c>
      <c r="J491" s="29">
        <v>-8.3100044202151224E-3</v>
      </c>
      <c r="K491" s="29">
        <v>-2.1310602024506853E-3</v>
      </c>
      <c r="L491" s="31">
        <f t="shared" si="4"/>
        <v>0.25644513464597146</v>
      </c>
    </row>
    <row r="492" spans="3:12" ht="15" customHeight="1" x14ac:dyDescent="0.2">
      <c r="C492" s="23">
        <v>40305</v>
      </c>
      <c r="D492" s="29">
        <v>2.6695141484249785E-3</v>
      </c>
      <c r="E492" s="30">
        <f t="shared" si="2"/>
        <v>-1.2247071352502692E-2</v>
      </c>
      <c r="I492" s="23">
        <v>40305</v>
      </c>
      <c r="J492" s="29">
        <v>1.0028823581849977E-2</v>
      </c>
      <c r="K492" s="29">
        <v>2.6695141484249785E-3</v>
      </c>
      <c r="L492" s="31">
        <f t="shared" si="4"/>
        <v>0.26618417670206379</v>
      </c>
    </row>
    <row r="493" spans="3:12" ht="15" customHeight="1" x14ac:dyDescent="0.2">
      <c r="C493" s="23">
        <v>40306</v>
      </c>
      <c r="D493" s="29">
        <v>-1.2247071352502692E-2</v>
      </c>
      <c r="E493" s="30">
        <f t="shared" si="2"/>
        <v>3.1266846361185818E-2</v>
      </c>
      <c r="I493" s="23">
        <v>40306</v>
      </c>
      <c r="J493" s="29">
        <v>-1.0547064620997082E-2</v>
      </c>
      <c r="K493" s="29">
        <v>-1.2247071352502692E-2</v>
      </c>
      <c r="L493" s="31">
        <f t="shared" si="4"/>
        <v>1.1611829255432111</v>
      </c>
    </row>
    <row r="494" spans="3:12" ht="15" customHeight="1" x14ac:dyDescent="0.2">
      <c r="C494" s="23">
        <v>40307</v>
      </c>
      <c r="D494" s="29">
        <v>3.1266846361185818E-2</v>
      </c>
      <c r="E494" s="30">
        <f t="shared" si="2"/>
        <v>-2.0386826973340377E-2</v>
      </c>
      <c r="I494" s="23">
        <v>40307</v>
      </c>
      <c r="J494" s="29">
        <v>1.4138320647002933E-2</v>
      </c>
      <c r="K494" s="29">
        <v>3.1266846361185818E-2</v>
      </c>
      <c r="L494" s="31">
        <f t="shared" si="4"/>
        <v>2.2114964812184974</v>
      </c>
    </row>
    <row r="495" spans="3:12" ht="15" customHeight="1" x14ac:dyDescent="0.2">
      <c r="C495" s="23">
        <v>40308</v>
      </c>
      <c r="D495" s="29">
        <v>-2.0386826973340377E-2</v>
      </c>
      <c r="E495" s="30">
        <f t="shared" si="2"/>
        <v>-6.4034151547490703E-3</v>
      </c>
      <c r="I495" s="23">
        <v>40308</v>
      </c>
      <c r="J495" s="29">
        <v>3.7528402843949316E-3</v>
      </c>
      <c r="K495" s="29">
        <v>-2.0386826973340377E-2</v>
      </c>
      <c r="L495" s="31">
        <f t="shared" si="4"/>
        <v>-5.4323726640094234</v>
      </c>
    </row>
    <row r="496" spans="3:12" ht="15" customHeight="1" x14ac:dyDescent="0.2">
      <c r="C496" s="23">
        <v>40309</v>
      </c>
      <c r="D496" s="29">
        <v>-6.4034151547490703E-3</v>
      </c>
      <c r="E496" s="30">
        <f t="shared" si="2"/>
        <v>-1.4500537056927998E-2</v>
      </c>
      <c r="I496" s="23">
        <v>40309</v>
      </c>
      <c r="J496" s="29">
        <v>2.1907084751204842E-4</v>
      </c>
      <c r="K496" s="29">
        <v>-6.4034151547490703E-3</v>
      </c>
      <c r="L496" s="31">
        <f t="shared" si="4"/>
        <v>-29.229882604059842</v>
      </c>
    </row>
    <row r="497" spans="3:12" ht="15" customHeight="1" x14ac:dyDescent="0.2">
      <c r="C497" s="23">
        <v>40310</v>
      </c>
      <c r="D497" s="29">
        <v>-1.4500537056927998E-2</v>
      </c>
      <c r="E497" s="30">
        <f t="shared" si="2"/>
        <v>-2.0708446866485097E-2</v>
      </c>
      <c r="I497" s="23">
        <v>40310</v>
      </c>
      <c r="J497" s="29">
        <v>-9.9728411646176074E-3</v>
      </c>
      <c r="K497" s="29">
        <v>-1.4500537056927998E-2</v>
      </c>
      <c r="L497" s="31">
        <f t="shared" si="4"/>
        <v>1.4540026074389001</v>
      </c>
    </row>
    <row r="498" spans="3:12" ht="15" customHeight="1" x14ac:dyDescent="0.2">
      <c r="C498" s="23">
        <v>40311</v>
      </c>
      <c r="D498" s="29">
        <v>-2.0708446866485097E-2</v>
      </c>
      <c r="E498" s="30">
        <f t="shared" si="2"/>
        <v>2.7824151363383454E-2</v>
      </c>
      <c r="I498" s="23">
        <v>40311</v>
      </c>
      <c r="J498" s="29">
        <v>3.5101691665559986E-3</v>
      </c>
      <c r="K498" s="29">
        <v>-2.0708446866485097E-2</v>
      </c>
      <c r="L498" s="31">
        <f t="shared" si="4"/>
        <v>-5.8995580793626488</v>
      </c>
    </row>
    <row r="499" spans="3:12" ht="15" customHeight="1" x14ac:dyDescent="0.2">
      <c r="C499" s="23">
        <v>40312</v>
      </c>
      <c r="D499" s="29">
        <v>2.7824151363383454E-2</v>
      </c>
      <c r="E499" s="30">
        <f t="shared" si="2"/>
        <v>2.8153762858689646E-2</v>
      </c>
      <c r="I499" s="23">
        <v>40312</v>
      </c>
      <c r="J499" s="29">
        <v>1.3388986052527141E-2</v>
      </c>
      <c r="K499" s="29">
        <v>2.7824151363383454E-2</v>
      </c>
      <c r="L499" s="31">
        <f t="shared" si="4"/>
        <v>2.0781373028715424</v>
      </c>
    </row>
    <row r="500" spans="3:12" ht="15" customHeight="1" x14ac:dyDescent="0.2">
      <c r="C500" s="23">
        <v>40313</v>
      </c>
      <c r="D500" s="29">
        <v>2.8153762858689646E-2</v>
      </c>
      <c r="E500" s="30">
        <f t="shared" si="2"/>
        <v>1.0531858873092936E-3</v>
      </c>
      <c r="I500" s="23">
        <v>40313</v>
      </c>
      <c r="J500" s="29">
        <v>5.119503422670757E-3</v>
      </c>
      <c r="K500" s="29">
        <v>2.8153762858689646E-2</v>
      </c>
      <c r="L500" s="31">
        <f t="shared" si="4"/>
        <v>5.4993151745960374</v>
      </c>
    </row>
    <row r="501" spans="3:12" ht="15" customHeight="1" x14ac:dyDescent="0.2">
      <c r="C501" s="23">
        <v>40314</v>
      </c>
      <c r="D501" s="29">
        <v>1.0531858873092936E-3</v>
      </c>
      <c r="E501" s="30">
        <f t="shared" si="2"/>
        <v>3.997895844292465E-2</v>
      </c>
      <c r="I501" s="23">
        <v>40314</v>
      </c>
      <c r="J501" s="29">
        <v>9.4798355097034381E-3</v>
      </c>
      <c r="K501" s="29">
        <v>1.0531858873092936E-3</v>
      </c>
      <c r="L501" s="31">
        <f t="shared" si="4"/>
        <v>0.11109748541852504</v>
      </c>
    </row>
    <row r="502" spans="3:12" ht="15" customHeight="1" x14ac:dyDescent="0.2">
      <c r="C502" s="23">
        <v>40315</v>
      </c>
      <c r="D502" s="29">
        <v>3.997895844292465E-2</v>
      </c>
      <c r="E502" s="30">
        <f t="shared" si="2"/>
        <v>2.2761760242792084E-2</v>
      </c>
      <c r="I502" s="23">
        <v>40315</v>
      </c>
      <c r="J502" s="29">
        <v>5.0884766015837357E-3</v>
      </c>
      <c r="K502" s="29">
        <v>3.997895844292465E-2</v>
      </c>
      <c r="L502" s="31">
        <f t="shared" si="4"/>
        <v>7.8567637375951795</v>
      </c>
    </row>
    <row r="503" spans="3:12" ht="15" customHeight="1" x14ac:dyDescent="0.2">
      <c r="C503" s="23">
        <v>40316</v>
      </c>
      <c r="D503" s="29">
        <v>2.2761760242792084E-2</v>
      </c>
      <c r="E503" s="30">
        <f t="shared" si="2"/>
        <v>-7.4183976261127382E-3</v>
      </c>
      <c r="I503" s="23">
        <v>40316</v>
      </c>
      <c r="J503" s="29">
        <v>1.0992917887311826E-2</v>
      </c>
      <c r="K503" s="29">
        <v>2.2761760242792084E-2</v>
      </c>
      <c r="L503" s="31">
        <f t="shared" si="4"/>
        <v>2.0705840320215629</v>
      </c>
    </row>
    <row r="504" spans="3:12" ht="15" customHeight="1" x14ac:dyDescent="0.2">
      <c r="C504" s="23">
        <v>40317</v>
      </c>
      <c r="D504" s="29">
        <v>-7.4183976261127382E-3</v>
      </c>
      <c r="E504" s="30">
        <f t="shared" si="2"/>
        <v>1.743896362730446E-2</v>
      </c>
      <c r="I504" s="23">
        <v>40317</v>
      </c>
      <c r="J504" s="29">
        <v>-7.2020368260398149E-3</v>
      </c>
      <c r="K504" s="29">
        <v>-7.4183976261127382E-3</v>
      </c>
      <c r="L504" s="31">
        <f t="shared" si="4"/>
        <v>1.030041612574188</v>
      </c>
    </row>
    <row r="505" spans="3:12" ht="15" customHeight="1" x14ac:dyDescent="0.2">
      <c r="C505" s="23">
        <v>40318</v>
      </c>
      <c r="D505" s="29">
        <v>1.743896362730446E-2</v>
      </c>
      <c r="E505" s="30">
        <f t="shared" si="2"/>
        <v>-1.4691478942213565E-2</v>
      </c>
      <c r="I505" s="23">
        <v>40318</v>
      </c>
      <c r="J505" s="29">
        <v>-7.3959676390994433E-3</v>
      </c>
      <c r="K505" s="29">
        <v>1.743896362730446E-2</v>
      </c>
      <c r="L505" s="31">
        <f t="shared" si="4"/>
        <v>-2.3579015591025332</v>
      </c>
    </row>
    <row r="506" spans="3:12" ht="15" customHeight="1" x14ac:dyDescent="0.2">
      <c r="C506" s="23">
        <v>40319</v>
      </c>
      <c r="D506" s="29">
        <v>-1.4691478942213565E-2</v>
      </c>
      <c r="E506" s="30">
        <f t="shared" si="2"/>
        <v>1.9383697813121215E-2</v>
      </c>
      <c r="I506" s="23">
        <v>40319</v>
      </c>
      <c r="J506" s="29">
        <v>9.9918637680751488E-4</v>
      </c>
      <c r="K506" s="29">
        <v>-1.4691478942213565E-2</v>
      </c>
      <c r="L506" s="31">
        <f t="shared" si="4"/>
        <v>-14.703442003637084</v>
      </c>
    </row>
    <row r="507" spans="3:12" ht="15" customHeight="1" x14ac:dyDescent="0.2">
      <c r="C507" s="23">
        <v>40320</v>
      </c>
      <c r="D507" s="29">
        <v>1.9383697813121215E-2</v>
      </c>
      <c r="E507" s="30">
        <f t="shared" si="2"/>
        <v>1.0238907849829282E-2</v>
      </c>
      <c r="I507" s="23">
        <v>40320</v>
      </c>
      <c r="J507" s="29">
        <v>4.2209134855333286E-3</v>
      </c>
      <c r="K507" s="29">
        <v>1.9383697813121215E-2</v>
      </c>
      <c r="L507" s="31">
        <f t="shared" si="4"/>
        <v>4.5922992450701727</v>
      </c>
    </row>
    <row r="508" spans="3:12" ht="15" customHeight="1" x14ac:dyDescent="0.2">
      <c r="C508" s="23">
        <v>40321</v>
      </c>
      <c r="D508" s="29">
        <v>1.0238907849829282E-2</v>
      </c>
      <c r="E508" s="30">
        <f t="shared" si="2"/>
        <v>-2.9440154440154465E-2</v>
      </c>
      <c r="I508" s="23">
        <v>40321</v>
      </c>
      <c r="J508" s="29">
        <v>1.7181886599548335E-2</v>
      </c>
      <c r="K508" s="29">
        <v>1.0238907849829282E-2</v>
      </c>
      <c r="L508" s="31">
        <f t="shared" si="4"/>
        <v>0.59591289876738185</v>
      </c>
    </row>
    <row r="509" spans="3:12" ht="15" customHeight="1" x14ac:dyDescent="0.2">
      <c r="C509" s="23">
        <v>40322</v>
      </c>
      <c r="D509" s="29">
        <v>-2.9440154440154465E-2</v>
      </c>
      <c r="E509" s="30">
        <f t="shared" si="2"/>
        <v>2.9835902536052838E-3</v>
      </c>
      <c r="I509" s="23">
        <v>40322</v>
      </c>
      <c r="J509" s="29">
        <v>-1.2731562268786689E-2</v>
      </c>
      <c r="K509" s="29">
        <v>-2.9440154440154465E-2</v>
      </c>
      <c r="L509" s="31">
        <f t="shared" si="4"/>
        <v>2.3123756392670964</v>
      </c>
    </row>
    <row r="510" spans="3:12" ht="15" customHeight="1" x14ac:dyDescent="0.2">
      <c r="C510" s="23">
        <v>40323</v>
      </c>
      <c r="D510" s="29">
        <v>2.9835902536052838E-3</v>
      </c>
      <c r="E510" s="30">
        <f t="shared" si="2"/>
        <v>-7.4367873078831082E-3</v>
      </c>
      <c r="I510" s="23">
        <v>40323</v>
      </c>
      <c r="J510" s="29">
        <v>3.0966756691788166E-3</v>
      </c>
      <c r="K510" s="29">
        <v>2.9835902536052838E-3</v>
      </c>
      <c r="L510" s="31">
        <f t="shared" si="4"/>
        <v>0.96348167271791785</v>
      </c>
    </row>
    <row r="511" spans="3:12" ht="15" customHeight="1" x14ac:dyDescent="0.2">
      <c r="C511" s="23">
        <v>40324</v>
      </c>
      <c r="D511" s="29">
        <v>-7.4367873078831082E-3</v>
      </c>
      <c r="E511" s="30">
        <f t="shared" si="2"/>
        <v>-1.298701298701288E-2</v>
      </c>
      <c r="I511" s="23">
        <v>40324</v>
      </c>
      <c r="J511" s="29">
        <v>-4.66591485762613E-3</v>
      </c>
      <c r="K511" s="29">
        <v>-7.4367873078831082E-3</v>
      </c>
      <c r="L511" s="31">
        <f t="shared" si="4"/>
        <v>1.5938540532363488</v>
      </c>
    </row>
    <row r="512" spans="3:12" ht="15" customHeight="1" x14ac:dyDescent="0.2">
      <c r="C512" s="23">
        <v>40325</v>
      </c>
      <c r="D512" s="29">
        <v>-1.298701298701288E-2</v>
      </c>
      <c r="E512" s="30">
        <f t="shared" si="2"/>
        <v>-2.378542510121473E-2</v>
      </c>
      <c r="I512" s="23">
        <v>40325</v>
      </c>
      <c r="J512" s="29">
        <v>4.4045376651702384E-3</v>
      </c>
      <c r="K512" s="29">
        <v>-1.298701298701288E-2</v>
      </c>
      <c r="L512" s="31">
        <f t="shared" si="4"/>
        <v>-2.9485530546623044</v>
      </c>
    </row>
    <row r="513" spans="3:12" ht="15" customHeight="1" x14ac:dyDescent="0.2">
      <c r="C513" s="23">
        <v>40326</v>
      </c>
      <c r="D513" s="29">
        <v>-2.378542510121473E-2</v>
      </c>
      <c r="E513" s="30">
        <f t="shared" ref="E513:E740" si="5">D514</f>
        <v>1.7625712804562044E-2</v>
      </c>
      <c r="I513" s="23">
        <v>40326</v>
      </c>
      <c r="J513" s="29">
        <v>-1.2154540327129149E-2</v>
      </c>
      <c r="K513" s="29">
        <v>-2.378542510121473E-2</v>
      </c>
      <c r="L513" s="31">
        <f t="shared" si="4"/>
        <v>1.9569168772368331</v>
      </c>
    </row>
    <row r="514" spans="3:12" ht="15" customHeight="1" x14ac:dyDescent="0.2">
      <c r="C514" s="23">
        <v>40327</v>
      </c>
      <c r="D514" s="29">
        <v>1.7625712804562044E-2</v>
      </c>
      <c r="E514" s="30">
        <f t="shared" si="5"/>
        <v>-2.5471217524197787E-3</v>
      </c>
      <c r="I514" s="23">
        <v>40327</v>
      </c>
      <c r="J514" s="29">
        <v>-7.079848125838617E-3</v>
      </c>
      <c r="K514" s="29">
        <v>1.7625712804562044E-2</v>
      </c>
      <c r="L514" s="31">
        <f t="shared" si="4"/>
        <v>-2.4895608622217806</v>
      </c>
    </row>
    <row r="515" spans="3:12" ht="15" customHeight="1" x14ac:dyDescent="0.2">
      <c r="C515" s="23">
        <v>40328</v>
      </c>
      <c r="D515" s="29">
        <v>-2.5471217524197787E-3</v>
      </c>
      <c r="E515" s="30">
        <f t="shared" si="5"/>
        <v>-1.2768130745658857E-2</v>
      </c>
      <c r="I515" s="23">
        <v>40328</v>
      </c>
      <c r="J515" s="29">
        <v>-6.1671602311607066E-3</v>
      </c>
      <c r="K515" s="29">
        <v>-2.5471217524197787E-3</v>
      </c>
      <c r="L515" s="31">
        <f t="shared" si="4"/>
        <v>0.41301371408350629</v>
      </c>
    </row>
    <row r="516" spans="3:12" ht="15" customHeight="1" x14ac:dyDescent="0.2">
      <c r="C516" s="23">
        <v>40329</v>
      </c>
      <c r="D516" s="29">
        <v>-1.2768130745658857E-2</v>
      </c>
      <c r="E516" s="30">
        <f t="shared" si="5"/>
        <v>-3.0005173305742261E-2</v>
      </c>
      <c r="I516" s="23">
        <v>40329</v>
      </c>
      <c r="J516" s="29">
        <v>4.2526723851128434E-3</v>
      </c>
      <c r="K516" s="29">
        <v>-1.2768130745658857E-2</v>
      </c>
      <c r="L516" s="31">
        <f t="shared" si="4"/>
        <v>-3.0023781729238608</v>
      </c>
    </row>
    <row r="517" spans="3:12" ht="15" customHeight="1" x14ac:dyDescent="0.2">
      <c r="C517" s="23">
        <v>40330</v>
      </c>
      <c r="D517" s="29">
        <v>-3.0005173305742261E-2</v>
      </c>
      <c r="E517" s="30">
        <f t="shared" si="5"/>
        <v>-5.3333333333338562E-4</v>
      </c>
      <c r="I517" s="23">
        <v>40330</v>
      </c>
      <c r="J517" s="29">
        <v>-1.0341797859622304E-2</v>
      </c>
      <c r="K517" s="29">
        <v>-3.0005173305742261E-2</v>
      </c>
      <c r="L517" s="31">
        <f t="shared" si="4"/>
        <v>2.9013498148994077</v>
      </c>
    </row>
    <row r="518" spans="3:12" ht="15" customHeight="1" x14ac:dyDescent="0.2">
      <c r="C518" s="23">
        <v>40331</v>
      </c>
      <c r="D518" s="29">
        <v>-5.3333333333338562E-4</v>
      </c>
      <c r="E518" s="30">
        <f t="shared" si="5"/>
        <v>-1.0672358591248599E-2</v>
      </c>
      <c r="I518" s="23">
        <v>40331</v>
      </c>
      <c r="J518" s="29">
        <v>-9.5766202389788724E-3</v>
      </c>
      <c r="K518" s="29">
        <v>-5.3333333333338562E-4</v>
      </c>
      <c r="L518" s="31">
        <f t="shared" si="4"/>
        <v>5.5691185410339863E-2</v>
      </c>
    </row>
    <row r="519" spans="3:12" ht="15" customHeight="1" x14ac:dyDescent="0.2">
      <c r="C519" s="23">
        <v>40332</v>
      </c>
      <c r="D519" s="29">
        <v>-1.0672358591248599E-2</v>
      </c>
      <c r="E519" s="30">
        <f t="shared" si="5"/>
        <v>3.8834951456310884E-2</v>
      </c>
      <c r="I519" s="23">
        <v>40332</v>
      </c>
      <c r="J519" s="29">
        <v>-1.9882147213119539E-2</v>
      </c>
      <c r="K519" s="29">
        <v>-1.0672358591248599E-2</v>
      </c>
      <c r="L519" s="31">
        <f t="shared" si="4"/>
        <v>0.5367809863215518</v>
      </c>
    </row>
    <row r="520" spans="3:12" ht="15" customHeight="1" x14ac:dyDescent="0.2">
      <c r="C520" s="23">
        <v>40333</v>
      </c>
      <c r="D520" s="29">
        <v>3.8834951456310884E-2</v>
      </c>
      <c r="E520" s="30">
        <f t="shared" si="5"/>
        <v>3.6863966770508627E-2</v>
      </c>
      <c r="I520" s="23">
        <v>40333</v>
      </c>
      <c r="J520" s="29">
        <v>-1.844133257368985E-3</v>
      </c>
      <c r="K520" s="29">
        <v>3.8834951456310884E-2</v>
      </c>
      <c r="L520" s="31">
        <f t="shared" si="4"/>
        <v>-21.05864709132598</v>
      </c>
    </row>
    <row r="521" spans="3:12" ht="15" customHeight="1" x14ac:dyDescent="0.2">
      <c r="C521" s="23">
        <v>40334</v>
      </c>
      <c r="D521" s="29">
        <v>3.6863966770508627E-2</v>
      </c>
      <c r="E521" s="30">
        <f t="shared" si="5"/>
        <v>-4.2063094641962895E-2</v>
      </c>
      <c r="I521" s="23">
        <v>40334</v>
      </c>
      <c r="J521" s="29">
        <v>1.9106271122793839E-2</v>
      </c>
      <c r="K521" s="29">
        <v>3.6863966770508627E-2</v>
      </c>
      <c r="L521" s="31">
        <f t="shared" si="4"/>
        <v>1.9294171287316133</v>
      </c>
    </row>
    <row r="522" spans="3:12" ht="15" customHeight="1" x14ac:dyDescent="0.2">
      <c r="C522" s="23">
        <v>40335</v>
      </c>
      <c r="D522" s="29">
        <v>-4.2063094641962895E-2</v>
      </c>
      <c r="E522" s="30">
        <f t="shared" si="5"/>
        <v>8.8865656037637741E-3</v>
      </c>
      <c r="I522" s="23">
        <v>40335</v>
      </c>
      <c r="J522" s="29">
        <v>-1.7082553392191224E-2</v>
      </c>
      <c r="K522" s="29">
        <v>-4.2063094641962895E-2</v>
      </c>
      <c r="L522" s="31">
        <f t="shared" si="4"/>
        <v>2.4623423487258513</v>
      </c>
    </row>
    <row r="523" spans="3:12" ht="15" customHeight="1" x14ac:dyDescent="0.2">
      <c r="C523" s="23">
        <v>40336</v>
      </c>
      <c r="D523" s="29">
        <v>8.8865656037637741E-3</v>
      </c>
      <c r="E523" s="30">
        <f t="shared" si="5"/>
        <v>-2.642487046632136E-2</v>
      </c>
      <c r="I523" s="23">
        <v>40336</v>
      </c>
      <c r="J523" s="29">
        <v>1.1546305182341676E-3</v>
      </c>
      <c r="K523" s="29">
        <v>8.8865656037637741E-3</v>
      </c>
      <c r="L523" s="31">
        <f t="shared" si="4"/>
        <v>7.6964582725168471</v>
      </c>
    </row>
    <row r="524" spans="3:12" ht="15" customHeight="1" x14ac:dyDescent="0.2">
      <c r="C524" s="23">
        <v>40337</v>
      </c>
      <c r="D524" s="29">
        <v>-2.642487046632136E-2</v>
      </c>
      <c r="E524" s="30">
        <f t="shared" si="5"/>
        <v>4.2575838211815764E-3</v>
      </c>
      <c r="I524" s="23">
        <v>40337</v>
      </c>
      <c r="J524" s="29">
        <v>-2.2406949749120053E-2</v>
      </c>
      <c r="K524" s="29">
        <v>-2.642487046632136E-2</v>
      </c>
      <c r="L524" s="31">
        <f t="shared" si="4"/>
        <v>1.1793158266603911</v>
      </c>
    </row>
    <row r="525" spans="3:12" ht="15" customHeight="1" x14ac:dyDescent="0.2">
      <c r="C525" s="23">
        <v>40338</v>
      </c>
      <c r="D525" s="29">
        <v>4.2575838211815764E-3</v>
      </c>
      <c r="E525" s="30">
        <f t="shared" si="5"/>
        <v>1.11287758346581E-2</v>
      </c>
      <c r="I525" s="23">
        <v>40338</v>
      </c>
      <c r="J525" s="29">
        <v>1.4248724509338118E-3</v>
      </c>
      <c r="K525" s="29">
        <v>4.2575838211815764E-3</v>
      </c>
      <c r="L525" s="31">
        <f t="shared" si="4"/>
        <v>2.9880455744591767</v>
      </c>
    </row>
    <row r="526" spans="3:12" ht="15" customHeight="1" x14ac:dyDescent="0.2">
      <c r="C526" s="23">
        <v>40339</v>
      </c>
      <c r="D526" s="29">
        <v>1.11287758346581E-2</v>
      </c>
      <c r="E526" s="30">
        <f t="shared" si="5"/>
        <v>-2.4109014675052221E-2</v>
      </c>
      <c r="I526" s="23">
        <v>40339</v>
      </c>
      <c r="J526" s="29">
        <v>6.2574584621033491E-3</v>
      </c>
      <c r="K526" s="29">
        <v>1.11287758346581E-2</v>
      </c>
      <c r="L526" s="31">
        <f t="shared" si="4"/>
        <v>1.7784817753176634</v>
      </c>
    </row>
    <row r="527" spans="3:12" ht="15" customHeight="1" x14ac:dyDescent="0.2">
      <c r="C527" s="23">
        <v>40340</v>
      </c>
      <c r="D527" s="29">
        <v>-2.4109014675052221E-2</v>
      </c>
      <c r="E527" s="30">
        <f t="shared" si="5"/>
        <v>1.6648764769065405E-2</v>
      </c>
      <c r="I527" s="23">
        <v>40340</v>
      </c>
      <c r="J527" s="29">
        <v>-2.3612230314272287E-2</v>
      </c>
      <c r="K527" s="29">
        <v>-2.4109014675052221E-2</v>
      </c>
      <c r="L527" s="31">
        <f t="shared" si="4"/>
        <v>1.02103928151504</v>
      </c>
    </row>
    <row r="528" spans="3:12" ht="15" customHeight="1" x14ac:dyDescent="0.2">
      <c r="C528" s="23">
        <v>40341</v>
      </c>
      <c r="D528" s="29">
        <v>1.6648764769065405E-2</v>
      </c>
      <c r="E528" s="30">
        <f t="shared" si="5"/>
        <v>-2.1130480718435374E-3</v>
      </c>
      <c r="I528" s="23">
        <v>40341</v>
      </c>
      <c r="J528" s="29">
        <v>5.605904886480495E-3</v>
      </c>
      <c r="K528" s="29">
        <v>1.6648764769065405E-2</v>
      </c>
      <c r="L528" s="31">
        <f t="shared" si="4"/>
        <v>2.9698621553884141</v>
      </c>
    </row>
    <row r="529" spans="3:12" ht="15" customHeight="1" x14ac:dyDescent="0.2">
      <c r="C529" s="23">
        <v>40342</v>
      </c>
      <c r="D529" s="29">
        <v>-2.1130480718435374E-3</v>
      </c>
      <c r="E529" s="30">
        <f t="shared" si="5"/>
        <v>-5.8231868713605195E-3</v>
      </c>
      <c r="I529" s="23">
        <v>40342</v>
      </c>
      <c r="J529" s="29">
        <v>1.8241506395366924E-2</v>
      </c>
      <c r="K529" s="29">
        <v>-2.1130480718435374E-3</v>
      </c>
      <c r="L529" s="31">
        <f t="shared" si="4"/>
        <v>-0.11583736704882118</v>
      </c>
    </row>
    <row r="530" spans="3:12" ht="15" customHeight="1" x14ac:dyDescent="0.2">
      <c r="C530" s="23">
        <v>40343</v>
      </c>
      <c r="D530" s="29">
        <v>-5.8231868713605195E-3</v>
      </c>
      <c r="E530" s="30">
        <f t="shared" si="5"/>
        <v>-7.4547390841320782E-3</v>
      </c>
      <c r="I530" s="23">
        <v>40343</v>
      </c>
      <c r="J530" s="29">
        <v>1.2196605632946111E-2</v>
      </c>
      <c r="K530" s="29">
        <v>-5.8231868713605195E-3</v>
      </c>
      <c r="L530" s="31">
        <f t="shared" si="4"/>
        <v>-0.47744323679947653</v>
      </c>
    </row>
    <row r="531" spans="3:12" ht="15" customHeight="1" x14ac:dyDescent="0.2">
      <c r="C531" s="23">
        <v>40344</v>
      </c>
      <c r="D531" s="29">
        <v>-7.4547390841320782E-3</v>
      </c>
      <c r="E531" s="30">
        <f t="shared" si="5"/>
        <v>4.4527896995708138E-2</v>
      </c>
      <c r="I531" s="23">
        <v>40344</v>
      </c>
      <c r="J531" s="29">
        <v>-3.2603143123290934E-3</v>
      </c>
      <c r="K531" s="29">
        <v>-7.4547390841320782E-3</v>
      </c>
      <c r="L531" s="31">
        <f t="shared" si="4"/>
        <v>2.2865093270122734</v>
      </c>
    </row>
    <row r="532" spans="3:12" ht="15" customHeight="1" x14ac:dyDescent="0.2">
      <c r="C532" s="23">
        <v>40345</v>
      </c>
      <c r="D532" s="29">
        <v>4.4527896995708138E-2</v>
      </c>
      <c r="E532" s="30">
        <f t="shared" si="5"/>
        <v>3.33846944016436E-2</v>
      </c>
      <c r="I532" s="23">
        <v>40345</v>
      </c>
      <c r="J532" s="29">
        <v>1.8540570687809899E-2</v>
      </c>
      <c r="K532" s="29">
        <v>4.4527896995708138E-2</v>
      </c>
      <c r="L532" s="31">
        <f t="shared" si="4"/>
        <v>2.4016465159286846</v>
      </c>
    </row>
    <row r="533" spans="3:12" ht="15" customHeight="1" x14ac:dyDescent="0.2">
      <c r="C533" s="23">
        <v>40346</v>
      </c>
      <c r="D533" s="29">
        <v>3.33846944016436E-2</v>
      </c>
      <c r="E533" s="30">
        <f t="shared" si="5"/>
        <v>3.6282306163021971E-2</v>
      </c>
      <c r="I533" s="23">
        <v>40346</v>
      </c>
      <c r="J533" s="29">
        <v>1.6871142945937834E-3</v>
      </c>
      <c r="K533" s="29">
        <v>3.33846944016436E-2</v>
      </c>
      <c r="L533" s="31">
        <f t="shared" si="4"/>
        <v>19.788045486083583</v>
      </c>
    </row>
    <row r="534" spans="3:12" ht="15" customHeight="1" x14ac:dyDescent="0.2">
      <c r="C534" s="23">
        <v>40347</v>
      </c>
      <c r="D534" s="29">
        <v>3.6282306163021971E-2</v>
      </c>
      <c r="E534" s="30">
        <f t="shared" si="5"/>
        <v>-2.9256594724220819E-2</v>
      </c>
      <c r="I534" s="23">
        <v>40347</v>
      </c>
      <c r="J534" s="29">
        <v>5.6437910910835942E-3</v>
      </c>
      <c r="K534" s="29">
        <v>3.6282306163021971E-2</v>
      </c>
      <c r="L534" s="31">
        <f t="shared" si="4"/>
        <v>6.4287117608486559</v>
      </c>
    </row>
    <row r="535" spans="3:12" ht="15" customHeight="1" x14ac:dyDescent="0.2">
      <c r="C535" s="23">
        <v>40348</v>
      </c>
      <c r="D535" s="29">
        <v>-2.9256594724220819E-2</v>
      </c>
      <c r="E535" s="30">
        <f t="shared" si="5"/>
        <v>-1.6304347826086918E-2</v>
      </c>
      <c r="I535" s="23">
        <v>40348</v>
      </c>
      <c r="J535" s="29">
        <v>-1.1870656852806749E-2</v>
      </c>
      <c r="K535" s="29">
        <v>-2.9256594724220819E-2</v>
      </c>
      <c r="L535" s="31">
        <f t="shared" si="4"/>
        <v>2.4646146449177548</v>
      </c>
    </row>
    <row r="536" spans="3:12" ht="15" customHeight="1" x14ac:dyDescent="0.2">
      <c r="C536" s="23">
        <v>40349</v>
      </c>
      <c r="D536" s="29">
        <v>-1.6304347826086918E-2</v>
      </c>
      <c r="E536" s="30">
        <f t="shared" si="5"/>
        <v>-5.173279758915128E-2</v>
      </c>
      <c r="I536" s="23">
        <v>40349</v>
      </c>
      <c r="J536" s="29">
        <v>-1.2176809051576698E-2</v>
      </c>
      <c r="K536" s="29">
        <v>-1.6304347826086918E-2</v>
      </c>
      <c r="L536" s="31">
        <f t="shared" si="4"/>
        <v>1.3389671922280633</v>
      </c>
    </row>
    <row r="537" spans="3:12" ht="15" customHeight="1" x14ac:dyDescent="0.2">
      <c r="C537" s="23">
        <v>40350</v>
      </c>
      <c r="D537" s="29">
        <v>-5.173279758915128E-2</v>
      </c>
      <c r="E537" s="30">
        <f t="shared" si="5"/>
        <v>-2.0656779661016977E-2</v>
      </c>
      <c r="I537" s="23">
        <v>40350</v>
      </c>
      <c r="J537" s="29">
        <v>7.0740517760385924E-3</v>
      </c>
      <c r="K537" s="29">
        <v>-5.173279758915128E-2</v>
      </c>
      <c r="L537" s="31">
        <f t="shared" si="4"/>
        <v>-7.3130363230280455</v>
      </c>
    </row>
    <row r="538" spans="3:12" ht="15" customHeight="1" x14ac:dyDescent="0.2">
      <c r="C538" s="23">
        <v>40351</v>
      </c>
      <c r="D538" s="29">
        <v>-2.0656779661016977E-2</v>
      </c>
      <c r="E538" s="30">
        <f t="shared" si="5"/>
        <v>-2.7041644131962084E-3</v>
      </c>
      <c r="I538" s="23">
        <v>40351</v>
      </c>
      <c r="J538" s="29">
        <v>5.8287251531918827E-4</v>
      </c>
      <c r="K538" s="29">
        <v>-2.0656779661016977E-2</v>
      </c>
      <c r="L538" s="31">
        <f t="shared" si="4"/>
        <v>-35.439618644061589</v>
      </c>
    </row>
    <row r="539" spans="3:12" ht="15" customHeight="1" x14ac:dyDescent="0.2">
      <c r="C539" s="23">
        <v>40352</v>
      </c>
      <c r="D539" s="29">
        <v>-2.7041644131962084E-3</v>
      </c>
      <c r="E539" s="30">
        <f t="shared" si="5"/>
        <v>2.1691973969631073E-2</v>
      </c>
      <c r="I539" s="23">
        <v>40352</v>
      </c>
      <c r="J539" s="29">
        <v>-6.870901731168555E-4</v>
      </c>
      <c r="K539" s="29">
        <v>-2.7041644131962084E-3</v>
      </c>
      <c r="L539" s="31">
        <f t="shared" si="4"/>
        <v>3.9356761586754683</v>
      </c>
    </row>
    <row r="540" spans="3:12" ht="15" customHeight="1" x14ac:dyDescent="0.2">
      <c r="C540" s="23">
        <v>40353</v>
      </c>
      <c r="D540" s="29">
        <v>2.1691973969631073E-2</v>
      </c>
      <c r="E540" s="30">
        <f t="shared" si="5"/>
        <v>-3.7154989384288739E-2</v>
      </c>
      <c r="I540" s="23">
        <v>40353</v>
      </c>
      <c r="J540" s="29">
        <v>7.1745661629523116E-3</v>
      </c>
      <c r="K540" s="29">
        <v>2.1691973969631073E-2</v>
      </c>
      <c r="L540" s="31">
        <f t="shared" si="4"/>
        <v>3.0234544468546503</v>
      </c>
    </row>
    <row r="541" spans="3:12" ht="15" customHeight="1" x14ac:dyDescent="0.2">
      <c r="C541" s="23">
        <v>40354</v>
      </c>
      <c r="D541" s="29">
        <v>-3.7154989384288739E-2</v>
      </c>
      <c r="E541" s="30">
        <f t="shared" si="5"/>
        <v>3.5832414553472969E-2</v>
      </c>
      <c r="I541" s="23">
        <v>40354</v>
      </c>
      <c r="J541" s="29">
        <v>-1.6918213792796455E-2</v>
      </c>
      <c r="K541" s="29">
        <v>-3.7154989384288739E-2</v>
      </c>
      <c r="L541" s="31">
        <f t="shared" si="4"/>
        <v>2.1961532014750178</v>
      </c>
    </row>
    <row r="542" spans="3:12" ht="15" customHeight="1" x14ac:dyDescent="0.2">
      <c r="C542" s="23">
        <v>40355</v>
      </c>
      <c r="D542" s="29">
        <v>3.5832414553472969E-2</v>
      </c>
      <c r="E542" s="30">
        <f t="shared" si="5"/>
        <v>5.8009579563597757E-2</v>
      </c>
      <c r="I542" s="23">
        <v>40355</v>
      </c>
      <c r="J542" s="29">
        <v>1.5684676116721752E-2</v>
      </c>
      <c r="K542" s="29">
        <v>3.5832414553472969E-2</v>
      </c>
      <c r="L542" s="31">
        <f t="shared" si="4"/>
        <v>2.2845492177725815</v>
      </c>
    </row>
    <row r="543" spans="3:12" ht="15" customHeight="1" x14ac:dyDescent="0.2">
      <c r="C543" s="23">
        <v>40356</v>
      </c>
      <c r="D543" s="29">
        <v>5.8009579563597757E-2</v>
      </c>
      <c r="E543" s="30">
        <f t="shared" si="5"/>
        <v>3.7223340040241526E-2</v>
      </c>
      <c r="I543" s="23">
        <v>40356</v>
      </c>
      <c r="J543" s="29">
        <v>1.2841473202342302E-2</v>
      </c>
      <c r="K543" s="29">
        <v>5.8009579563597757E-2</v>
      </c>
      <c r="L543" s="31">
        <f t="shared" si="4"/>
        <v>4.5173617270810276</v>
      </c>
    </row>
    <row r="544" spans="3:12" ht="15" customHeight="1" x14ac:dyDescent="0.2">
      <c r="C544" s="23">
        <v>40357</v>
      </c>
      <c r="D544" s="29">
        <v>3.7223340040241526E-2</v>
      </c>
      <c r="E544" s="30">
        <f t="shared" si="5"/>
        <v>-7.2744907856451269E-3</v>
      </c>
      <c r="I544" s="23">
        <v>40357</v>
      </c>
      <c r="J544" s="29">
        <v>-1.966366331112579E-3</v>
      </c>
      <c r="K544" s="29">
        <v>3.7223340040241526E-2</v>
      </c>
      <c r="L544" s="31">
        <f t="shared" si="4"/>
        <v>-18.930012913301049</v>
      </c>
    </row>
    <row r="545" spans="3:12" ht="15" customHeight="1" x14ac:dyDescent="0.2">
      <c r="C545" s="23">
        <v>40358</v>
      </c>
      <c r="D545" s="29">
        <v>-7.2744907856451269E-3</v>
      </c>
      <c r="E545" s="30">
        <f t="shared" si="5"/>
        <v>-2.4425989252564784E-2</v>
      </c>
      <c r="I545" s="23">
        <v>40358</v>
      </c>
      <c r="J545" s="29">
        <v>-1.0998059166029472E-2</v>
      </c>
      <c r="K545" s="29">
        <v>-7.2744907856451269E-3</v>
      </c>
      <c r="L545" s="31">
        <f t="shared" si="4"/>
        <v>0.66143404721029242</v>
      </c>
    </row>
    <row r="546" spans="3:12" ht="15" customHeight="1" x14ac:dyDescent="0.2">
      <c r="C546" s="23">
        <v>40359</v>
      </c>
      <c r="D546" s="29">
        <v>-2.4425989252564784E-2</v>
      </c>
      <c r="E546" s="30">
        <f t="shared" si="5"/>
        <v>4.6569854782173348E-2</v>
      </c>
      <c r="I546" s="23">
        <v>40359</v>
      </c>
      <c r="J546" s="29">
        <v>-1.8182088487155079E-2</v>
      </c>
      <c r="K546" s="29">
        <v>-2.4425989252564784E-2</v>
      </c>
      <c r="L546" s="31">
        <f t="shared" si="4"/>
        <v>1.3434094367003422</v>
      </c>
    </row>
    <row r="547" spans="3:12" ht="15" customHeight="1" x14ac:dyDescent="0.2">
      <c r="C547" s="23">
        <v>40360</v>
      </c>
      <c r="D547" s="29">
        <v>4.6569854782173348E-2</v>
      </c>
      <c r="E547" s="30">
        <f t="shared" si="5"/>
        <v>2.05741626794258E-2</v>
      </c>
      <c r="I547" s="23">
        <v>40360</v>
      </c>
      <c r="J547" s="29">
        <v>9.7515179963962861E-3</v>
      </c>
      <c r="K547" s="29">
        <v>4.6569854782173348E-2</v>
      </c>
      <c r="L547" s="31">
        <f t="shared" si="4"/>
        <v>4.7756518317849004</v>
      </c>
    </row>
    <row r="548" spans="3:12" ht="15" customHeight="1" x14ac:dyDescent="0.2">
      <c r="C548" s="23">
        <v>40361</v>
      </c>
      <c r="D548" s="29">
        <v>2.05741626794258E-2</v>
      </c>
      <c r="E548" s="30">
        <f t="shared" si="5"/>
        <v>-1.2658227848101222E-2</v>
      </c>
      <c r="I548" s="23">
        <v>40361</v>
      </c>
      <c r="J548" s="29">
        <v>7.258004048886546E-3</v>
      </c>
      <c r="K548" s="29">
        <v>2.05741626794258E-2</v>
      </c>
      <c r="L548" s="31">
        <f t="shared" si="4"/>
        <v>2.8346860294989904</v>
      </c>
    </row>
    <row r="549" spans="3:12" ht="15" customHeight="1" x14ac:dyDescent="0.2">
      <c r="C549" s="23">
        <v>40362</v>
      </c>
      <c r="D549" s="29">
        <v>-1.2658227848101222E-2</v>
      </c>
      <c r="E549" s="30">
        <f t="shared" si="5"/>
        <v>-9.0218423551755578E-3</v>
      </c>
      <c r="I549" s="23">
        <v>40362</v>
      </c>
      <c r="J549" s="29">
        <v>-2.4416025249742734E-3</v>
      </c>
      <c r="K549" s="29">
        <v>-1.2658227848101222E-2</v>
      </c>
      <c r="L549" s="31">
        <f t="shared" si="4"/>
        <v>5.1843933312751629</v>
      </c>
    </row>
    <row r="550" spans="3:12" ht="15" customHeight="1" x14ac:dyDescent="0.2">
      <c r="C550" s="23">
        <v>40363</v>
      </c>
      <c r="D550" s="29">
        <v>-9.0218423551755578E-3</v>
      </c>
      <c r="E550" s="30">
        <f t="shared" si="5"/>
        <v>-7.1873502635362296E-3</v>
      </c>
      <c r="I550" s="23">
        <v>40363</v>
      </c>
      <c r="J550" s="29">
        <v>-1.4954107902395375E-2</v>
      </c>
      <c r="K550" s="29">
        <v>-9.0218423551755578E-3</v>
      </c>
      <c r="L550" s="31">
        <f t="shared" si="4"/>
        <v>0.60330194312229235</v>
      </c>
    </row>
    <row r="551" spans="3:12" ht="15" customHeight="1" x14ac:dyDescent="0.2">
      <c r="C551" s="23">
        <v>40364</v>
      </c>
      <c r="D551" s="29">
        <v>-7.1873502635362296E-3</v>
      </c>
      <c r="E551" s="30">
        <f t="shared" si="5"/>
        <v>8.6872586872586144E-3</v>
      </c>
      <c r="I551" s="23">
        <v>40364</v>
      </c>
      <c r="J551" s="29">
        <v>3.2271260397254142E-3</v>
      </c>
      <c r="K551" s="29">
        <v>-7.1873502635362296E-3</v>
      </c>
      <c r="L551" s="31">
        <f t="shared" si="4"/>
        <v>-2.2271675091276504</v>
      </c>
    </row>
    <row r="552" spans="3:12" ht="15" customHeight="1" x14ac:dyDescent="0.2">
      <c r="C552" s="23">
        <v>40365</v>
      </c>
      <c r="D552" s="29">
        <v>8.6872586872586144E-3</v>
      </c>
      <c r="E552" s="30">
        <f t="shared" si="5"/>
        <v>-2.4880382775119614E-2</v>
      </c>
      <c r="I552" s="23">
        <v>40365</v>
      </c>
      <c r="J552" s="29">
        <v>1.002778784583791E-2</v>
      </c>
      <c r="K552" s="29">
        <v>8.6872586872586144E-3</v>
      </c>
      <c r="L552" s="31">
        <f t="shared" si="4"/>
        <v>0.86631855607758101</v>
      </c>
    </row>
    <row r="553" spans="3:12" ht="15" customHeight="1" x14ac:dyDescent="0.2">
      <c r="C553" s="23">
        <v>40366</v>
      </c>
      <c r="D553" s="29">
        <v>-2.4880382775119614E-2</v>
      </c>
      <c r="E553" s="30">
        <f t="shared" si="5"/>
        <v>3.9254170755642637E-3</v>
      </c>
      <c r="I553" s="23">
        <v>40366</v>
      </c>
      <c r="J553" s="29">
        <v>-2.8409090909090606E-3</v>
      </c>
      <c r="K553" s="29">
        <v>-2.4880382775119614E-2</v>
      </c>
      <c r="L553" s="31">
        <f t="shared" si="4"/>
        <v>8.7578947368421982</v>
      </c>
    </row>
    <row r="554" spans="3:12" ht="15" customHeight="1" x14ac:dyDescent="0.2">
      <c r="C554" s="23">
        <v>40367</v>
      </c>
      <c r="D554" s="29">
        <v>3.9254170755642637E-3</v>
      </c>
      <c r="E554" s="30">
        <f t="shared" si="5"/>
        <v>-4.887585532747929E-4</v>
      </c>
      <c r="I554" s="23">
        <v>40367</v>
      </c>
      <c r="J554" s="29">
        <v>1.3315339631129186E-2</v>
      </c>
      <c r="K554" s="29">
        <v>3.9254170755642637E-3</v>
      </c>
      <c r="L554" s="31">
        <f t="shared" si="4"/>
        <v>0.2948041269925441</v>
      </c>
    </row>
    <row r="555" spans="3:12" ht="15" customHeight="1" x14ac:dyDescent="0.2">
      <c r="C555" s="23">
        <v>40368</v>
      </c>
      <c r="D555" s="29">
        <v>-4.887585532747929E-4</v>
      </c>
      <c r="E555" s="30">
        <f t="shared" si="5"/>
        <v>-1.8581907090464478E-2</v>
      </c>
      <c r="I555" s="23">
        <v>40368</v>
      </c>
      <c r="J555" s="29">
        <v>3.2259019207434569E-3</v>
      </c>
      <c r="K555" s="29">
        <v>-4.887585532747929E-4</v>
      </c>
      <c r="L555" s="31">
        <f t="shared" si="4"/>
        <v>-0.15151066749176034</v>
      </c>
    </row>
    <row r="556" spans="3:12" ht="15" customHeight="1" x14ac:dyDescent="0.2">
      <c r="C556" s="23">
        <v>40369</v>
      </c>
      <c r="D556" s="29">
        <v>-1.8581907090464478E-2</v>
      </c>
      <c r="E556" s="30">
        <f t="shared" si="5"/>
        <v>-3.1390134529147962E-2</v>
      </c>
      <c r="I556" s="23">
        <v>40369</v>
      </c>
      <c r="J556" s="29">
        <v>-3.8792849135642626E-3</v>
      </c>
      <c r="K556" s="29">
        <v>-1.8581907090464478E-2</v>
      </c>
      <c r="L556" s="31">
        <f t="shared" si="4"/>
        <v>4.7900341182704054</v>
      </c>
    </row>
    <row r="557" spans="3:12" ht="15" customHeight="1" x14ac:dyDescent="0.2">
      <c r="C557" s="23">
        <v>40370</v>
      </c>
      <c r="D557" s="29">
        <v>-3.1390134529147962E-2</v>
      </c>
      <c r="E557" s="30">
        <f t="shared" si="5"/>
        <v>-1.9547325102880819E-2</v>
      </c>
      <c r="I557" s="23">
        <v>40370</v>
      </c>
      <c r="J557" s="29">
        <v>3.4501651044673842E-3</v>
      </c>
      <c r="K557" s="29">
        <v>-3.1390134529147962E-2</v>
      </c>
      <c r="L557" s="31">
        <f t="shared" si="4"/>
        <v>-9.0981543139784851</v>
      </c>
    </row>
    <row r="558" spans="3:12" ht="15" customHeight="1" x14ac:dyDescent="0.2">
      <c r="C558" s="23">
        <v>40371</v>
      </c>
      <c r="D558" s="29">
        <v>-1.9547325102880819E-2</v>
      </c>
      <c r="E558" s="30">
        <f t="shared" si="5"/>
        <v>9.9685204616999368E-3</v>
      </c>
      <c r="I558" s="23">
        <v>40371</v>
      </c>
      <c r="J558" s="29">
        <v>-8.455567688811505E-3</v>
      </c>
      <c r="K558" s="29">
        <v>-1.9547325102880819E-2</v>
      </c>
      <c r="L558" s="31">
        <f t="shared" si="4"/>
        <v>2.3117696909630374</v>
      </c>
    </row>
    <row r="559" spans="3:12" ht="15" customHeight="1" x14ac:dyDescent="0.2">
      <c r="C559" s="23">
        <v>40372</v>
      </c>
      <c r="D559" s="29">
        <v>9.9685204616999368E-3</v>
      </c>
      <c r="E559" s="30">
        <f t="shared" si="5"/>
        <v>1.7662337662337713E-2</v>
      </c>
      <c r="I559" s="23">
        <v>40372</v>
      </c>
      <c r="J559" s="29">
        <v>3.3634455970115162E-3</v>
      </c>
      <c r="K559" s="29">
        <v>9.9685204616999368E-3</v>
      </c>
      <c r="L559" s="31">
        <f t="shared" si="4"/>
        <v>2.9637822804558374</v>
      </c>
    </row>
    <row r="560" spans="3:12" ht="15" customHeight="1" x14ac:dyDescent="0.2">
      <c r="C560" s="23">
        <v>40373</v>
      </c>
      <c r="D560" s="29">
        <v>1.7662337662337713E-2</v>
      </c>
      <c r="E560" s="30">
        <f t="shared" si="5"/>
        <v>7.1465033180193593E-3</v>
      </c>
      <c r="I560" s="23">
        <v>40373</v>
      </c>
      <c r="J560" s="29">
        <v>8.5732508639997373E-3</v>
      </c>
      <c r="K560" s="29">
        <v>1.7662337662337713E-2</v>
      </c>
      <c r="L560" s="31">
        <f t="shared" si="4"/>
        <v>2.0601680672269027</v>
      </c>
    </row>
    <row r="561" spans="3:12" ht="15" customHeight="1" x14ac:dyDescent="0.2">
      <c r="C561" s="23">
        <v>40374</v>
      </c>
      <c r="D561" s="29">
        <v>7.1465033180193593E-3</v>
      </c>
      <c r="E561" s="30">
        <f t="shared" si="5"/>
        <v>6.588950836289964E-3</v>
      </c>
      <c r="I561" s="23">
        <v>40374</v>
      </c>
      <c r="J561" s="29">
        <v>8.6768533905907663E-3</v>
      </c>
      <c r="K561" s="29">
        <v>7.1465033180193593E-3</v>
      </c>
      <c r="L561" s="31">
        <f t="shared" si="4"/>
        <v>0.82362845104298665</v>
      </c>
    </row>
    <row r="562" spans="3:12" ht="15" customHeight="1" x14ac:dyDescent="0.2">
      <c r="C562" s="23">
        <v>40375</v>
      </c>
      <c r="D562" s="29">
        <v>6.588950836289964E-3</v>
      </c>
      <c r="E562" s="30">
        <f t="shared" si="5"/>
        <v>5.0352467270897705E-4</v>
      </c>
      <c r="I562" s="23">
        <v>40375</v>
      </c>
      <c r="J562" s="29">
        <v>9.9289952906527201E-3</v>
      </c>
      <c r="K562" s="29">
        <v>6.588950836289964E-3</v>
      </c>
      <c r="L562" s="31">
        <f t="shared" si="4"/>
        <v>0.66360700588637445</v>
      </c>
    </row>
    <row r="563" spans="3:12" ht="15" customHeight="1" x14ac:dyDescent="0.2">
      <c r="C563" s="23">
        <v>40376</v>
      </c>
      <c r="D563" s="29">
        <v>5.0352467270897705E-4</v>
      </c>
      <c r="E563" s="30">
        <f t="shared" si="5"/>
        <v>5.0327126321070281E-4</v>
      </c>
      <c r="I563" s="23">
        <v>40376</v>
      </c>
      <c r="J563" s="29">
        <v>6.2943927932090915E-3</v>
      </c>
      <c r="K563" s="29">
        <v>5.0352467270897705E-4</v>
      </c>
      <c r="L563" s="31">
        <f t="shared" si="4"/>
        <v>7.9995750066983562E-2</v>
      </c>
    </row>
    <row r="564" spans="3:12" ht="15" customHeight="1" x14ac:dyDescent="0.2">
      <c r="C564" s="23">
        <v>40377</v>
      </c>
      <c r="D564" s="29">
        <v>5.0327126321070281E-4</v>
      </c>
      <c r="E564" s="30">
        <f t="shared" si="5"/>
        <v>-8.0482897384306362E-3</v>
      </c>
      <c r="I564" s="23">
        <v>40377</v>
      </c>
      <c r="J564" s="29">
        <v>1.9224147825089855E-3</v>
      </c>
      <c r="K564" s="29">
        <v>5.0327126321070281E-4</v>
      </c>
      <c r="L564" s="31">
        <f t="shared" si="4"/>
        <v>0.26179119500624759</v>
      </c>
    </row>
    <row r="565" spans="3:12" ht="15" customHeight="1" x14ac:dyDescent="0.2">
      <c r="C565" s="23">
        <v>40378</v>
      </c>
      <c r="D565" s="29">
        <v>-8.0482897384306362E-3</v>
      </c>
      <c r="E565" s="30">
        <f t="shared" si="5"/>
        <v>1.5212981744423537E-3</v>
      </c>
      <c r="I565" s="23">
        <v>40378</v>
      </c>
      <c r="J565" s="29">
        <v>-1.1469400612846847E-2</v>
      </c>
      <c r="K565" s="29">
        <v>-8.0482897384306362E-3</v>
      </c>
      <c r="L565" s="31">
        <f t="shared" si="4"/>
        <v>0.70171842540888896</v>
      </c>
    </row>
    <row r="566" spans="3:12" ht="15" customHeight="1" x14ac:dyDescent="0.2">
      <c r="C566" s="23">
        <v>40379</v>
      </c>
      <c r="D566" s="29">
        <v>1.5212981744423537E-3</v>
      </c>
      <c r="E566" s="30">
        <f t="shared" si="5"/>
        <v>-2.5316455696202667E-3</v>
      </c>
      <c r="I566" s="23">
        <v>40379</v>
      </c>
      <c r="J566" s="29">
        <v>2.0134130973246123E-3</v>
      </c>
      <c r="K566" s="29">
        <v>1.5212981744423537E-3</v>
      </c>
      <c r="L566" s="31">
        <f t="shared" si="4"/>
        <v>0.75558174150343405</v>
      </c>
    </row>
    <row r="567" spans="3:12" ht="15" customHeight="1" x14ac:dyDescent="0.2">
      <c r="C567" s="23">
        <v>40380</v>
      </c>
      <c r="D567" s="29">
        <v>-2.5316455696202667E-3</v>
      </c>
      <c r="E567" s="30">
        <f t="shared" si="5"/>
        <v>-3.5025380710659748E-2</v>
      </c>
      <c r="I567" s="23">
        <v>40380</v>
      </c>
      <c r="J567" s="29">
        <v>-6.6207933387302242E-3</v>
      </c>
      <c r="K567" s="29">
        <v>-2.5316455696202667E-3</v>
      </c>
      <c r="L567" s="31">
        <f t="shared" si="4"/>
        <v>0.38237797800011092</v>
      </c>
    </row>
    <row r="568" spans="3:12" ht="15" customHeight="1" x14ac:dyDescent="0.2">
      <c r="C568" s="23">
        <v>40381</v>
      </c>
      <c r="D568" s="29">
        <v>-3.5025380710659748E-2</v>
      </c>
      <c r="E568" s="30">
        <f t="shared" si="5"/>
        <v>-2.7880063124671284E-2</v>
      </c>
      <c r="I568" s="23">
        <v>40381</v>
      </c>
      <c r="J568" s="29">
        <v>-8.0619342821386386E-3</v>
      </c>
      <c r="K568" s="29">
        <v>-3.5025380710659748E-2</v>
      </c>
      <c r="L568" s="31">
        <f t="shared" si="4"/>
        <v>4.3445381077167937</v>
      </c>
    </row>
    <row r="569" spans="3:12" ht="15" customHeight="1" x14ac:dyDescent="0.2">
      <c r="C569" s="23">
        <v>40382</v>
      </c>
      <c r="D569" s="29">
        <v>-2.7880063124671284E-2</v>
      </c>
      <c r="E569" s="30">
        <f t="shared" si="5"/>
        <v>-3.6796536796536827E-2</v>
      </c>
      <c r="I569" s="23">
        <v>40382</v>
      </c>
      <c r="J569" s="29">
        <v>-1.8602194706883401E-2</v>
      </c>
      <c r="K569" s="29">
        <v>-2.7880063124671284E-2</v>
      </c>
      <c r="L569" s="31">
        <f t="shared" si="4"/>
        <v>1.4987512798344582</v>
      </c>
    </row>
    <row r="570" spans="3:12" ht="15" customHeight="1" x14ac:dyDescent="0.2">
      <c r="C570" s="23">
        <v>40383</v>
      </c>
      <c r="D570" s="29">
        <v>-3.6796536796536827E-2</v>
      </c>
      <c r="E570" s="30">
        <f t="shared" si="5"/>
        <v>-1.7415730337078772E-2</v>
      </c>
      <c r="I570" s="23">
        <v>40383</v>
      </c>
      <c r="J570" s="29">
        <v>-6.1289165271466439E-3</v>
      </c>
      <c r="K570" s="29">
        <v>-3.6796536796536827E-2</v>
      </c>
      <c r="L570" s="31">
        <f t="shared" si="4"/>
        <v>6.0037588427832107</v>
      </c>
    </row>
    <row r="571" spans="3:12" ht="15" customHeight="1" x14ac:dyDescent="0.2">
      <c r="C571" s="23">
        <v>40384</v>
      </c>
      <c r="D571" s="29">
        <v>-1.7415730337078772E-2</v>
      </c>
      <c r="E571" s="30">
        <f t="shared" si="5"/>
        <v>6.8610634648371693E-3</v>
      </c>
      <c r="I571" s="23">
        <v>40384</v>
      </c>
      <c r="J571" s="29">
        <v>-3.1134374153957145E-3</v>
      </c>
      <c r="K571" s="29">
        <v>-1.7415730337078772E-2</v>
      </c>
      <c r="L571" s="31">
        <f t="shared" si="4"/>
        <v>5.5937306627585608</v>
      </c>
    </row>
    <row r="572" spans="3:12" ht="15" customHeight="1" x14ac:dyDescent="0.2">
      <c r="C572" s="23">
        <v>40385</v>
      </c>
      <c r="D572" s="29">
        <v>6.8610634648371693E-3</v>
      </c>
      <c r="E572" s="30">
        <f t="shared" si="5"/>
        <v>-2.6689381033503601E-2</v>
      </c>
      <c r="I572" s="23">
        <v>40385</v>
      </c>
      <c r="J572" s="29">
        <v>6.1105327479291649E-3</v>
      </c>
      <c r="K572" s="29">
        <v>6.8610634648371693E-3</v>
      </c>
      <c r="L572" s="31">
        <f t="shared" si="4"/>
        <v>1.1228257416936938</v>
      </c>
    </row>
    <row r="573" spans="3:12" ht="15" customHeight="1" x14ac:dyDescent="0.2">
      <c r="C573" s="23">
        <v>40386</v>
      </c>
      <c r="D573" s="29">
        <v>-2.6689381033503601E-2</v>
      </c>
      <c r="E573" s="30">
        <f t="shared" si="5"/>
        <v>5.2508751458575365E-3</v>
      </c>
      <c r="I573" s="23">
        <v>40386</v>
      </c>
      <c r="J573" s="29">
        <v>-1.9030052186431501E-2</v>
      </c>
      <c r="K573" s="29">
        <v>-2.6689381033503601E-2</v>
      </c>
      <c r="L573" s="31">
        <f t="shared" si="4"/>
        <v>1.4024859612593827</v>
      </c>
    </row>
    <row r="574" spans="3:12" ht="15" customHeight="1" x14ac:dyDescent="0.2">
      <c r="C574" s="23">
        <v>40387</v>
      </c>
      <c r="D574" s="29">
        <v>5.2508751458575365E-3</v>
      </c>
      <c r="E574" s="30">
        <f t="shared" si="5"/>
        <v>8.7057457922228298E-3</v>
      </c>
      <c r="I574" s="23">
        <v>40387</v>
      </c>
      <c r="J574" s="29">
        <v>1.1358251165634714E-2</v>
      </c>
      <c r="K574" s="29">
        <v>5.2508751458575365E-3</v>
      </c>
      <c r="L574" s="31">
        <f t="shared" si="4"/>
        <v>0.46229609376349012</v>
      </c>
    </row>
    <row r="575" spans="3:12" ht="15" customHeight="1" x14ac:dyDescent="0.2">
      <c r="C575" s="23">
        <v>40388</v>
      </c>
      <c r="D575" s="29">
        <v>8.7057457922228298E-3</v>
      </c>
      <c r="E575" s="30">
        <f t="shared" si="5"/>
        <v>2.8768699654775354E-3</v>
      </c>
      <c r="I575" s="23">
        <v>40388</v>
      </c>
      <c r="J575" s="29">
        <v>1.3603796970887982E-2</v>
      </c>
      <c r="K575" s="29">
        <v>8.7057457922228298E-3</v>
      </c>
      <c r="L575" s="31">
        <f t="shared" si="4"/>
        <v>0.63994970013541486</v>
      </c>
    </row>
    <row r="576" spans="3:12" ht="15" customHeight="1" x14ac:dyDescent="0.2">
      <c r="C576" s="23">
        <v>40389</v>
      </c>
      <c r="D576" s="29">
        <v>2.8768699654775354E-3</v>
      </c>
      <c r="E576" s="30">
        <f t="shared" si="5"/>
        <v>-2.8686173264487191E-3</v>
      </c>
      <c r="I576" s="23">
        <v>40389</v>
      </c>
      <c r="J576" s="29">
        <v>-1.282471890005632E-3</v>
      </c>
      <c r="K576" s="29">
        <v>2.8768699654775354E-3</v>
      </c>
      <c r="L576" s="31">
        <f t="shared" si="4"/>
        <v>-2.2432226295929976</v>
      </c>
    </row>
    <row r="577" spans="3:12" ht="15" customHeight="1" x14ac:dyDescent="0.2">
      <c r="C577" s="23">
        <v>40390</v>
      </c>
      <c r="D577" s="29">
        <v>-2.8686173264487191E-3</v>
      </c>
      <c r="E577" s="30">
        <f t="shared" si="5"/>
        <v>-3.9700805523590232E-2</v>
      </c>
      <c r="I577" s="23">
        <v>40390</v>
      </c>
      <c r="J577" s="29">
        <v>2.5682374723765555E-3</v>
      </c>
      <c r="K577" s="29">
        <v>-2.8686173264487191E-3</v>
      </c>
      <c r="L577" s="31">
        <f t="shared" si="4"/>
        <v>-1.1169595324820967</v>
      </c>
    </row>
    <row r="578" spans="3:12" ht="15" customHeight="1" x14ac:dyDescent="0.2">
      <c r="C578" s="23">
        <v>40391</v>
      </c>
      <c r="D578" s="29">
        <v>-3.9700805523590232E-2</v>
      </c>
      <c r="E578" s="30">
        <f t="shared" si="5"/>
        <v>-2.9958058717795111E-2</v>
      </c>
      <c r="I578" s="23">
        <v>40391</v>
      </c>
      <c r="J578" s="29">
        <v>-1.3106159895150737E-2</v>
      </c>
      <c r="K578" s="29">
        <v>-3.9700805523590232E-2</v>
      </c>
      <c r="L578" s="31">
        <f t="shared" si="4"/>
        <v>3.029171461449931</v>
      </c>
    </row>
    <row r="579" spans="3:12" ht="15" customHeight="1" x14ac:dyDescent="0.2">
      <c r="C579" s="23">
        <v>40392</v>
      </c>
      <c r="D579" s="29">
        <v>-2.9958058717795111E-2</v>
      </c>
      <c r="E579" s="30">
        <f t="shared" si="5"/>
        <v>-3.0883261272390827E-3</v>
      </c>
      <c r="I579" s="23">
        <v>40392</v>
      </c>
      <c r="J579" s="29">
        <v>-8.9188699746468592E-3</v>
      </c>
      <c r="K579" s="29">
        <v>-2.9958058717795111E-2</v>
      </c>
      <c r="L579" s="31">
        <f t="shared" si="4"/>
        <v>3.3589522891302486</v>
      </c>
    </row>
    <row r="580" spans="3:12" ht="15" customHeight="1" x14ac:dyDescent="0.2">
      <c r="C580" s="23">
        <v>40393</v>
      </c>
      <c r="D580" s="29">
        <v>-3.0883261272390827E-3</v>
      </c>
      <c r="E580" s="30">
        <f t="shared" si="5"/>
        <v>-3.5315985130111582E-2</v>
      </c>
      <c r="I580" s="23">
        <v>40393</v>
      </c>
      <c r="J580" s="29">
        <v>7.0044005908058704E-3</v>
      </c>
      <c r="K580" s="29">
        <v>-3.0883261272390827E-3</v>
      </c>
      <c r="L580" s="31">
        <f t="shared" si="4"/>
        <v>-0.44091226468298905</v>
      </c>
    </row>
    <row r="581" spans="3:12" ht="15" customHeight="1" x14ac:dyDescent="0.2">
      <c r="C581" s="23">
        <v>40394</v>
      </c>
      <c r="D581" s="29">
        <v>-3.5315985130111582E-2</v>
      </c>
      <c r="E581" s="30">
        <f t="shared" si="5"/>
        <v>-3.5324341682723248E-2</v>
      </c>
      <c r="I581" s="23">
        <v>40394</v>
      </c>
      <c r="J581" s="29">
        <v>-1.0131099451106129E-2</v>
      </c>
      <c r="K581" s="29">
        <v>-3.5315985130111582E-2</v>
      </c>
      <c r="L581" s="31">
        <f t="shared" si="4"/>
        <v>3.4858985740442741</v>
      </c>
    </row>
    <row r="582" spans="3:12" ht="15" customHeight="1" x14ac:dyDescent="0.2">
      <c r="C582" s="23">
        <v>40395</v>
      </c>
      <c r="D582" s="29">
        <v>-3.5324341682723248E-2</v>
      </c>
      <c r="E582" s="30">
        <f t="shared" si="5"/>
        <v>-1.997336884154377E-3</v>
      </c>
      <c r="I582" s="23">
        <v>40395</v>
      </c>
      <c r="J582" s="29">
        <v>-1.7490796327696567E-2</v>
      </c>
      <c r="K582" s="29">
        <v>-3.5324341682723248E-2</v>
      </c>
      <c r="L582" s="31">
        <f t="shared" si="4"/>
        <v>2.0195959646952937</v>
      </c>
    </row>
    <row r="583" spans="3:12" ht="15" customHeight="1" x14ac:dyDescent="0.2">
      <c r="C583" s="23">
        <v>40396</v>
      </c>
      <c r="D583" s="29">
        <v>-1.997336884154377E-3</v>
      </c>
      <c r="E583" s="30">
        <f t="shared" si="5"/>
        <v>8.0053368912607059E-3</v>
      </c>
      <c r="I583" s="23">
        <v>40396</v>
      </c>
      <c r="J583" s="29">
        <v>-1.0914518486271341E-2</v>
      </c>
      <c r="K583" s="29">
        <v>-1.997336884154377E-3</v>
      </c>
      <c r="L583" s="31">
        <f t="shared" si="4"/>
        <v>0.18299816768524388</v>
      </c>
    </row>
    <row r="584" spans="3:12" ht="15" customHeight="1" x14ac:dyDescent="0.2">
      <c r="C584" s="23">
        <v>40397</v>
      </c>
      <c r="D584" s="29">
        <v>8.0053368912607059E-3</v>
      </c>
      <c r="E584" s="30">
        <f t="shared" si="5"/>
        <v>1.8530774321641408E-2</v>
      </c>
      <c r="I584" s="23">
        <v>40397</v>
      </c>
      <c r="J584" s="29">
        <v>-3.2853370221328504E-3</v>
      </c>
      <c r="K584" s="29">
        <v>8.0053368912607059E-3</v>
      </c>
      <c r="L584" s="31">
        <f t="shared" si="4"/>
        <v>-2.4366866587293434</v>
      </c>
    </row>
    <row r="585" spans="3:12" ht="15" customHeight="1" x14ac:dyDescent="0.2">
      <c r="C585" s="23">
        <v>40398</v>
      </c>
      <c r="D585" s="29">
        <v>1.8530774321641408E-2</v>
      </c>
      <c r="E585" s="30">
        <f t="shared" si="5"/>
        <v>-2.4041585445094271E-2</v>
      </c>
      <c r="I585" s="23">
        <v>40398</v>
      </c>
      <c r="J585" s="29">
        <v>1.5928840664279909E-2</v>
      </c>
      <c r="K585" s="29">
        <v>1.8530774321641408E-2</v>
      </c>
      <c r="L585" s="31">
        <f t="shared" si="4"/>
        <v>1.1633473340716052</v>
      </c>
    </row>
    <row r="586" spans="3:12" ht="15" customHeight="1" x14ac:dyDescent="0.2">
      <c r="C586" s="23">
        <v>40399</v>
      </c>
      <c r="D586" s="29">
        <v>-2.4041585445094271E-2</v>
      </c>
      <c r="E586" s="30">
        <f t="shared" si="5"/>
        <v>1.3981358189081305E-2</v>
      </c>
      <c r="I586" s="23">
        <v>40399</v>
      </c>
      <c r="J586" s="29">
        <v>3.1823897418383762E-3</v>
      </c>
      <c r="K586" s="29">
        <v>-2.4041585445094271E-2</v>
      </c>
      <c r="L586" s="31">
        <f t="shared" si="4"/>
        <v>-7.5545698030078903</v>
      </c>
    </row>
    <row r="587" spans="3:12" ht="15" customHeight="1" x14ac:dyDescent="0.2">
      <c r="C587" s="23">
        <v>40400</v>
      </c>
      <c r="D587" s="29">
        <v>1.3981358189081305E-2</v>
      </c>
      <c r="E587" s="30">
        <f t="shared" si="5"/>
        <v>-2.6263952724885353E-3</v>
      </c>
      <c r="I587" s="23">
        <v>40400</v>
      </c>
      <c r="J587" s="29">
        <v>3.9460245736746558E-3</v>
      </c>
      <c r="K587" s="29">
        <v>1.3981358189081305E-2</v>
      </c>
      <c r="L587" s="31">
        <f t="shared" si="4"/>
        <v>3.5431503093913701</v>
      </c>
    </row>
    <row r="588" spans="3:12" ht="15" customHeight="1" x14ac:dyDescent="0.2">
      <c r="C588" s="23">
        <v>40401</v>
      </c>
      <c r="D588" s="29">
        <v>-2.6263952724885353E-3</v>
      </c>
      <c r="E588" s="30">
        <f t="shared" si="5"/>
        <v>1.3166556945358732E-3</v>
      </c>
      <c r="I588" s="23">
        <v>40401</v>
      </c>
      <c r="J588" s="29">
        <v>-1.6970575088243955E-2</v>
      </c>
      <c r="K588" s="29">
        <v>-2.6263952724885353E-3</v>
      </c>
      <c r="L588" s="31">
        <f t="shared" si="4"/>
        <v>0.15476171307287759</v>
      </c>
    </row>
    <row r="589" spans="3:12" ht="15" customHeight="1" x14ac:dyDescent="0.2">
      <c r="C589" s="23">
        <v>40402</v>
      </c>
      <c r="D589" s="29">
        <v>1.3166556945358732E-3</v>
      </c>
      <c r="E589" s="30">
        <f t="shared" si="5"/>
        <v>-9.8619329388560661E-3</v>
      </c>
      <c r="I589" s="23">
        <v>40402</v>
      </c>
      <c r="J589" s="29">
        <v>3.5593326643250656E-3</v>
      </c>
      <c r="K589" s="29">
        <v>1.3166556945358732E-3</v>
      </c>
      <c r="L589" s="31">
        <f t="shared" si="4"/>
        <v>0.36991644746573371</v>
      </c>
    </row>
    <row r="590" spans="3:12" ht="15" customHeight="1" x14ac:dyDescent="0.2">
      <c r="C590" s="23">
        <v>40403</v>
      </c>
      <c r="D590" s="29">
        <v>-9.8619329388560661E-3</v>
      </c>
      <c r="E590" s="30">
        <f t="shared" si="5"/>
        <v>-1.3280212483399834E-2</v>
      </c>
      <c r="I590" s="23">
        <v>40403</v>
      </c>
      <c r="J590" s="29">
        <v>-1.1999437526365897E-2</v>
      </c>
      <c r="K590" s="29">
        <v>-9.8619329388560661E-3</v>
      </c>
      <c r="L590" s="31">
        <f t="shared" si="4"/>
        <v>0.82186626808021834</v>
      </c>
    </row>
    <row r="591" spans="3:12" ht="15" customHeight="1" x14ac:dyDescent="0.2">
      <c r="C591" s="23">
        <v>40404</v>
      </c>
      <c r="D591" s="29">
        <v>-1.3280212483399834E-2</v>
      </c>
      <c r="E591" s="30">
        <f t="shared" si="5"/>
        <v>2.2207267833109112E-2</v>
      </c>
      <c r="I591" s="23">
        <v>40404</v>
      </c>
      <c r="J591" s="29">
        <v>-6.4046809520044157E-3</v>
      </c>
      <c r="K591" s="29">
        <v>-1.3280212483399834E-2</v>
      </c>
      <c r="L591" s="31">
        <f t="shared" si="4"/>
        <v>2.073516633056272</v>
      </c>
    </row>
    <row r="592" spans="3:12" ht="15" customHeight="1" x14ac:dyDescent="0.2">
      <c r="C592" s="23">
        <v>40405</v>
      </c>
      <c r="D592" s="29">
        <v>2.2207267833109112E-2</v>
      </c>
      <c r="E592" s="30">
        <f t="shared" si="5"/>
        <v>-5.2666227781434927E-3</v>
      </c>
      <c r="I592" s="23">
        <v>40405</v>
      </c>
      <c r="J592" s="29">
        <v>1.3417157408881053E-2</v>
      </c>
      <c r="K592" s="29">
        <v>2.2207267833109112E-2</v>
      </c>
      <c r="L592" s="31">
        <f t="shared" si="4"/>
        <v>1.6551395468021959</v>
      </c>
    </row>
    <row r="593" spans="3:12" ht="15" customHeight="1" x14ac:dyDescent="0.2">
      <c r="C593" s="23">
        <v>40406</v>
      </c>
      <c r="D593" s="29">
        <v>-5.2666227781434927E-3</v>
      </c>
      <c r="E593" s="30">
        <f t="shared" si="5"/>
        <v>-9.2653871608205929E-3</v>
      </c>
      <c r="I593" s="23">
        <v>40406</v>
      </c>
      <c r="J593" s="29">
        <v>-1.3066762992163028E-2</v>
      </c>
      <c r="K593" s="29">
        <v>-5.2666227781434927E-3</v>
      </c>
      <c r="L593" s="31">
        <f t="shared" si="4"/>
        <v>0.40305489441434139</v>
      </c>
    </row>
    <row r="594" spans="3:12" ht="15" customHeight="1" x14ac:dyDescent="0.2">
      <c r="C594" s="23">
        <v>40407</v>
      </c>
      <c r="D594" s="29">
        <v>-9.2653871608205929E-3</v>
      </c>
      <c r="E594" s="30">
        <f t="shared" si="5"/>
        <v>-1.5364061456245803E-2</v>
      </c>
      <c r="I594" s="23">
        <v>40407</v>
      </c>
      <c r="J594" s="29">
        <v>-7.5428462309639066E-3</v>
      </c>
      <c r="K594" s="29">
        <v>-9.2653871608205929E-3</v>
      </c>
      <c r="L594" s="31">
        <f t="shared" si="4"/>
        <v>1.2283674990994164</v>
      </c>
    </row>
    <row r="595" spans="3:12" ht="15" customHeight="1" x14ac:dyDescent="0.2">
      <c r="C595" s="23">
        <v>40408</v>
      </c>
      <c r="D595" s="29">
        <v>-1.5364061456245803E-2</v>
      </c>
      <c r="E595" s="30">
        <f t="shared" si="5"/>
        <v>-1.6960651289009476E-2</v>
      </c>
      <c r="I595" s="23">
        <v>40408</v>
      </c>
      <c r="J595" s="29">
        <v>3.6878477399906462E-3</v>
      </c>
      <c r="K595" s="29">
        <v>-1.5364061456245803E-2</v>
      </c>
      <c r="L595" s="31">
        <f t="shared" si="4"/>
        <v>-4.1661322645291134</v>
      </c>
    </row>
    <row r="596" spans="3:12" ht="15" customHeight="1" x14ac:dyDescent="0.2">
      <c r="C596" s="23">
        <v>40409</v>
      </c>
      <c r="D596" s="29">
        <v>-1.6960651289009476E-2</v>
      </c>
      <c r="E596" s="30">
        <f t="shared" si="5"/>
        <v>-2.760524499655026E-3</v>
      </c>
      <c r="I596" s="23">
        <v>40409</v>
      </c>
      <c r="J596" s="29">
        <v>-4.0257520328450536E-3</v>
      </c>
      <c r="K596" s="29">
        <v>-1.6960651289009476E-2</v>
      </c>
      <c r="L596" s="31">
        <f t="shared" si="4"/>
        <v>4.2130392410242798</v>
      </c>
    </row>
    <row r="597" spans="3:12" ht="15" customHeight="1" x14ac:dyDescent="0.2">
      <c r="C597" s="23">
        <v>40410</v>
      </c>
      <c r="D597" s="29">
        <v>-2.760524499655026E-3</v>
      </c>
      <c r="E597" s="30">
        <f t="shared" si="5"/>
        <v>-6.9204152249136008E-4</v>
      </c>
      <c r="I597" s="23">
        <v>40410</v>
      </c>
      <c r="J597" s="29">
        <v>1.5911460421846213E-2</v>
      </c>
      <c r="K597" s="29">
        <v>-2.760524499655026E-3</v>
      </c>
      <c r="L597" s="31">
        <f t="shared" si="4"/>
        <v>-0.17349284267237119</v>
      </c>
    </row>
    <row r="598" spans="3:12" ht="15" customHeight="1" x14ac:dyDescent="0.2">
      <c r="C598" s="23">
        <v>40411</v>
      </c>
      <c r="D598" s="29">
        <v>-6.9204152249136008E-4</v>
      </c>
      <c r="E598" s="30">
        <f t="shared" si="5"/>
        <v>3.1163434903047182E-2</v>
      </c>
      <c r="I598" s="23">
        <v>40411</v>
      </c>
      <c r="J598" s="29">
        <v>8.0521654009513277E-4</v>
      </c>
      <c r="K598" s="29">
        <v>-6.9204152249136008E-4</v>
      </c>
      <c r="L598" s="31">
        <f t="shared" si="4"/>
        <v>-0.85944772372609046</v>
      </c>
    </row>
    <row r="599" spans="3:12" ht="15" customHeight="1" x14ac:dyDescent="0.2">
      <c r="C599" s="23">
        <v>40412</v>
      </c>
      <c r="D599" s="29">
        <v>3.1163434903047182E-2</v>
      </c>
      <c r="E599" s="30">
        <f t="shared" si="5"/>
        <v>1.343183344526544E-3</v>
      </c>
      <c r="I599" s="23">
        <v>40412</v>
      </c>
      <c r="J599" s="29">
        <v>1.1216634063229591E-2</v>
      </c>
      <c r="K599" s="29">
        <v>3.1163434903047182E-2</v>
      </c>
      <c r="L599" s="31">
        <f t="shared" si="4"/>
        <v>2.7783232231144335</v>
      </c>
    </row>
    <row r="600" spans="3:12" ht="15" customHeight="1" x14ac:dyDescent="0.2">
      <c r="C600" s="23">
        <v>40413</v>
      </c>
      <c r="D600" s="29">
        <v>1.343183344526544E-3</v>
      </c>
      <c r="E600" s="30">
        <f t="shared" si="5"/>
        <v>-8.0482897384306362E-3</v>
      </c>
      <c r="I600" s="23">
        <v>40413</v>
      </c>
      <c r="J600" s="29">
        <v>3.0577700120126838E-3</v>
      </c>
      <c r="K600" s="29">
        <v>1.343183344526544E-3</v>
      </c>
      <c r="L600" s="31">
        <f t="shared" si="4"/>
        <v>0.4392689244939107</v>
      </c>
    </row>
    <row r="601" spans="3:12" ht="15" customHeight="1" x14ac:dyDescent="0.2">
      <c r="C601" s="23">
        <v>40414</v>
      </c>
      <c r="D601" s="29">
        <v>-8.0482897384306362E-3</v>
      </c>
      <c r="E601" s="30">
        <f t="shared" si="5"/>
        <v>2.3664638269100813E-2</v>
      </c>
      <c r="I601" s="23">
        <v>40414</v>
      </c>
      <c r="J601" s="29">
        <v>-5.3036783575706181E-3</v>
      </c>
      <c r="K601" s="29">
        <v>-8.0482897384306362E-3</v>
      </c>
      <c r="L601" s="31">
        <f t="shared" si="4"/>
        <v>1.5174920490686024</v>
      </c>
    </row>
    <row r="602" spans="3:12" ht="15" customHeight="1" x14ac:dyDescent="0.2">
      <c r="C602" s="23">
        <v>40415</v>
      </c>
      <c r="D602" s="29">
        <v>2.3664638269100813E-2</v>
      </c>
      <c r="E602" s="30">
        <f t="shared" si="5"/>
        <v>-2.3778071334214057E-2</v>
      </c>
      <c r="I602" s="23">
        <v>40415</v>
      </c>
      <c r="J602" s="29">
        <v>1.0413734871939306E-2</v>
      </c>
      <c r="K602" s="29">
        <v>2.3664638269100813E-2</v>
      </c>
      <c r="L602" s="31">
        <f t="shared" si="4"/>
        <v>2.2724448586517401</v>
      </c>
    </row>
    <row r="603" spans="3:12" ht="15" customHeight="1" x14ac:dyDescent="0.2">
      <c r="C603" s="23">
        <v>40416</v>
      </c>
      <c r="D603" s="29">
        <v>-2.3778071334214057E-2</v>
      </c>
      <c r="E603" s="30">
        <f t="shared" si="5"/>
        <v>3.3829499323410062E-2</v>
      </c>
      <c r="I603" s="23">
        <v>40416</v>
      </c>
      <c r="J603" s="29">
        <v>-1.870937790157845E-2</v>
      </c>
      <c r="K603" s="29">
        <v>-2.3778071334214057E-2</v>
      </c>
      <c r="L603" s="31">
        <f t="shared" si="4"/>
        <v>1.2709172618833029</v>
      </c>
    </row>
    <row r="604" spans="3:12" ht="15" customHeight="1" x14ac:dyDescent="0.2">
      <c r="C604" s="23">
        <v>40417</v>
      </c>
      <c r="D604" s="29">
        <v>3.3829499323410062E-2</v>
      </c>
      <c r="E604" s="30">
        <f t="shared" si="5"/>
        <v>-1.4397905759162222E-2</v>
      </c>
      <c r="I604" s="23">
        <v>40417</v>
      </c>
      <c r="J604" s="29">
        <v>1.2726498557032784E-2</v>
      </c>
      <c r="K604" s="29">
        <v>3.3829499323410062E-2</v>
      </c>
      <c r="L604" s="31">
        <f t="shared" si="4"/>
        <v>2.6581937814085994</v>
      </c>
    </row>
    <row r="605" spans="3:12" ht="15" customHeight="1" x14ac:dyDescent="0.2">
      <c r="C605" s="23">
        <v>40418</v>
      </c>
      <c r="D605" s="29">
        <v>-1.4397905759162222E-2</v>
      </c>
      <c r="E605" s="30">
        <f t="shared" si="5"/>
        <v>-4.1168658698539251E-2</v>
      </c>
      <c r="I605" s="23">
        <v>40418</v>
      </c>
      <c r="J605" s="29">
        <v>1.9153508362141913E-3</v>
      </c>
      <c r="K605" s="29">
        <v>-1.4397905759162222E-2</v>
      </c>
      <c r="L605" s="31">
        <f t="shared" si="4"/>
        <v>-7.5171114800151013</v>
      </c>
    </row>
    <row r="606" spans="3:12" ht="15" customHeight="1" x14ac:dyDescent="0.2">
      <c r="C606" s="23">
        <v>40419</v>
      </c>
      <c r="D606" s="29">
        <v>-4.1168658698539251E-2</v>
      </c>
      <c r="E606" s="30">
        <f t="shared" si="5"/>
        <v>-1.3157894736842035E-2</v>
      </c>
      <c r="I606" s="23">
        <v>40419</v>
      </c>
      <c r="J606" s="29">
        <v>-1.9785206944250122E-2</v>
      </c>
      <c r="K606" s="29">
        <v>-4.1168658698539251E-2</v>
      </c>
      <c r="L606" s="31">
        <f t="shared" si="4"/>
        <v>2.0807797873705578</v>
      </c>
    </row>
    <row r="607" spans="3:12" ht="15" customHeight="1" x14ac:dyDescent="0.2">
      <c r="C607" s="23">
        <v>40420</v>
      </c>
      <c r="D607" s="29">
        <v>-1.3157894736842035E-2</v>
      </c>
      <c r="E607" s="30">
        <f t="shared" si="5"/>
        <v>-1.1228070175438587E-2</v>
      </c>
      <c r="I607" s="23">
        <v>40420</v>
      </c>
      <c r="J607" s="29">
        <v>2.3783852349845702E-3</v>
      </c>
      <c r="K607" s="29">
        <v>-1.3157894736842035E-2</v>
      </c>
      <c r="L607" s="31">
        <f t="shared" si="4"/>
        <v>-5.5322807017541029</v>
      </c>
    </row>
    <row r="608" spans="3:12" ht="15" customHeight="1" x14ac:dyDescent="0.2">
      <c r="C608" s="23">
        <v>40421</v>
      </c>
      <c r="D608" s="29">
        <v>-1.1228070175438587E-2</v>
      </c>
      <c r="E608" s="30">
        <f t="shared" si="5"/>
        <v>1.4904187366926891E-2</v>
      </c>
      <c r="I608" s="23">
        <v>40421</v>
      </c>
      <c r="J608" s="29">
        <v>-2.9263817267234371E-3</v>
      </c>
      <c r="K608" s="29">
        <v>-1.1228070175438587E-2</v>
      </c>
      <c r="L608" s="31">
        <f t="shared" si="4"/>
        <v>3.8368440018965835</v>
      </c>
    </row>
    <row r="609" spans="3:12" ht="15" customHeight="1" x14ac:dyDescent="0.2">
      <c r="C609" s="23">
        <v>40422</v>
      </c>
      <c r="D609" s="29">
        <v>1.4904187366926891E-2</v>
      </c>
      <c r="E609" s="30">
        <f t="shared" si="5"/>
        <v>-2.0279720279720359E-2</v>
      </c>
      <c r="I609" s="23">
        <v>40422</v>
      </c>
      <c r="J609" s="29">
        <v>6.9170117240175966E-3</v>
      </c>
      <c r="K609" s="29">
        <v>1.4904187366926891E-2</v>
      </c>
      <c r="L609" s="31">
        <f t="shared" si="4"/>
        <v>2.1547147759162848</v>
      </c>
    </row>
    <row r="610" spans="3:12" ht="15" customHeight="1" x14ac:dyDescent="0.2">
      <c r="C610" s="23">
        <v>40423</v>
      </c>
      <c r="D610" s="29">
        <v>-2.0279720279720359E-2</v>
      </c>
      <c r="E610" s="30">
        <f t="shared" si="5"/>
        <v>-1.6416845110635236E-2</v>
      </c>
      <c r="I610" s="23">
        <v>40423</v>
      </c>
      <c r="J610" s="29">
        <v>-1.2163418361719858E-2</v>
      </c>
      <c r="K610" s="29">
        <v>-2.0279720279720359E-2</v>
      </c>
      <c r="L610" s="31">
        <f t="shared" si="4"/>
        <v>1.6672714591108491</v>
      </c>
    </row>
    <row r="611" spans="3:12" ht="15" customHeight="1" x14ac:dyDescent="0.2">
      <c r="C611" s="23">
        <v>40424</v>
      </c>
      <c r="D611" s="29">
        <v>-1.6416845110635236E-2</v>
      </c>
      <c r="E611" s="30">
        <f t="shared" si="5"/>
        <v>7.9825834542817109E-3</v>
      </c>
      <c r="I611" s="23">
        <v>40424</v>
      </c>
      <c r="J611" s="29">
        <v>-1.0750115635516866E-2</v>
      </c>
      <c r="K611" s="29">
        <v>-1.6416845110635236E-2</v>
      </c>
      <c r="L611" s="31">
        <f t="shared" si="4"/>
        <v>1.5271319553434659</v>
      </c>
    </row>
    <row r="612" spans="3:12" ht="15" customHeight="1" x14ac:dyDescent="0.2">
      <c r="C612" s="23">
        <v>40425</v>
      </c>
      <c r="D612" s="29">
        <v>7.9825834542817109E-3</v>
      </c>
      <c r="E612" s="30">
        <f t="shared" si="5"/>
        <v>-2.1598272138228958E-2</v>
      </c>
      <c r="I612" s="23">
        <v>40425</v>
      </c>
      <c r="J612" s="29">
        <v>2.9343953049674187E-3</v>
      </c>
      <c r="K612" s="29">
        <v>7.9825834542817109E-3</v>
      </c>
      <c r="L612" s="31">
        <f t="shared" si="4"/>
        <v>2.7203504043128039</v>
      </c>
    </row>
    <row r="613" spans="3:12" ht="15" customHeight="1" x14ac:dyDescent="0.2">
      <c r="C613" s="23">
        <v>40426</v>
      </c>
      <c r="D613" s="29">
        <v>-2.1598272138228958E-2</v>
      </c>
      <c r="E613" s="30">
        <f t="shared" si="5"/>
        <v>-2.2075055187637971E-2</v>
      </c>
      <c r="I613" s="23">
        <v>40426</v>
      </c>
      <c r="J613" s="29">
        <v>-9.6616027650510139E-3</v>
      </c>
      <c r="K613" s="29">
        <v>-2.1598272138228958E-2</v>
      </c>
      <c r="L613" s="31">
        <f t="shared" si="4"/>
        <v>2.2354750721439869</v>
      </c>
    </row>
    <row r="614" spans="3:12" ht="15" customHeight="1" x14ac:dyDescent="0.2">
      <c r="C614" s="23">
        <v>40427</v>
      </c>
      <c r="D614" s="29">
        <v>-2.2075055187637971E-2</v>
      </c>
      <c r="E614" s="30">
        <f t="shared" si="5"/>
        <v>-6.0195635816402415E-3</v>
      </c>
      <c r="I614" s="23">
        <v>40427</v>
      </c>
      <c r="J614" s="29">
        <v>-1.1736250892799172E-2</v>
      </c>
      <c r="K614" s="29">
        <v>-2.2075055187637971E-2</v>
      </c>
      <c r="L614" s="31">
        <f t="shared" si="4"/>
        <v>1.8809290453378273</v>
      </c>
    </row>
    <row r="615" spans="3:12" ht="15" customHeight="1" x14ac:dyDescent="0.2">
      <c r="C615" s="23">
        <v>40428</v>
      </c>
      <c r="D615" s="29">
        <v>-6.0195635816402415E-3</v>
      </c>
      <c r="E615" s="30">
        <f t="shared" si="5"/>
        <v>-1.1355034065102187E-2</v>
      </c>
      <c r="I615" s="23">
        <v>40428</v>
      </c>
      <c r="J615" s="29">
        <v>2.9401619552897884E-3</v>
      </c>
      <c r="K615" s="29">
        <v>-6.0195635816402415E-3</v>
      </c>
      <c r="L615" s="31">
        <f t="shared" si="4"/>
        <v>-2.0473578235410304</v>
      </c>
    </row>
    <row r="616" spans="3:12" ht="15" customHeight="1" x14ac:dyDescent="0.2">
      <c r="C616" s="23">
        <v>40429</v>
      </c>
      <c r="D616" s="29">
        <v>-1.1355034065102187E-2</v>
      </c>
      <c r="E616" s="30">
        <f t="shared" si="5"/>
        <v>1.8376722817764257E-2</v>
      </c>
      <c r="I616" s="23">
        <v>40429</v>
      </c>
      <c r="J616" s="29">
        <v>1.768752047166755E-3</v>
      </c>
      <c r="K616" s="29">
        <v>-1.1355034065102187E-2</v>
      </c>
      <c r="L616" s="31">
        <f t="shared" si="4"/>
        <v>-6.4197998149548736</v>
      </c>
    </row>
    <row r="617" spans="3:12" ht="15" customHeight="1" x14ac:dyDescent="0.2">
      <c r="C617" s="23">
        <v>40430</v>
      </c>
      <c r="D617" s="29">
        <v>1.8376722817764257E-2</v>
      </c>
      <c r="E617" s="30">
        <f t="shared" si="5"/>
        <v>-1.1278195488721776E-2</v>
      </c>
      <c r="I617" s="23">
        <v>40430</v>
      </c>
      <c r="J617" s="29">
        <v>4.1851948731361777E-3</v>
      </c>
      <c r="K617" s="29">
        <v>1.8376722817764257E-2</v>
      </c>
      <c r="L617" s="31">
        <f t="shared" si="4"/>
        <v>4.3908882082696552</v>
      </c>
    </row>
    <row r="618" spans="3:12" ht="15" customHeight="1" x14ac:dyDescent="0.2">
      <c r="C618" s="23">
        <v>40431</v>
      </c>
      <c r="D618" s="29">
        <v>-1.1278195488721776E-2</v>
      </c>
      <c r="E618" s="30">
        <f t="shared" si="5"/>
        <v>-1.7490494296578007E-2</v>
      </c>
      <c r="I618" s="23">
        <v>40431</v>
      </c>
      <c r="J618" s="29">
        <v>-3.7444647043500812E-3</v>
      </c>
      <c r="K618" s="29">
        <v>-1.1278195488721776E-2</v>
      </c>
      <c r="L618" s="31">
        <f t="shared" si="4"/>
        <v>3.0119646943445577</v>
      </c>
    </row>
    <row r="619" spans="3:12" ht="15" customHeight="1" x14ac:dyDescent="0.2">
      <c r="C619" s="23">
        <v>40432</v>
      </c>
      <c r="D619" s="29">
        <v>-1.7490494296578007E-2</v>
      </c>
      <c r="E619" s="30">
        <f t="shared" si="5"/>
        <v>3.8699690402477227E-3</v>
      </c>
      <c r="I619" s="23">
        <v>40432</v>
      </c>
      <c r="J619" s="29">
        <v>-2.8924404353367628E-3</v>
      </c>
      <c r="K619" s="29">
        <v>-1.7490494296578007E-2</v>
      </c>
      <c r="L619" s="31">
        <f t="shared" si="4"/>
        <v>6.0469678417220765</v>
      </c>
    </row>
    <row r="620" spans="3:12" ht="15" customHeight="1" x14ac:dyDescent="0.2">
      <c r="C620" s="23">
        <v>40433</v>
      </c>
      <c r="D620" s="29">
        <v>3.8699690402477227E-3</v>
      </c>
      <c r="E620" s="30">
        <f t="shared" si="5"/>
        <v>1.542020046260606E-2</v>
      </c>
      <c r="I620" s="23">
        <v>40433</v>
      </c>
      <c r="J620" s="29">
        <v>3.2777750462986699E-3</v>
      </c>
      <c r="K620" s="29">
        <v>3.8699690402477227E-3</v>
      </c>
      <c r="L620" s="31">
        <f t="shared" si="4"/>
        <v>1.1806695046439415</v>
      </c>
    </row>
    <row r="621" spans="3:12" ht="15" customHeight="1" x14ac:dyDescent="0.2">
      <c r="C621" s="23">
        <v>40434</v>
      </c>
      <c r="D621" s="29">
        <v>1.542020046260606E-2</v>
      </c>
      <c r="E621" s="30">
        <f t="shared" si="5"/>
        <v>4.7835990888382751E-2</v>
      </c>
      <c r="I621" s="23">
        <v>40434</v>
      </c>
      <c r="J621" s="29">
        <v>1.7740170214156192E-2</v>
      </c>
      <c r="K621" s="29">
        <v>1.542020046260606E-2</v>
      </c>
      <c r="L621" s="31">
        <f t="shared" si="4"/>
        <v>0.86922505683181905</v>
      </c>
    </row>
    <row r="622" spans="3:12" ht="15" customHeight="1" x14ac:dyDescent="0.2">
      <c r="C622" s="23">
        <v>40435</v>
      </c>
      <c r="D622" s="29">
        <v>4.7835990888382751E-2</v>
      </c>
      <c r="E622" s="30">
        <f t="shared" si="5"/>
        <v>-7.9710144927537252E-3</v>
      </c>
      <c r="I622" s="23">
        <v>40435</v>
      </c>
      <c r="J622" s="29">
        <v>4.9756833539316148E-4</v>
      </c>
      <c r="K622" s="29">
        <v>4.7835990888382751E-2</v>
      </c>
      <c r="L622" s="31">
        <f t="shared" si="4"/>
        <v>96.139540010287007</v>
      </c>
    </row>
    <row r="623" spans="3:12" ht="15" customHeight="1" x14ac:dyDescent="0.2">
      <c r="C623" s="23">
        <v>40436</v>
      </c>
      <c r="D623" s="29">
        <v>-7.9710144927537252E-3</v>
      </c>
      <c r="E623" s="30">
        <f t="shared" si="5"/>
        <v>1.5339663988312768E-2</v>
      </c>
      <c r="I623" s="23">
        <v>40436</v>
      </c>
      <c r="J623" s="29">
        <v>1.1229826418968081E-3</v>
      </c>
      <c r="K623" s="29">
        <v>-7.9710144927537252E-3</v>
      </c>
      <c r="L623" s="31">
        <f t="shared" si="4"/>
        <v>-7.0980745341620244</v>
      </c>
    </row>
    <row r="624" spans="3:12" ht="15" customHeight="1" x14ac:dyDescent="0.2">
      <c r="C624" s="23">
        <v>40437</v>
      </c>
      <c r="D624" s="29">
        <v>1.5339663988312768E-2</v>
      </c>
      <c r="E624" s="30">
        <f t="shared" si="5"/>
        <v>2.2302158273381334E-2</v>
      </c>
      <c r="I624" s="23">
        <v>40437</v>
      </c>
      <c r="J624" s="29">
        <v>1.586436766873911E-2</v>
      </c>
      <c r="K624" s="29">
        <v>1.5339663988312768E-2</v>
      </c>
      <c r="L624" s="31">
        <f t="shared" si="4"/>
        <v>0.96692564800674186</v>
      </c>
    </row>
    <row r="625" spans="3:12" ht="15" customHeight="1" x14ac:dyDescent="0.2">
      <c r="C625" s="23">
        <v>40438</v>
      </c>
      <c r="D625" s="29">
        <v>2.2302158273381334E-2</v>
      </c>
      <c r="E625" s="30">
        <f t="shared" si="5"/>
        <v>-1.688951442646025E-2</v>
      </c>
      <c r="I625" s="23">
        <v>40438</v>
      </c>
      <c r="J625" s="29">
        <v>7.8398586617030031E-3</v>
      </c>
      <c r="K625" s="29">
        <v>2.2302158273381334E-2</v>
      </c>
      <c r="L625" s="31">
        <f t="shared" si="4"/>
        <v>2.8447143291403134</v>
      </c>
    </row>
    <row r="626" spans="3:12" ht="15" customHeight="1" x14ac:dyDescent="0.2">
      <c r="C626" s="23">
        <v>40439</v>
      </c>
      <c r="D626" s="29">
        <v>-1.688951442646025E-2</v>
      </c>
      <c r="E626" s="30">
        <f t="shared" si="5"/>
        <v>-1.2884753042233466E-2</v>
      </c>
      <c r="I626" s="23">
        <v>40439</v>
      </c>
      <c r="J626" s="29">
        <v>-1.3335211532140678E-2</v>
      </c>
      <c r="K626" s="29">
        <v>-1.688951442646025E-2</v>
      </c>
      <c r="L626" s="31">
        <f t="shared" si="4"/>
        <v>1.2665351716208588</v>
      </c>
    </row>
    <row r="627" spans="3:12" ht="15" customHeight="1" x14ac:dyDescent="0.2">
      <c r="C627" s="23">
        <v>40440</v>
      </c>
      <c r="D627" s="29">
        <v>-1.2884753042233466E-2</v>
      </c>
      <c r="E627" s="30">
        <f t="shared" si="5"/>
        <v>-2.5380710659898442E-2</v>
      </c>
      <c r="I627" s="23">
        <v>40440</v>
      </c>
      <c r="J627" s="29">
        <v>-7.5191548089278415E-3</v>
      </c>
      <c r="K627" s="29">
        <v>-1.2884753042233466E-2</v>
      </c>
      <c r="L627" s="31">
        <f t="shared" si="4"/>
        <v>1.7135906055471555</v>
      </c>
    </row>
    <row r="628" spans="3:12" ht="15" customHeight="1" x14ac:dyDescent="0.2">
      <c r="C628" s="23">
        <v>40441</v>
      </c>
      <c r="D628" s="29">
        <v>-2.5380710659898442E-2</v>
      </c>
      <c r="E628" s="30">
        <f t="shared" si="5"/>
        <v>-7.4404761904756089E-4</v>
      </c>
      <c r="I628" s="23">
        <v>40441</v>
      </c>
      <c r="J628" s="29">
        <v>-5.7220490689682268E-3</v>
      </c>
      <c r="K628" s="29">
        <v>-2.5380710659898442E-2</v>
      </c>
      <c r="L628" s="31">
        <f t="shared" si="4"/>
        <v>4.4355982190965335</v>
      </c>
    </row>
    <row r="629" spans="3:12" ht="15" customHeight="1" x14ac:dyDescent="0.2">
      <c r="C629" s="23">
        <v>40442</v>
      </c>
      <c r="D629" s="29">
        <v>-7.4404761904756089E-4</v>
      </c>
      <c r="E629" s="30">
        <f t="shared" si="5"/>
        <v>-4.1697691734921882E-2</v>
      </c>
      <c r="I629" s="23">
        <v>40442</v>
      </c>
      <c r="J629" s="29">
        <v>-1.1156300737859115E-2</v>
      </c>
      <c r="K629" s="29">
        <v>-7.4404761904756089E-4</v>
      </c>
      <c r="L629" s="31">
        <f t="shared" si="4"/>
        <v>6.6693040688892632E-2</v>
      </c>
    </row>
    <row r="630" spans="3:12" ht="15" customHeight="1" x14ac:dyDescent="0.2">
      <c r="C630" s="23">
        <v>40443</v>
      </c>
      <c r="D630" s="29">
        <v>-4.1697691734921882E-2</v>
      </c>
      <c r="E630" s="30">
        <f t="shared" si="5"/>
        <v>-4.0404040404040331E-2</v>
      </c>
      <c r="I630" s="23">
        <v>40443</v>
      </c>
      <c r="J630" s="29">
        <v>-2.0954920098190666E-2</v>
      </c>
      <c r="K630" s="29">
        <v>-4.1697691734921882E-2</v>
      </c>
      <c r="L630" s="31">
        <f t="shared" si="4"/>
        <v>1.9898759594183437</v>
      </c>
    </row>
    <row r="631" spans="3:12" ht="15" customHeight="1" x14ac:dyDescent="0.2">
      <c r="C631" s="23">
        <v>40444</v>
      </c>
      <c r="D631" s="29">
        <v>-4.0404040404040331E-2</v>
      </c>
      <c r="E631" s="30">
        <f t="shared" si="5"/>
        <v>8.0971659919029104E-3</v>
      </c>
      <c r="I631" s="23">
        <v>40444</v>
      </c>
      <c r="J631" s="29">
        <v>-8.6178267800212094E-3</v>
      </c>
      <c r="K631" s="29">
        <v>-4.0404040404040331E-2</v>
      </c>
      <c r="L631" s="31">
        <f t="shared" si="4"/>
        <v>4.6884256826453514</v>
      </c>
    </row>
    <row r="632" spans="3:12" ht="15" customHeight="1" x14ac:dyDescent="0.2">
      <c r="C632" s="23">
        <v>40445</v>
      </c>
      <c r="D632" s="29">
        <v>8.0971659919029104E-3</v>
      </c>
      <c r="E632" s="30">
        <f t="shared" si="5"/>
        <v>-1.6867469879518038E-2</v>
      </c>
      <c r="I632" s="23">
        <v>40445</v>
      </c>
      <c r="J632" s="29">
        <v>1.6162800435474356E-2</v>
      </c>
      <c r="K632" s="29">
        <v>8.0971659919029104E-3</v>
      </c>
      <c r="L632" s="31">
        <f t="shared" si="4"/>
        <v>0.50097543579954928</v>
      </c>
    </row>
    <row r="633" spans="3:12" ht="15" customHeight="1" x14ac:dyDescent="0.2">
      <c r="C633" s="23">
        <v>40446</v>
      </c>
      <c r="D633" s="29">
        <v>-1.6867469879518038E-2</v>
      </c>
      <c r="E633" s="30">
        <f t="shared" si="5"/>
        <v>-2.3692810457516367E-2</v>
      </c>
      <c r="I633" s="23">
        <v>40446</v>
      </c>
      <c r="J633" s="29">
        <v>-1.6334267347947962E-2</v>
      </c>
      <c r="K633" s="29">
        <v>-1.6867469879518038E-2</v>
      </c>
      <c r="L633" s="31">
        <f t="shared" si="4"/>
        <v>1.0326431862667573</v>
      </c>
    </row>
    <row r="634" spans="3:12" ht="15" customHeight="1" x14ac:dyDescent="0.2">
      <c r="C634" s="23">
        <v>40447</v>
      </c>
      <c r="D634" s="29">
        <v>-2.3692810457516367E-2</v>
      </c>
      <c r="E634" s="30">
        <f t="shared" si="5"/>
        <v>-2.175732217573223E-2</v>
      </c>
      <c r="I634" s="23">
        <v>40447</v>
      </c>
      <c r="J634" s="29">
        <v>-3.3680189011210393E-3</v>
      </c>
      <c r="K634" s="29">
        <v>-2.3692810457516367E-2</v>
      </c>
      <c r="L634" s="31">
        <f t="shared" si="4"/>
        <v>7.0346429616621968</v>
      </c>
    </row>
    <row r="635" spans="3:12" ht="15" customHeight="1" x14ac:dyDescent="0.2">
      <c r="C635" s="23">
        <v>40448</v>
      </c>
      <c r="D635" s="29">
        <v>-2.175732217573223E-2</v>
      </c>
      <c r="E635" s="30">
        <f t="shared" si="5"/>
        <v>-4.2771599657825954E-3</v>
      </c>
      <c r="I635" s="23">
        <v>40448</v>
      </c>
      <c r="J635" s="29">
        <v>-1.0760281112344061E-2</v>
      </c>
      <c r="K635" s="29">
        <v>-2.175732217573223E-2</v>
      </c>
      <c r="L635" s="31">
        <f t="shared" si="4"/>
        <v>2.022003138075315</v>
      </c>
    </row>
    <row r="636" spans="3:12" ht="15" customHeight="1" x14ac:dyDescent="0.2">
      <c r="C636" s="23">
        <v>40449</v>
      </c>
      <c r="D636" s="29">
        <v>-4.2771599657825954E-3</v>
      </c>
      <c r="E636" s="30">
        <f t="shared" si="5"/>
        <v>-6.0137457044673326E-3</v>
      </c>
      <c r="I636" s="23">
        <v>40449</v>
      </c>
      <c r="J636" s="29">
        <v>4.1469798429585314E-3</v>
      </c>
      <c r="K636" s="29">
        <v>-4.2771599657825954E-3</v>
      </c>
      <c r="L636" s="31">
        <f t="shared" si="4"/>
        <v>-1.0313915494537806</v>
      </c>
    </row>
    <row r="637" spans="3:12" ht="15" customHeight="1" x14ac:dyDescent="0.2">
      <c r="C637" s="23">
        <v>40450</v>
      </c>
      <c r="D637" s="29">
        <v>-6.0137457044673326E-3</v>
      </c>
      <c r="E637" s="30">
        <f t="shared" si="5"/>
        <v>3.9757994814174413E-2</v>
      </c>
      <c r="I637" s="23">
        <v>40450</v>
      </c>
      <c r="J637" s="29">
        <v>6.4317389391010948E-4</v>
      </c>
      <c r="K637" s="29">
        <v>-6.0137457044673326E-3</v>
      </c>
      <c r="L637" s="31">
        <f t="shared" si="4"/>
        <v>-9.3501085187201625</v>
      </c>
    </row>
    <row r="638" spans="3:12" ht="15" customHeight="1" x14ac:dyDescent="0.2">
      <c r="C638" s="23">
        <v>40451</v>
      </c>
      <c r="D638" s="29">
        <v>3.9757994814174413E-2</v>
      </c>
      <c r="E638" s="30">
        <f t="shared" si="5"/>
        <v>-3.4081463009143831E-2</v>
      </c>
      <c r="I638" s="23">
        <v>40451</v>
      </c>
      <c r="J638" s="29">
        <v>1.933355886332877E-2</v>
      </c>
      <c r="K638" s="29">
        <v>3.9757994814174413E-2</v>
      </c>
      <c r="L638" s="31">
        <f t="shared" si="4"/>
        <v>2.0564240187349063</v>
      </c>
    </row>
    <row r="639" spans="3:12" ht="15" customHeight="1" x14ac:dyDescent="0.2">
      <c r="C639" s="23">
        <v>40452</v>
      </c>
      <c r="D639" s="29">
        <v>-3.4081463009143831E-2</v>
      </c>
      <c r="E639" s="30">
        <f t="shared" si="5"/>
        <v>-1.376936316695343E-2</v>
      </c>
      <c r="I639" s="23">
        <v>40452</v>
      </c>
      <c r="J639" s="29">
        <v>1.1615750958293702E-4</v>
      </c>
      <c r="K639" s="29">
        <v>-3.4081463009143831E-2</v>
      </c>
      <c r="L639" s="31">
        <f t="shared" si="4"/>
        <v>-293.40731504586455</v>
      </c>
    </row>
    <row r="640" spans="3:12" ht="15" customHeight="1" x14ac:dyDescent="0.2">
      <c r="C640" s="23">
        <v>40453</v>
      </c>
      <c r="D640" s="29">
        <v>-1.376936316695343E-2</v>
      </c>
      <c r="E640" s="30">
        <f t="shared" si="5"/>
        <v>-3.6649214659685958E-2</v>
      </c>
      <c r="I640" s="23">
        <v>40453</v>
      </c>
      <c r="J640" s="29">
        <v>-4.9610087937613789E-3</v>
      </c>
      <c r="K640" s="29">
        <v>-1.376936316695343E-2</v>
      </c>
      <c r="L640" s="31">
        <f t="shared" si="4"/>
        <v>2.7755167828504614</v>
      </c>
    </row>
    <row r="641" spans="3:12" ht="15" customHeight="1" x14ac:dyDescent="0.2">
      <c r="C641" s="23">
        <v>40454</v>
      </c>
      <c r="D641" s="29">
        <v>-3.6649214659685958E-2</v>
      </c>
      <c r="E641" s="30">
        <f t="shared" si="5"/>
        <v>-1.8115942028985588E-3</v>
      </c>
      <c r="I641" s="23">
        <v>40454</v>
      </c>
      <c r="J641" s="29">
        <v>-1.0521752180220445E-2</v>
      </c>
      <c r="K641" s="29">
        <v>-3.6649214659685958E-2</v>
      </c>
      <c r="L641" s="31">
        <f t="shared" si="4"/>
        <v>3.4831855029414034</v>
      </c>
    </row>
    <row r="642" spans="3:12" ht="15" customHeight="1" x14ac:dyDescent="0.2">
      <c r="C642" s="23">
        <v>40455</v>
      </c>
      <c r="D642" s="29">
        <v>-1.8115942028985588E-3</v>
      </c>
      <c r="E642" s="30">
        <f t="shared" si="5"/>
        <v>1.9056261343012748E-2</v>
      </c>
      <c r="I642" s="23">
        <v>40455</v>
      </c>
      <c r="J642" s="29">
        <v>-1.7728345129760736E-2</v>
      </c>
      <c r="K642" s="29">
        <v>-1.8115942028985588E-3</v>
      </c>
      <c r="L642" s="31">
        <f t="shared" si="4"/>
        <v>0.10218631178707249</v>
      </c>
    </row>
    <row r="643" spans="3:12" ht="15" customHeight="1" x14ac:dyDescent="0.2">
      <c r="C643" s="23">
        <v>40456</v>
      </c>
      <c r="D643" s="29">
        <v>1.9056261343012748E-2</v>
      </c>
      <c r="E643" s="30">
        <f t="shared" si="5"/>
        <v>-8.0142475512021694E-3</v>
      </c>
      <c r="I643" s="23">
        <v>40456</v>
      </c>
      <c r="J643" s="29">
        <v>7.2055997804008065E-3</v>
      </c>
      <c r="K643" s="29">
        <v>1.9056261343012748E-2</v>
      </c>
      <c r="L643" s="31">
        <f t="shared" si="4"/>
        <v>2.6446460980036219</v>
      </c>
    </row>
    <row r="644" spans="3:12" ht="15" customHeight="1" x14ac:dyDescent="0.2">
      <c r="C644" s="23">
        <v>40457</v>
      </c>
      <c r="D644" s="29">
        <v>-8.0142475512021694E-3</v>
      </c>
      <c r="E644" s="30">
        <f t="shared" si="5"/>
        <v>-2.9622980251346465E-2</v>
      </c>
      <c r="I644" s="23">
        <v>40457</v>
      </c>
      <c r="J644" s="29">
        <v>1.9588471758533732E-3</v>
      </c>
      <c r="K644" s="29">
        <v>-8.0142475512021694E-3</v>
      </c>
      <c r="L644" s="31">
        <f t="shared" si="4"/>
        <v>-4.0913082194432837</v>
      </c>
    </row>
    <row r="645" spans="3:12" ht="15" customHeight="1" x14ac:dyDescent="0.2">
      <c r="C645" s="23">
        <v>40458</v>
      </c>
      <c r="D645" s="29">
        <v>-2.9622980251346465E-2</v>
      </c>
      <c r="E645" s="30">
        <f t="shared" si="5"/>
        <v>1.1100832562442209E-2</v>
      </c>
      <c r="I645" s="23">
        <v>40458</v>
      </c>
      <c r="J645" s="29">
        <v>-4.8790439113951534E-3</v>
      </c>
      <c r="K645" s="29">
        <v>-2.9622980251346465E-2</v>
      </c>
      <c r="L645" s="31">
        <f t="shared" si="4"/>
        <v>6.071472360017319</v>
      </c>
    </row>
    <row r="646" spans="3:12" ht="15" customHeight="1" x14ac:dyDescent="0.2">
      <c r="C646" s="23">
        <v>40459</v>
      </c>
      <c r="D646" s="29">
        <v>1.1100832562442209E-2</v>
      </c>
      <c r="E646" s="30">
        <f t="shared" si="5"/>
        <v>-2.0128087831655872E-2</v>
      </c>
      <c r="I646" s="23">
        <v>40459</v>
      </c>
      <c r="J646" s="29">
        <v>-2.0927292606259362E-2</v>
      </c>
      <c r="K646" s="29">
        <v>1.1100832562442209E-2</v>
      </c>
      <c r="L646" s="31">
        <f t="shared" si="4"/>
        <v>-0.53044762030621895</v>
      </c>
    </row>
    <row r="647" spans="3:12" ht="15" customHeight="1" x14ac:dyDescent="0.2">
      <c r="C647" s="23">
        <v>40460</v>
      </c>
      <c r="D647" s="29">
        <v>-2.0128087831655872E-2</v>
      </c>
      <c r="E647" s="30">
        <f t="shared" si="5"/>
        <v>-5.6956115779645322E-2</v>
      </c>
      <c r="I647" s="23">
        <v>40460</v>
      </c>
      <c r="J647" s="29">
        <v>-2.2578562579609551E-2</v>
      </c>
      <c r="K647" s="29">
        <v>-2.0128087831655872E-2</v>
      </c>
      <c r="L647" s="31">
        <f t="shared" si="4"/>
        <v>0.89146896578054635</v>
      </c>
    </row>
    <row r="648" spans="3:12" ht="15" customHeight="1" x14ac:dyDescent="0.2">
      <c r="C648" s="23">
        <v>40461</v>
      </c>
      <c r="D648" s="29">
        <v>-5.6956115779645322E-2</v>
      </c>
      <c r="E648" s="30">
        <f t="shared" si="5"/>
        <v>5.8415841584158468E-2</v>
      </c>
      <c r="I648" s="23">
        <v>40461</v>
      </c>
      <c r="J648" s="29">
        <v>-5.7232625810021975E-2</v>
      </c>
      <c r="K648" s="29">
        <v>-5.6956115779645322E-2</v>
      </c>
      <c r="L648" s="31">
        <f t="shared" si="4"/>
        <v>0.99516866426337836</v>
      </c>
    </row>
    <row r="649" spans="3:12" ht="15" customHeight="1" x14ac:dyDescent="0.2">
      <c r="C649" s="23">
        <v>40462</v>
      </c>
      <c r="D649" s="29">
        <v>5.8415841584158468E-2</v>
      </c>
      <c r="E649" s="30">
        <f t="shared" si="5"/>
        <v>-6.0804490177736259E-2</v>
      </c>
      <c r="I649" s="23">
        <v>40462</v>
      </c>
      <c r="J649" s="29">
        <v>2.6130919694760113E-3</v>
      </c>
      <c r="K649" s="29">
        <v>5.8415841584158468E-2</v>
      </c>
      <c r="L649" s="31">
        <f t="shared" si="4"/>
        <v>22.355065289138011</v>
      </c>
    </row>
    <row r="650" spans="3:12" ht="15" customHeight="1" x14ac:dyDescent="0.2">
      <c r="C650" s="23">
        <v>40463</v>
      </c>
      <c r="D650" s="29">
        <v>-6.0804490177736259E-2</v>
      </c>
      <c r="E650" s="30">
        <f t="shared" si="5"/>
        <v>4.4820717131474286E-2</v>
      </c>
      <c r="I650" s="23">
        <v>40463</v>
      </c>
      <c r="J650" s="29">
        <v>-8.0851385295284128E-2</v>
      </c>
      <c r="K650" s="29">
        <v>-6.0804490177736259E-2</v>
      </c>
      <c r="L650" s="31">
        <f t="shared" si="4"/>
        <v>0.75205254623241247</v>
      </c>
    </row>
    <row r="651" spans="3:12" ht="15" customHeight="1" x14ac:dyDescent="0.2">
      <c r="C651" s="23">
        <v>40464</v>
      </c>
      <c r="D651" s="29">
        <v>4.4820717131474286E-2</v>
      </c>
      <c r="E651" s="30">
        <f t="shared" si="5"/>
        <v>3.5271687321258183E-2</v>
      </c>
      <c r="I651" s="23">
        <v>40464</v>
      </c>
      <c r="J651" s="29">
        <v>5.1019150160269477E-2</v>
      </c>
      <c r="K651" s="29">
        <v>4.4820717131474286E-2</v>
      </c>
      <c r="L651" s="31">
        <f t="shared" si="4"/>
        <v>0.87850771701755737</v>
      </c>
    </row>
    <row r="652" spans="3:12" ht="15" customHeight="1" x14ac:dyDescent="0.2">
      <c r="C652" s="23">
        <v>40465</v>
      </c>
      <c r="D652" s="29">
        <v>3.5271687321258183E-2</v>
      </c>
      <c r="E652" s="30">
        <f t="shared" si="5"/>
        <v>0.13167587476979747</v>
      </c>
      <c r="I652" s="23">
        <v>40465</v>
      </c>
      <c r="J652" s="29">
        <v>4.7701902211101377E-3</v>
      </c>
      <c r="K652" s="29">
        <v>3.5271687321258183E-2</v>
      </c>
      <c r="L652" s="31">
        <f t="shared" si="4"/>
        <v>7.3941888449575526</v>
      </c>
    </row>
    <row r="653" spans="3:12" ht="15" customHeight="1" x14ac:dyDescent="0.2">
      <c r="C653" s="23">
        <v>40466</v>
      </c>
      <c r="D653" s="29">
        <v>0.13167587476979747</v>
      </c>
      <c r="E653" s="30">
        <f t="shared" si="5"/>
        <v>9.3572009764035791E-2</v>
      </c>
      <c r="I653" s="23">
        <v>40466</v>
      </c>
      <c r="J653" s="29">
        <v>3.790251970035996E-2</v>
      </c>
      <c r="K653" s="29">
        <v>0.13167587476979747</v>
      </c>
      <c r="L653" s="31">
        <f t="shared" si="4"/>
        <v>3.4740665214546924</v>
      </c>
    </row>
    <row r="654" spans="3:12" ht="15" customHeight="1" x14ac:dyDescent="0.2">
      <c r="C654" s="23">
        <v>40467</v>
      </c>
      <c r="D654" s="29">
        <v>9.3572009764035791E-2</v>
      </c>
      <c r="E654" s="30">
        <f t="shared" si="5"/>
        <v>-4.1666666666666519E-2</v>
      </c>
      <c r="I654" s="23">
        <v>40467</v>
      </c>
      <c r="J654" s="29">
        <v>2.4370582831860776E-3</v>
      </c>
      <c r="K654" s="29">
        <v>9.3572009764035791E-2</v>
      </c>
      <c r="L654" s="31">
        <f t="shared" si="4"/>
        <v>38.39547474494735</v>
      </c>
    </row>
    <row r="655" spans="3:12" ht="15" customHeight="1" x14ac:dyDescent="0.2">
      <c r="C655" s="23">
        <v>40468</v>
      </c>
      <c r="D655" s="29">
        <v>-4.1666666666666519E-2</v>
      </c>
      <c r="E655" s="30">
        <f t="shared" si="5"/>
        <v>-2.4068322981366519E-2</v>
      </c>
      <c r="I655" s="23">
        <v>40468</v>
      </c>
      <c r="J655" s="29">
        <v>2.2048510463224424E-2</v>
      </c>
      <c r="K655" s="29">
        <v>-4.1666666666666519E-2</v>
      </c>
      <c r="L655" s="31">
        <f t="shared" si="4"/>
        <v>-1.8897724059937739</v>
      </c>
    </row>
    <row r="656" spans="3:12" ht="15" customHeight="1" x14ac:dyDescent="0.2">
      <c r="C656" s="23">
        <v>40469</v>
      </c>
      <c r="D656" s="29">
        <v>-2.4068322981366519E-2</v>
      </c>
      <c r="E656" s="30">
        <f t="shared" si="5"/>
        <v>1.352426412092278E-2</v>
      </c>
      <c r="I656" s="23">
        <v>40469</v>
      </c>
      <c r="J656" s="29">
        <v>-6.0016101880991934E-3</v>
      </c>
      <c r="K656" s="29">
        <v>-2.4068322981366519E-2</v>
      </c>
      <c r="L656" s="31">
        <f t="shared" si="4"/>
        <v>4.0103109377367518</v>
      </c>
    </row>
    <row r="657" spans="3:12" ht="15" customHeight="1" x14ac:dyDescent="0.2">
      <c r="C657" s="23">
        <v>40470</v>
      </c>
      <c r="D657" s="29">
        <v>1.352426412092278E-2</v>
      </c>
      <c r="E657" s="30">
        <f t="shared" si="5"/>
        <v>-4.3171114599686033E-2</v>
      </c>
      <c r="I657" s="23">
        <v>40470</v>
      </c>
      <c r="J657" s="29">
        <v>1.3787644503350238E-2</v>
      </c>
      <c r="K657" s="29">
        <v>1.352426412092278E-2</v>
      </c>
      <c r="L657" s="31">
        <f t="shared" si="4"/>
        <v>0.98089736195595556</v>
      </c>
    </row>
    <row r="658" spans="3:12" ht="15" customHeight="1" x14ac:dyDescent="0.2">
      <c r="C658" s="23">
        <v>40471</v>
      </c>
      <c r="D658" s="29">
        <v>-4.3171114599686033E-2</v>
      </c>
      <c r="E658" s="30">
        <f t="shared" si="5"/>
        <v>4.9220672682526168E-3</v>
      </c>
      <c r="I658" s="23">
        <v>40471</v>
      </c>
      <c r="J658" s="29">
        <v>-3.5207815081800486E-2</v>
      </c>
      <c r="K658" s="29">
        <v>-4.3171114599686033E-2</v>
      </c>
      <c r="L658" s="31">
        <f t="shared" si="4"/>
        <v>1.2261798836248123</v>
      </c>
    </row>
    <row r="659" spans="3:12" ht="15" customHeight="1" x14ac:dyDescent="0.2">
      <c r="C659" s="23">
        <v>40472</v>
      </c>
      <c r="D659" s="29">
        <v>4.9220672682526168E-3</v>
      </c>
      <c r="E659" s="30">
        <f t="shared" si="5"/>
        <v>3.5918367346938762E-2</v>
      </c>
      <c r="I659" s="23">
        <v>40472</v>
      </c>
      <c r="J659" s="29">
        <v>-1.2910753942861453E-2</v>
      </c>
      <c r="K659" s="29">
        <v>4.9220672682526168E-3</v>
      </c>
      <c r="L659" s="31">
        <f t="shared" si="4"/>
        <v>-0.38123778750923376</v>
      </c>
    </row>
    <row r="660" spans="3:12" ht="15" customHeight="1" x14ac:dyDescent="0.2">
      <c r="C660" s="23">
        <v>40473</v>
      </c>
      <c r="D660" s="29">
        <v>3.5918367346938762E-2</v>
      </c>
      <c r="E660" s="30">
        <f t="shared" si="5"/>
        <v>6.3041765169424835E-2</v>
      </c>
      <c r="I660" s="23">
        <v>40473</v>
      </c>
      <c r="J660" s="29">
        <v>-1.5253203172671537E-4</v>
      </c>
      <c r="K660" s="29">
        <v>3.5918367346938762E-2</v>
      </c>
      <c r="L660" s="31">
        <f t="shared" si="4"/>
        <v>-235.48081632644906</v>
      </c>
    </row>
    <row r="661" spans="3:12" ht="15" customHeight="1" x14ac:dyDescent="0.2">
      <c r="C661" s="23">
        <v>40474</v>
      </c>
      <c r="D661" s="29">
        <v>6.3041765169424835E-2</v>
      </c>
      <c r="E661" s="30">
        <f t="shared" si="5"/>
        <v>-1.927353595255743E-2</v>
      </c>
      <c r="I661" s="23">
        <v>40474</v>
      </c>
      <c r="J661" s="29">
        <v>2.5686498855835183E-2</v>
      </c>
      <c r="K661" s="29">
        <v>6.3041765169424835E-2</v>
      </c>
      <c r="L661" s="31">
        <f t="shared" si="4"/>
        <v>2.4542762921192618</v>
      </c>
    </row>
    <row r="662" spans="3:12" ht="15" customHeight="1" x14ac:dyDescent="0.2">
      <c r="C662" s="23">
        <v>40475</v>
      </c>
      <c r="D662" s="29">
        <v>-1.927353595255743E-2</v>
      </c>
      <c r="E662" s="30">
        <f t="shared" si="5"/>
        <v>-4.0060468631897272E-2</v>
      </c>
      <c r="I662" s="23">
        <v>40475</v>
      </c>
      <c r="J662" s="29">
        <v>1.6732667745000818E-4</v>
      </c>
      <c r="K662" s="29">
        <v>-1.927353595255743E-2</v>
      </c>
      <c r="L662" s="31">
        <f t="shared" si="4"/>
        <v>-115.18507536442145</v>
      </c>
    </row>
    <row r="663" spans="3:12" ht="15" customHeight="1" x14ac:dyDescent="0.2">
      <c r="C663" s="23">
        <v>40476</v>
      </c>
      <c r="D663" s="29">
        <v>-4.0060468631897272E-2</v>
      </c>
      <c r="E663" s="30">
        <f t="shared" si="5"/>
        <v>-3.622047244094484E-2</v>
      </c>
      <c r="I663" s="23">
        <v>40476</v>
      </c>
      <c r="J663" s="29">
        <v>-1.5670310060227566E-2</v>
      </c>
      <c r="K663" s="29">
        <v>-4.0060468631897272E-2</v>
      </c>
      <c r="L663" s="31">
        <f t="shared" si="4"/>
        <v>2.5564566672853384</v>
      </c>
    </row>
    <row r="664" spans="3:12" ht="15" customHeight="1" x14ac:dyDescent="0.2">
      <c r="C664" s="23">
        <v>40477</v>
      </c>
      <c r="D664" s="29">
        <v>-3.622047244094484E-2</v>
      </c>
      <c r="E664" s="30">
        <f t="shared" si="5"/>
        <v>-1.8790849673202659E-2</v>
      </c>
      <c r="I664" s="23">
        <v>40477</v>
      </c>
      <c r="J664" s="29">
        <v>7.5160991822937895E-3</v>
      </c>
      <c r="K664" s="29">
        <v>-3.622047244094484E-2</v>
      </c>
      <c r="L664" s="31">
        <f t="shared" si="4"/>
        <v>-4.8190519526767277</v>
      </c>
    </row>
    <row r="665" spans="3:12" ht="15" customHeight="1" x14ac:dyDescent="0.2">
      <c r="C665" s="23">
        <v>40478</v>
      </c>
      <c r="D665" s="29">
        <v>-1.8790849673202659E-2</v>
      </c>
      <c r="E665" s="30">
        <f t="shared" si="5"/>
        <v>-9.9916736053288213E-3</v>
      </c>
      <c r="I665" s="23">
        <v>40478</v>
      </c>
      <c r="J665" s="29">
        <v>2.8303124589979634E-2</v>
      </c>
      <c r="K665" s="29">
        <v>-1.8790849673202659E-2</v>
      </c>
      <c r="L665" s="31">
        <f t="shared" si="4"/>
        <v>-0.66391431848677662</v>
      </c>
    </row>
    <row r="666" spans="3:12" ht="15" customHeight="1" x14ac:dyDescent="0.2">
      <c r="C666" s="23">
        <v>40479</v>
      </c>
      <c r="D666" s="29">
        <v>-9.9916736053288213E-3</v>
      </c>
      <c r="E666" s="30">
        <f t="shared" si="5"/>
        <v>8.410428931875602E-3</v>
      </c>
      <c r="I666" s="23">
        <v>40479</v>
      </c>
      <c r="J666" s="29">
        <v>9.5514117496946493E-3</v>
      </c>
      <c r="K666" s="29">
        <v>-9.9916736053288213E-3</v>
      </c>
      <c r="L666" s="31">
        <f t="shared" si="4"/>
        <v>-1.0460939039350121</v>
      </c>
    </row>
    <row r="667" spans="3:12" ht="15" customHeight="1" x14ac:dyDescent="0.2">
      <c r="C667" s="23">
        <v>40480</v>
      </c>
      <c r="D667" s="29">
        <v>8.410428931875602E-3</v>
      </c>
      <c r="E667" s="30">
        <f t="shared" si="5"/>
        <v>8.340283569641338E-3</v>
      </c>
      <c r="I667" s="23">
        <v>40480</v>
      </c>
      <c r="J667" s="29">
        <v>2.0041527489392363E-2</v>
      </c>
      <c r="K667" s="29">
        <v>8.410428931875602E-3</v>
      </c>
      <c r="L667" s="31">
        <f t="shared" si="4"/>
        <v>0.41965009584858726</v>
      </c>
    </row>
    <row r="668" spans="3:12" ht="15" customHeight="1" x14ac:dyDescent="0.2">
      <c r="C668" s="23">
        <v>40481</v>
      </c>
      <c r="D668" s="29">
        <v>8.340283569641338E-3</v>
      </c>
      <c r="E668" s="30">
        <f t="shared" si="5"/>
        <v>-4.1356492969396141E-2</v>
      </c>
      <c r="I668" s="23">
        <v>40481</v>
      </c>
      <c r="J668" s="29">
        <v>2.8728206035932402E-2</v>
      </c>
      <c r="K668" s="29">
        <v>8.340283569641338E-3</v>
      </c>
      <c r="L668" s="31">
        <f t="shared" si="4"/>
        <v>0.29031689480399697</v>
      </c>
    </row>
    <row r="669" spans="3:12" ht="15" customHeight="1" x14ac:dyDescent="0.2">
      <c r="C669" s="23">
        <v>40482</v>
      </c>
      <c r="D669" s="29">
        <v>-4.1356492969396141E-2</v>
      </c>
      <c r="E669" s="30">
        <f t="shared" si="5"/>
        <v>-3.1924072476272602E-2</v>
      </c>
      <c r="I669" s="23">
        <v>40482</v>
      </c>
      <c r="J669" s="29">
        <v>-2.7289307959668219E-2</v>
      </c>
      <c r="K669" s="29">
        <v>-4.1356492969396141E-2</v>
      </c>
      <c r="L669" s="31">
        <f t="shared" si="4"/>
        <v>1.5154833911698415</v>
      </c>
    </row>
    <row r="670" spans="3:12" ht="15" customHeight="1" x14ac:dyDescent="0.2">
      <c r="C670" s="23">
        <v>40483</v>
      </c>
      <c r="D670" s="29">
        <v>-3.1924072476272602E-2</v>
      </c>
      <c r="E670" s="30">
        <f t="shared" si="5"/>
        <v>4.3672014260249581E-2</v>
      </c>
      <c r="I670" s="23">
        <v>40483</v>
      </c>
      <c r="J670" s="29">
        <v>-2.7135073940423138E-2</v>
      </c>
      <c r="K670" s="29">
        <v>-3.1924072476272602E-2</v>
      </c>
      <c r="L670" s="31">
        <f t="shared" si="4"/>
        <v>1.1764873958465722</v>
      </c>
    </row>
    <row r="671" spans="3:12" ht="15" customHeight="1" x14ac:dyDescent="0.2">
      <c r="C671" s="23">
        <v>40484</v>
      </c>
      <c r="D671" s="29">
        <v>4.3672014260249581E-2</v>
      </c>
      <c r="E671" s="30">
        <f t="shared" si="5"/>
        <v>1.9641332194705319E-2</v>
      </c>
      <c r="I671" s="23">
        <v>40484</v>
      </c>
      <c r="J671" s="29">
        <v>2.9255609294883467E-2</v>
      </c>
      <c r="K671" s="29">
        <v>4.3672014260249581E-2</v>
      </c>
      <c r="L671" s="31">
        <f t="shared" si="4"/>
        <v>1.492774046168555</v>
      </c>
    </row>
    <row r="672" spans="3:12" ht="15" customHeight="1" x14ac:dyDescent="0.2">
      <c r="C672" s="23">
        <v>40485</v>
      </c>
      <c r="D672" s="29">
        <v>1.9641332194705319E-2</v>
      </c>
      <c r="E672" s="30">
        <f t="shared" si="5"/>
        <v>0</v>
      </c>
      <c r="I672" s="23">
        <v>40485</v>
      </c>
      <c r="J672" s="29">
        <v>1.7965975939371548E-2</v>
      </c>
      <c r="K672" s="29">
        <v>1.9641332194705319E-2</v>
      </c>
      <c r="L672" s="31">
        <f t="shared" si="4"/>
        <v>1.0932516141058783</v>
      </c>
    </row>
    <row r="673" spans="3:12" ht="15" customHeight="1" x14ac:dyDescent="0.2">
      <c r="C673" s="23">
        <v>40486</v>
      </c>
      <c r="D673" s="29">
        <v>0</v>
      </c>
      <c r="E673" s="30">
        <f t="shared" si="5"/>
        <v>-2.0938023450586263E-2</v>
      </c>
      <c r="I673" s="23">
        <v>40486</v>
      </c>
      <c r="J673" s="29">
        <v>-3.2035263084825738E-2</v>
      </c>
      <c r="K673" s="29">
        <v>0</v>
      </c>
      <c r="L673" s="31">
        <f t="shared" si="4"/>
        <v>0</v>
      </c>
    </row>
    <row r="674" spans="3:12" ht="15" customHeight="1" x14ac:dyDescent="0.2">
      <c r="C674" s="23">
        <v>40487</v>
      </c>
      <c r="D674" s="29">
        <v>-2.0938023450586263E-2</v>
      </c>
      <c r="E674" s="30">
        <f t="shared" si="5"/>
        <v>0</v>
      </c>
      <c r="I674" s="23">
        <v>40487</v>
      </c>
      <c r="J674" s="29">
        <v>-1.6673240345655982E-3</v>
      </c>
      <c r="K674" s="29">
        <v>-2.0938023450586263E-2</v>
      </c>
      <c r="L674" s="31">
        <f t="shared" si="4"/>
        <v>12.557860989535499</v>
      </c>
    </row>
    <row r="675" spans="3:12" ht="15" customHeight="1" x14ac:dyDescent="0.2">
      <c r="C675" s="23">
        <v>40488</v>
      </c>
      <c r="D675" s="29">
        <v>0</v>
      </c>
      <c r="E675" s="30">
        <f t="shared" si="5"/>
        <v>3.5072711719418281E-2</v>
      </c>
      <c r="I675" s="23">
        <v>40488</v>
      </c>
      <c r="J675" s="29">
        <v>-2.5321002065188392E-3</v>
      </c>
      <c r="K675" s="29">
        <v>0</v>
      </c>
      <c r="L675" s="31">
        <f t="shared" si="4"/>
        <v>0</v>
      </c>
    </row>
    <row r="676" spans="3:12" ht="15" customHeight="1" x14ac:dyDescent="0.2">
      <c r="C676" s="23">
        <v>40489</v>
      </c>
      <c r="D676" s="29">
        <v>3.5072711719418281E-2</v>
      </c>
      <c r="E676" s="30">
        <f t="shared" si="5"/>
        <v>2.4793388429753538E-3</v>
      </c>
      <c r="I676" s="23">
        <v>40489</v>
      </c>
      <c r="J676" s="29">
        <v>1.3358778625954137E-2</v>
      </c>
      <c r="K676" s="29">
        <v>3.5072711719418281E-2</v>
      </c>
      <c r="L676" s="31">
        <f t="shared" si="4"/>
        <v>2.625442991567895</v>
      </c>
    </row>
    <row r="677" spans="3:12" ht="15" customHeight="1" x14ac:dyDescent="0.2">
      <c r="C677" s="23">
        <v>40490</v>
      </c>
      <c r="D677" s="29">
        <v>2.4793388429753538E-3</v>
      </c>
      <c r="E677" s="30">
        <f t="shared" si="5"/>
        <v>1.2366034624896827E-2</v>
      </c>
      <c r="I677" s="23">
        <v>40490</v>
      </c>
      <c r="J677" s="29">
        <v>1.6878086913263424E-3</v>
      </c>
      <c r="K677" s="29">
        <v>2.4793388429753538E-3</v>
      </c>
      <c r="L677" s="31">
        <f t="shared" si="4"/>
        <v>1.4689691170075667</v>
      </c>
    </row>
    <row r="678" spans="3:12" ht="15" customHeight="1" x14ac:dyDescent="0.2">
      <c r="C678" s="23">
        <v>40491</v>
      </c>
      <c r="D678" s="29">
        <v>1.2366034624896827E-2</v>
      </c>
      <c r="E678" s="30">
        <f t="shared" si="5"/>
        <v>1.9543973941368087E-2</v>
      </c>
      <c r="I678" s="23">
        <v>40491</v>
      </c>
      <c r="J678" s="29">
        <v>1.4703534878771185E-2</v>
      </c>
      <c r="K678" s="29">
        <v>1.2366034624896827E-2</v>
      </c>
      <c r="L678" s="31">
        <f t="shared" si="4"/>
        <v>0.84102460577359406</v>
      </c>
    </row>
    <row r="679" spans="3:12" ht="15" customHeight="1" x14ac:dyDescent="0.2">
      <c r="C679" s="23">
        <v>40492</v>
      </c>
      <c r="D679" s="29">
        <v>1.9543973941368087E-2</v>
      </c>
      <c r="E679" s="30">
        <f t="shared" si="5"/>
        <v>-3.6741214057507965E-2</v>
      </c>
      <c r="I679" s="23">
        <v>40492</v>
      </c>
      <c r="J679" s="29">
        <v>-1.8703023946862185E-3</v>
      </c>
      <c r="K679" s="29">
        <v>1.9543973941368087E-2</v>
      </c>
      <c r="L679" s="31">
        <f t="shared" si="4"/>
        <v>-10.449633169959657</v>
      </c>
    </row>
    <row r="680" spans="3:12" ht="15" customHeight="1" x14ac:dyDescent="0.2">
      <c r="C680" s="23">
        <v>40493</v>
      </c>
      <c r="D680" s="29">
        <v>-3.6741214057507965E-2</v>
      </c>
      <c r="E680" s="30">
        <f t="shared" si="5"/>
        <v>1.741293532338295E-2</v>
      </c>
      <c r="I680" s="23">
        <v>40493</v>
      </c>
      <c r="J680" s="29">
        <v>-1.2678843493336589E-2</v>
      </c>
      <c r="K680" s="29">
        <v>-3.6741214057507965E-2</v>
      </c>
      <c r="L680" s="31">
        <f t="shared" si="4"/>
        <v>2.8978363899528721</v>
      </c>
    </row>
    <row r="681" spans="3:12" ht="15" customHeight="1" x14ac:dyDescent="0.2">
      <c r="C681" s="23">
        <v>40494</v>
      </c>
      <c r="D681" s="29">
        <v>1.741293532338295E-2</v>
      </c>
      <c r="E681" s="30">
        <f t="shared" si="5"/>
        <v>-3.9934800325998387E-2</v>
      </c>
      <c r="I681" s="23">
        <v>40494</v>
      </c>
      <c r="J681" s="29">
        <v>-7.041628975327674E-3</v>
      </c>
      <c r="K681" s="29">
        <v>1.741293532338295E-2</v>
      </c>
      <c r="L681" s="31">
        <f t="shared" si="4"/>
        <v>-2.4728561224106045</v>
      </c>
    </row>
    <row r="682" spans="3:12" ht="15" customHeight="1" x14ac:dyDescent="0.2">
      <c r="C682" s="23">
        <v>40495</v>
      </c>
      <c r="D682" s="29">
        <v>-3.9934800325998387E-2</v>
      </c>
      <c r="E682" s="30">
        <f t="shared" si="5"/>
        <v>-1.6129032258064502E-2</v>
      </c>
      <c r="I682" s="23">
        <v>40495</v>
      </c>
      <c r="J682" s="29">
        <v>-4.8265513915187075E-2</v>
      </c>
      <c r="K682" s="29">
        <v>-3.9934800325998387E-2</v>
      </c>
      <c r="L682" s="31">
        <f t="shared" si="4"/>
        <v>0.8273982205218503</v>
      </c>
    </row>
    <row r="683" spans="3:12" ht="15" customHeight="1" x14ac:dyDescent="0.2">
      <c r="C683" s="23">
        <v>40496</v>
      </c>
      <c r="D683" s="29">
        <v>-1.6129032258064502E-2</v>
      </c>
      <c r="E683" s="30">
        <f t="shared" si="5"/>
        <v>-1.0353753235547769E-2</v>
      </c>
      <c r="I683" s="23">
        <v>40496</v>
      </c>
      <c r="J683" s="29">
        <v>-9.3843843843843811E-4</v>
      </c>
      <c r="K683" s="29">
        <v>-1.6129032258064502E-2</v>
      </c>
      <c r="L683" s="31">
        <f t="shared" si="4"/>
        <v>17.187096774193538</v>
      </c>
    </row>
    <row r="684" spans="3:12" ht="15" customHeight="1" x14ac:dyDescent="0.2">
      <c r="C684" s="23">
        <v>40497</v>
      </c>
      <c r="D684" s="29">
        <v>-1.0353753235547769E-2</v>
      </c>
      <c r="E684" s="30">
        <f t="shared" si="5"/>
        <v>-8.7183958151693108E-4</v>
      </c>
      <c r="I684" s="23">
        <v>40497</v>
      </c>
      <c r="J684" s="29">
        <v>9.7313544993424816E-3</v>
      </c>
      <c r="K684" s="29">
        <v>-1.0353753235547769E-2</v>
      </c>
      <c r="L684" s="31">
        <f t="shared" si="4"/>
        <v>-1.0639580786258831</v>
      </c>
    </row>
    <row r="685" spans="3:12" ht="15" customHeight="1" x14ac:dyDescent="0.2">
      <c r="C685" s="23">
        <v>40498</v>
      </c>
      <c r="D685" s="29">
        <v>-8.7183958151693108E-4</v>
      </c>
      <c r="E685" s="30">
        <f t="shared" si="5"/>
        <v>-2.2687609075043746E-2</v>
      </c>
      <c r="I685" s="23">
        <v>40498</v>
      </c>
      <c r="J685" s="29">
        <v>3.2001190741981489E-3</v>
      </c>
      <c r="K685" s="29">
        <v>-8.7183958151693108E-4</v>
      </c>
      <c r="L685" s="31">
        <f t="shared" si="4"/>
        <v>-0.27243973155448509</v>
      </c>
    </row>
    <row r="686" spans="3:12" ht="15" customHeight="1" x14ac:dyDescent="0.2">
      <c r="C686" s="23">
        <v>40499</v>
      </c>
      <c r="D686" s="29">
        <v>-2.2687609075043746E-2</v>
      </c>
      <c r="E686" s="30">
        <f t="shared" si="5"/>
        <v>-2.6785714285714191E-2</v>
      </c>
      <c r="I686" s="23">
        <v>40499</v>
      </c>
      <c r="J686" s="29">
        <v>-1.2054896142433269E-2</v>
      </c>
      <c r="K686" s="29">
        <v>-2.2687609075043746E-2</v>
      </c>
      <c r="L686" s="31">
        <f t="shared" si="4"/>
        <v>1.8820244328097775</v>
      </c>
    </row>
    <row r="687" spans="3:12" ht="15" customHeight="1" x14ac:dyDescent="0.2">
      <c r="C687" s="23">
        <v>40500</v>
      </c>
      <c r="D687" s="29">
        <v>-2.6785714285714191E-2</v>
      </c>
      <c r="E687" s="30">
        <f t="shared" si="5"/>
        <v>-3.4862385321100975E-2</v>
      </c>
      <c r="I687" s="23">
        <v>40500</v>
      </c>
      <c r="J687" s="29">
        <v>2.1588135911394524E-3</v>
      </c>
      <c r="K687" s="29">
        <v>-2.6785714285714191E-2</v>
      </c>
      <c r="L687" s="31">
        <f t="shared" si="4"/>
        <v>-12.407608695652279</v>
      </c>
    </row>
    <row r="688" spans="3:12" ht="15" customHeight="1" x14ac:dyDescent="0.2">
      <c r="C688" s="23">
        <v>40501</v>
      </c>
      <c r="D688" s="29">
        <v>-3.4862385321100975E-2</v>
      </c>
      <c r="E688" s="30">
        <f t="shared" si="5"/>
        <v>-2.4714828897338337E-2</v>
      </c>
      <c r="I688" s="23">
        <v>40501</v>
      </c>
      <c r="J688" s="29">
        <v>-1.9874496581436696E-2</v>
      </c>
      <c r="K688" s="29">
        <v>-3.4862385321100975E-2</v>
      </c>
      <c r="L688" s="31">
        <f t="shared" si="4"/>
        <v>1.7541267109962102</v>
      </c>
    </row>
    <row r="689" spans="3:12" ht="15" customHeight="1" x14ac:dyDescent="0.2">
      <c r="C689" s="23">
        <v>40502</v>
      </c>
      <c r="D689" s="29">
        <v>-2.4714828897338337E-2</v>
      </c>
      <c r="E689" s="30">
        <f t="shared" si="5"/>
        <v>-3.8986354775827348E-3</v>
      </c>
      <c r="I689" s="23">
        <v>40502</v>
      </c>
      <c r="J689" s="29">
        <v>-2.9279107101903512E-2</v>
      </c>
      <c r="K689" s="29">
        <v>-2.4714828897338337E-2</v>
      </c>
      <c r="L689" s="31">
        <f t="shared" si="4"/>
        <v>0.84411142769212255</v>
      </c>
    </row>
    <row r="690" spans="3:12" ht="15" customHeight="1" x14ac:dyDescent="0.2">
      <c r="C690" s="23">
        <v>40503</v>
      </c>
      <c r="D690" s="29">
        <v>-3.8986354775827348E-3</v>
      </c>
      <c r="E690" s="30">
        <f t="shared" si="5"/>
        <v>1.4677103718199414E-2</v>
      </c>
      <c r="I690" s="23">
        <v>40503</v>
      </c>
      <c r="J690" s="29">
        <v>-2.0869428256418132E-3</v>
      </c>
      <c r="K690" s="29">
        <v>-3.8986354775827348E-3</v>
      </c>
      <c r="L690" s="31">
        <f t="shared" si="4"/>
        <v>1.8681084262017376</v>
      </c>
    </row>
    <row r="691" spans="3:12" ht="15" customHeight="1" x14ac:dyDescent="0.2">
      <c r="C691" s="23">
        <v>40504</v>
      </c>
      <c r="D691" s="29">
        <v>1.4677103718199414E-2</v>
      </c>
      <c r="E691" s="30">
        <f t="shared" si="5"/>
        <v>2.0250723240115898E-2</v>
      </c>
      <c r="I691" s="23">
        <v>40504</v>
      </c>
      <c r="J691" s="29">
        <v>6.4712149311447753E-3</v>
      </c>
      <c r="K691" s="29">
        <v>1.4677103718199414E-2</v>
      </c>
      <c r="L691" s="31">
        <f t="shared" si="4"/>
        <v>2.2680599971361164</v>
      </c>
    </row>
    <row r="692" spans="3:12" ht="15" customHeight="1" x14ac:dyDescent="0.2">
      <c r="C692" s="23">
        <v>40505</v>
      </c>
      <c r="D692" s="29">
        <v>2.0250723240115898E-2</v>
      </c>
      <c r="E692" s="30">
        <f t="shared" si="5"/>
        <v>-1.7013232514177634E-2</v>
      </c>
      <c r="I692" s="23">
        <v>40505</v>
      </c>
      <c r="J692" s="29">
        <v>2.5012741600344945E-2</v>
      </c>
      <c r="K692" s="29">
        <v>2.0250723240115898E-2</v>
      </c>
      <c r="L692" s="31">
        <f t="shared" si="4"/>
        <v>0.80961629731291129</v>
      </c>
    </row>
    <row r="693" spans="3:12" ht="15" customHeight="1" x14ac:dyDescent="0.2">
      <c r="C693" s="23">
        <v>40506</v>
      </c>
      <c r="D693" s="29">
        <v>-1.7013232514177634E-2</v>
      </c>
      <c r="E693" s="30">
        <f t="shared" si="5"/>
        <v>5.7692307692307709E-2</v>
      </c>
      <c r="I693" s="23">
        <v>40506</v>
      </c>
      <c r="J693" s="29">
        <v>-2.0003824823101923E-2</v>
      </c>
      <c r="K693" s="29">
        <v>-1.7013232514177634E-2</v>
      </c>
      <c r="L693" s="31">
        <f t="shared" si="4"/>
        <v>0.85049897530243679</v>
      </c>
    </row>
    <row r="694" spans="3:12" ht="15" customHeight="1" x14ac:dyDescent="0.2">
      <c r="C694" s="23">
        <v>40507</v>
      </c>
      <c r="D694" s="29">
        <v>5.7692307692307709E-2</v>
      </c>
      <c r="E694" s="30">
        <f t="shared" si="5"/>
        <v>-1.7272727272727217E-2</v>
      </c>
      <c r="I694" s="23">
        <v>40507</v>
      </c>
      <c r="J694" s="29">
        <v>3.9594879400515204E-2</v>
      </c>
      <c r="K694" s="29">
        <v>5.7692307692307709E-2</v>
      </c>
      <c r="L694" s="31">
        <f t="shared" ref="L694:L740" si="6">K694/J694</f>
        <v>1.4570648671190807</v>
      </c>
    </row>
    <row r="695" spans="3:12" ht="15" customHeight="1" x14ac:dyDescent="0.2">
      <c r="C695" s="23">
        <v>40508</v>
      </c>
      <c r="D695" s="29">
        <v>-1.7272727272727217E-2</v>
      </c>
      <c r="E695" s="30">
        <f t="shared" si="5"/>
        <v>9.2506938020342488E-4</v>
      </c>
      <c r="I695" s="23">
        <v>40508</v>
      </c>
      <c r="J695" s="29">
        <v>1.0605747752144623E-2</v>
      </c>
      <c r="K695" s="29">
        <v>-1.7272727272727217E-2</v>
      </c>
      <c r="L695" s="31">
        <f t="shared" si="6"/>
        <v>-1.6286194690265421</v>
      </c>
    </row>
    <row r="696" spans="3:12" ht="15" customHeight="1" x14ac:dyDescent="0.2">
      <c r="C696" s="23">
        <v>40509</v>
      </c>
      <c r="D696" s="29">
        <v>9.2506938020342488E-4</v>
      </c>
      <c r="E696" s="30">
        <f t="shared" si="5"/>
        <v>2.9574861367837268E-2</v>
      </c>
      <c r="I696" s="23">
        <v>40509</v>
      </c>
      <c r="J696" s="29">
        <v>1.4172146067833236E-2</v>
      </c>
      <c r="K696" s="29">
        <v>9.2506938020342488E-4</v>
      </c>
      <c r="L696" s="31">
        <f t="shared" si="6"/>
        <v>6.527376840287237E-2</v>
      </c>
    </row>
    <row r="697" spans="3:12" ht="15" customHeight="1" x14ac:dyDescent="0.2">
      <c r="C697" s="23">
        <v>40510</v>
      </c>
      <c r="D697" s="29">
        <v>2.9574861367837268E-2</v>
      </c>
      <c r="E697" s="30">
        <f t="shared" si="5"/>
        <v>-4.6678635547576453E-2</v>
      </c>
      <c r="I697" s="23">
        <v>40510</v>
      </c>
      <c r="J697" s="29">
        <v>7.856998956063066E-3</v>
      </c>
      <c r="K697" s="29">
        <v>2.9574861367837268E-2</v>
      </c>
      <c r="L697" s="31">
        <f t="shared" si="6"/>
        <v>3.7641422040682628</v>
      </c>
    </row>
    <row r="698" spans="3:12" ht="15" customHeight="1" x14ac:dyDescent="0.2">
      <c r="C698" s="23">
        <v>40511</v>
      </c>
      <c r="D698" s="29">
        <v>-4.6678635547576453E-2</v>
      </c>
      <c r="E698" s="30">
        <f t="shared" si="5"/>
        <v>3.0131826741996326E-2</v>
      </c>
      <c r="I698" s="23">
        <v>40511</v>
      </c>
      <c r="J698" s="29">
        <v>-2.0334363074686501E-2</v>
      </c>
      <c r="K698" s="29">
        <v>-4.6678635547576453E-2</v>
      </c>
      <c r="L698" s="31">
        <f t="shared" si="6"/>
        <v>2.2955543469018198</v>
      </c>
    </row>
    <row r="699" spans="3:12" ht="15" customHeight="1" x14ac:dyDescent="0.2">
      <c r="C699" s="23">
        <v>40512</v>
      </c>
      <c r="D699" s="29">
        <v>3.0131826741996326E-2</v>
      </c>
      <c r="E699" s="30">
        <f t="shared" si="5"/>
        <v>-2.5594149908592212E-2</v>
      </c>
      <c r="I699" s="23">
        <v>40512</v>
      </c>
      <c r="J699" s="29">
        <v>2.0793530077349631E-2</v>
      </c>
      <c r="K699" s="29">
        <v>3.0131826741996326E-2</v>
      </c>
      <c r="L699" s="31">
        <f t="shared" si="6"/>
        <v>1.4490962635930149</v>
      </c>
    </row>
    <row r="700" spans="3:12" ht="15" customHeight="1" x14ac:dyDescent="0.2">
      <c r="C700" s="23">
        <v>40513</v>
      </c>
      <c r="D700" s="29">
        <v>-2.5594149908592212E-2</v>
      </c>
      <c r="E700" s="30">
        <f t="shared" si="5"/>
        <v>6.5666041275798115E-3</v>
      </c>
      <c r="I700" s="23">
        <v>40513</v>
      </c>
      <c r="J700" s="29">
        <v>-1.1993022241605367E-3</v>
      </c>
      <c r="K700" s="29">
        <v>-2.5594149908592212E-2</v>
      </c>
      <c r="L700" s="31">
        <f t="shared" si="6"/>
        <v>21.340867541963483</v>
      </c>
    </row>
    <row r="701" spans="3:12" ht="15" customHeight="1" x14ac:dyDescent="0.2">
      <c r="C701" s="23">
        <v>40514</v>
      </c>
      <c r="D701" s="29">
        <v>6.5666041275798115E-3</v>
      </c>
      <c r="E701" s="30">
        <f t="shared" si="5"/>
        <v>4.8462255358806994E-2</v>
      </c>
      <c r="I701" s="23">
        <v>40514</v>
      </c>
      <c r="J701" s="29">
        <v>-1.739256995233418E-2</v>
      </c>
      <c r="K701" s="29">
        <v>6.5666041275798115E-3</v>
      </c>
      <c r="L701" s="31">
        <f t="shared" si="6"/>
        <v>-0.37755226200476122</v>
      </c>
    </row>
    <row r="702" spans="3:12" ht="15" customHeight="1" x14ac:dyDescent="0.2">
      <c r="C702" s="23">
        <v>40515</v>
      </c>
      <c r="D702" s="29">
        <v>4.8462255358806994E-2</v>
      </c>
      <c r="E702" s="30">
        <f t="shared" si="5"/>
        <v>4.4444444444444509E-2</v>
      </c>
      <c r="I702" s="23">
        <v>40515</v>
      </c>
      <c r="J702" s="29">
        <v>2.3051286798740911E-2</v>
      </c>
      <c r="K702" s="29">
        <v>4.8462255358806994E-2</v>
      </c>
      <c r="L702" s="31">
        <f t="shared" si="6"/>
        <v>2.1023665959270463</v>
      </c>
    </row>
    <row r="703" spans="3:12" ht="15" customHeight="1" x14ac:dyDescent="0.2">
      <c r="C703" s="23">
        <v>40516</v>
      </c>
      <c r="D703" s="29">
        <v>4.4444444444444509E-2</v>
      </c>
      <c r="E703" s="30">
        <f t="shared" si="5"/>
        <v>-4.2553191489361764E-3</v>
      </c>
      <c r="I703" s="23">
        <v>40516</v>
      </c>
      <c r="J703" s="29">
        <v>2.9626278164871955E-2</v>
      </c>
      <c r="K703" s="29">
        <v>4.4444444444444509E-2</v>
      </c>
      <c r="L703" s="31">
        <f t="shared" si="6"/>
        <v>1.5001696870969954</v>
      </c>
    </row>
    <row r="704" spans="3:12" ht="15" customHeight="1" x14ac:dyDescent="0.2">
      <c r="C704" s="23">
        <v>40517</v>
      </c>
      <c r="D704" s="29">
        <v>-4.2553191489361764E-3</v>
      </c>
      <c r="E704" s="30">
        <f t="shared" si="5"/>
        <v>6.8376068376068133E-3</v>
      </c>
      <c r="I704" s="23">
        <v>40517</v>
      </c>
      <c r="J704" s="29">
        <v>-1.0651761231807666E-2</v>
      </c>
      <c r="K704" s="29">
        <v>-4.2553191489361764E-3</v>
      </c>
      <c r="L704" s="31">
        <f t="shared" si="6"/>
        <v>0.39949441752685849</v>
      </c>
    </row>
    <row r="705" spans="3:18" ht="15" customHeight="1" x14ac:dyDescent="0.2">
      <c r="C705" s="23">
        <v>40518</v>
      </c>
      <c r="D705" s="29">
        <v>6.8376068376068133E-3</v>
      </c>
      <c r="E705" s="30">
        <f t="shared" si="5"/>
        <v>6.1120543293718299E-2</v>
      </c>
      <c r="I705" s="23">
        <v>40518</v>
      </c>
      <c r="J705" s="29">
        <v>1.5243577443769363E-2</v>
      </c>
      <c r="K705" s="29">
        <v>6.8376068376068133E-3</v>
      </c>
      <c r="L705" s="31">
        <f t="shared" si="6"/>
        <v>0.44855657163349189</v>
      </c>
    </row>
    <row r="706" spans="3:18" ht="15" customHeight="1" x14ac:dyDescent="0.2">
      <c r="C706" s="23">
        <v>40519</v>
      </c>
      <c r="D706" s="29">
        <v>6.1120543293718299E-2</v>
      </c>
      <c r="E706" s="30">
        <f t="shared" si="5"/>
        <v>-1.2000000000000011E-2</v>
      </c>
      <c r="I706" s="23">
        <v>40519</v>
      </c>
      <c r="J706" s="29">
        <v>3.7204255914881745E-2</v>
      </c>
      <c r="K706" s="29">
        <v>6.1120543293718299E-2</v>
      </c>
      <c r="L706" s="31">
        <f t="shared" si="6"/>
        <v>1.6428374063858111</v>
      </c>
    </row>
    <row r="707" spans="3:18" ht="15" customHeight="1" x14ac:dyDescent="0.2">
      <c r="C707" s="23">
        <v>40520</v>
      </c>
      <c r="D707" s="29">
        <v>-1.2000000000000011E-2</v>
      </c>
      <c r="E707" s="30">
        <f t="shared" si="5"/>
        <v>-4.4534412955465452E-2</v>
      </c>
      <c r="I707" s="23">
        <v>40520</v>
      </c>
      <c r="J707" s="29">
        <v>4.0998818964061989E-3</v>
      </c>
      <c r="K707" s="29">
        <v>-1.2000000000000011E-2</v>
      </c>
      <c r="L707" s="31">
        <f t="shared" si="6"/>
        <v>-2.9269135802469712</v>
      </c>
    </row>
    <row r="708" spans="3:18" ht="15" customHeight="1" x14ac:dyDescent="0.2">
      <c r="C708" s="23">
        <v>40521</v>
      </c>
      <c r="D708" s="29">
        <v>-4.4534412955465452E-2</v>
      </c>
      <c r="E708" s="30">
        <f t="shared" si="5"/>
        <v>-2.5423728813559365E-2</v>
      </c>
      <c r="I708" s="23">
        <v>40521</v>
      </c>
      <c r="J708" s="29">
        <v>-1.9743585435115008E-2</v>
      </c>
      <c r="K708" s="29">
        <v>-4.4534412955465452E-2</v>
      </c>
      <c r="L708" s="31">
        <f t="shared" si="6"/>
        <v>2.2556395899732906</v>
      </c>
    </row>
    <row r="709" spans="3:18" ht="15" customHeight="1" x14ac:dyDescent="0.2">
      <c r="C709" s="23">
        <v>40522</v>
      </c>
      <c r="D709" s="29">
        <v>-2.5423728813559365E-2</v>
      </c>
      <c r="E709" s="30">
        <f t="shared" si="5"/>
        <v>8.6956521739129933E-3</v>
      </c>
      <c r="I709" s="23">
        <v>40522</v>
      </c>
      <c r="J709" s="29">
        <v>-1.7398608111351077E-2</v>
      </c>
      <c r="K709" s="29">
        <v>-2.5423728813559365E-2</v>
      </c>
      <c r="L709" s="31">
        <f t="shared" si="6"/>
        <v>1.4612507305669236</v>
      </c>
    </row>
    <row r="710" spans="3:18" ht="15" customHeight="1" x14ac:dyDescent="0.2">
      <c r="C710" s="23">
        <v>40523</v>
      </c>
      <c r="D710" s="29">
        <v>8.6956521739129933E-3</v>
      </c>
      <c r="E710" s="30">
        <f t="shared" si="5"/>
        <v>2.327586206896548E-2</v>
      </c>
      <c r="I710" s="23">
        <v>40523</v>
      </c>
      <c r="J710" s="29">
        <v>1.522948903581467E-2</v>
      </c>
      <c r="K710" s="29">
        <v>8.6956521739129933E-3</v>
      </c>
      <c r="L710" s="31">
        <f t="shared" si="6"/>
        <v>0.57097465013197257</v>
      </c>
    </row>
    <row r="711" spans="3:18" ht="15" customHeight="1" x14ac:dyDescent="0.2">
      <c r="C711" s="23">
        <v>40524</v>
      </c>
      <c r="D711" s="29">
        <v>2.327586206896548E-2</v>
      </c>
      <c r="E711" s="30">
        <f t="shared" si="5"/>
        <v>-1.6849199663016012E-3</v>
      </c>
      <c r="I711" s="23">
        <v>40524</v>
      </c>
      <c r="J711" s="29">
        <v>8.1448896831397555E-3</v>
      </c>
      <c r="K711" s="29">
        <v>2.327586206896548E-2</v>
      </c>
      <c r="L711" s="31">
        <f t="shared" si="6"/>
        <v>2.8577258838934845</v>
      </c>
    </row>
    <row r="712" spans="3:18" ht="15" customHeight="1" x14ac:dyDescent="0.2">
      <c r="C712" s="23">
        <v>40525</v>
      </c>
      <c r="D712" s="29">
        <v>-1.6849199663016012E-3</v>
      </c>
      <c r="E712" s="30">
        <f t="shared" si="5"/>
        <v>1.51898734177216E-2</v>
      </c>
      <c r="I712" s="23">
        <v>40525</v>
      </c>
      <c r="J712" s="29">
        <v>9.0165331515255076E-3</v>
      </c>
      <c r="K712" s="29">
        <v>-1.6849199663016012E-3</v>
      </c>
      <c r="L712" s="31">
        <f t="shared" si="6"/>
        <v>-0.18687004616808064</v>
      </c>
    </row>
    <row r="713" spans="3:18" ht="15" customHeight="1" x14ac:dyDescent="0.2">
      <c r="C713" s="23">
        <v>40526</v>
      </c>
      <c r="D713" s="29">
        <v>1.51898734177216E-2</v>
      </c>
      <c r="E713" s="30">
        <f t="shared" si="5"/>
        <v>-1.4962593516209433E-2</v>
      </c>
      <c r="I713" s="23">
        <v>40526</v>
      </c>
      <c r="J713" s="29">
        <v>-2.9223466612611215E-3</v>
      </c>
      <c r="K713" s="29">
        <v>1.51898734177216E-2</v>
      </c>
      <c r="L713" s="31">
        <f t="shared" si="6"/>
        <v>-5.197834199165988</v>
      </c>
    </row>
    <row r="714" spans="3:18" ht="15" customHeight="1" x14ac:dyDescent="0.2">
      <c r="C714" s="23">
        <v>40527</v>
      </c>
      <c r="D714" s="29">
        <v>-1.4962593516209433E-2</v>
      </c>
      <c r="E714" s="30">
        <f t="shared" si="5"/>
        <v>1.0126582278481067E-2</v>
      </c>
      <c r="I714" s="23">
        <v>40527</v>
      </c>
      <c r="J714" s="29">
        <v>-2.5005929590349973E-2</v>
      </c>
      <c r="K714" s="29">
        <v>-1.4962593516209433E-2</v>
      </c>
      <c r="L714" s="31">
        <f t="shared" si="6"/>
        <v>0.5983618190296609</v>
      </c>
    </row>
    <row r="715" spans="3:18" ht="15" customHeight="1" x14ac:dyDescent="0.2">
      <c r="C715" s="23">
        <v>40528</v>
      </c>
      <c r="D715" s="29">
        <v>1.0126582278481067E-2</v>
      </c>
      <c r="E715" s="30">
        <f t="shared" si="5"/>
        <v>3.5923141186299024E-2</v>
      </c>
      <c r="I715" s="23">
        <v>40528</v>
      </c>
      <c r="J715" s="29">
        <v>-3.9617723718505804E-3</v>
      </c>
      <c r="K715" s="29">
        <v>1.0126582278481067E-2</v>
      </c>
      <c r="L715" s="31">
        <f t="shared" si="6"/>
        <v>-2.5560737286253645</v>
      </c>
    </row>
    <row r="716" spans="3:18" ht="15" customHeight="1" x14ac:dyDescent="0.2">
      <c r="C716" s="23">
        <v>40529</v>
      </c>
      <c r="D716" s="29">
        <v>3.5923141186299024E-2</v>
      </c>
      <c r="E716" s="30">
        <f t="shared" si="5"/>
        <v>-2.8225806451612878E-2</v>
      </c>
      <c r="I716" s="23">
        <v>40529</v>
      </c>
      <c r="J716" s="29">
        <v>2.1370503471616509E-2</v>
      </c>
      <c r="K716" s="29">
        <v>3.5923141186299024E-2</v>
      </c>
      <c r="L716" s="31">
        <f t="shared" si="6"/>
        <v>1.6809684074130857</v>
      </c>
    </row>
    <row r="717" spans="3:18" ht="15" customHeight="1" x14ac:dyDescent="0.2">
      <c r="C717" s="23">
        <v>40530</v>
      </c>
      <c r="D717" s="29">
        <v>-2.8225806451612878E-2</v>
      </c>
      <c r="E717" s="30">
        <f t="shared" si="5"/>
        <v>-4.9792531120332884E-3</v>
      </c>
      <c r="I717" s="23">
        <v>40530</v>
      </c>
      <c r="J717" s="29">
        <v>-4.9362051001758944E-3</v>
      </c>
      <c r="K717" s="29">
        <v>-2.8225806451612878E-2</v>
      </c>
      <c r="L717" s="31">
        <f t="shared" si="6"/>
        <v>5.71811865163526</v>
      </c>
    </row>
    <row r="718" spans="3:18" ht="15" customHeight="1" x14ac:dyDescent="0.2">
      <c r="C718" s="23">
        <v>40531</v>
      </c>
      <c r="D718" s="29">
        <v>-4.9792531120332884E-3</v>
      </c>
      <c r="E718" s="30">
        <f t="shared" si="5"/>
        <v>-5.8381984987490032E-3</v>
      </c>
      <c r="I718" s="23">
        <v>40531</v>
      </c>
      <c r="J718" s="29">
        <v>5.1838374128874154E-3</v>
      </c>
      <c r="K718" s="29">
        <v>-4.9792531120332884E-3</v>
      </c>
      <c r="L718" s="31">
        <f t="shared" si="6"/>
        <v>-0.96053419801602669</v>
      </c>
    </row>
    <row r="719" spans="3:18" ht="15" customHeight="1" x14ac:dyDescent="0.2">
      <c r="C719" s="23">
        <v>40532</v>
      </c>
      <c r="D719" s="29">
        <v>-5.8381984987490032E-3</v>
      </c>
      <c r="E719" s="30">
        <f t="shared" si="5"/>
        <v>5.0335570469799418E-3</v>
      </c>
      <c r="I719" s="23">
        <v>40532</v>
      </c>
      <c r="J719" s="29">
        <v>-2.6827185792349773E-2</v>
      </c>
      <c r="K719" s="29">
        <v>-5.8381984987490032E-3</v>
      </c>
      <c r="L719" s="31">
        <f t="shared" si="6"/>
        <v>0.21762247236584409</v>
      </c>
    </row>
    <row r="720" spans="3:18" ht="15" customHeight="1" x14ac:dyDescent="0.2">
      <c r="C720" s="23">
        <v>40533</v>
      </c>
      <c r="D720" s="29">
        <v>5.0335570469799418E-3</v>
      </c>
      <c r="E720" s="30">
        <f t="shared" si="5"/>
        <v>-9.1819699499166019E-3</v>
      </c>
      <c r="I720" s="23">
        <v>40533</v>
      </c>
      <c r="J720" s="29">
        <v>-4.5271894576146554E-3</v>
      </c>
      <c r="K720" s="29">
        <v>5.0335570469799418E-3</v>
      </c>
      <c r="L720" s="31">
        <f t="shared" si="6"/>
        <v>-1.1118503199625509</v>
      </c>
      <c r="R720" s="117" t="s">
        <v>113</v>
      </c>
    </row>
    <row r="721" spans="3:26" ht="15" customHeight="1" x14ac:dyDescent="0.2">
      <c r="C721" s="23">
        <v>40534</v>
      </c>
      <c r="D721" s="29">
        <v>-9.1819699499166019E-3</v>
      </c>
      <c r="E721" s="30">
        <f t="shared" si="5"/>
        <v>-3.0328559393428711E-2</v>
      </c>
      <c r="I721" s="23">
        <v>40534</v>
      </c>
      <c r="J721" s="29">
        <v>-7.8616629356084156E-3</v>
      </c>
      <c r="K721" s="29">
        <v>-9.1819699499166019E-3</v>
      </c>
      <c r="L721" s="31">
        <f t="shared" si="6"/>
        <v>1.1679424601540753</v>
      </c>
    </row>
    <row r="722" spans="3:26" ht="15" customHeight="1" x14ac:dyDescent="0.2">
      <c r="C722" s="23">
        <v>40535</v>
      </c>
      <c r="D722" s="29">
        <v>-3.0328559393428711E-2</v>
      </c>
      <c r="E722" s="30">
        <f t="shared" si="5"/>
        <v>-5.3866203301476956E-2</v>
      </c>
      <c r="I722" s="23">
        <v>40535</v>
      </c>
      <c r="J722" s="29">
        <v>-7.2310562316780791E-3</v>
      </c>
      <c r="K722" s="29">
        <v>-3.0328559393428711E-2</v>
      </c>
      <c r="L722" s="31">
        <f t="shared" si="6"/>
        <v>4.1942087603418479</v>
      </c>
      <c r="V722" s="117" t="s">
        <v>107</v>
      </c>
    </row>
    <row r="723" spans="3:26" ht="15" customHeight="1" x14ac:dyDescent="0.2">
      <c r="C723" s="23">
        <v>40536</v>
      </c>
      <c r="D723" s="29">
        <v>-5.3866203301476956E-2</v>
      </c>
      <c r="E723" s="30">
        <f t="shared" si="5"/>
        <v>-3.4894398530762261E-2</v>
      </c>
      <c r="I723" s="23">
        <v>40536</v>
      </c>
      <c r="J723" s="29">
        <v>-1.6213894555996977E-2</v>
      </c>
      <c r="K723" s="29">
        <v>-5.3866203301476956E-2</v>
      </c>
      <c r="L723" s="31">
        <f t="shared" si="6"/>
        <v>3.3222248433553339</v>
      </c>
      <c r="Q723" s="254" t="s">
        <v>533</v>
      </c>
      <c r="R723" s="254" t="s">
        <v>92</v>
      </c>
      <c r="S723" s="254" t="s">
        <v>535</v>
      </c>
    </row>
    <row r="724" spans="3:26" ht="26" customHeight="1" x14ac:dyDescent="0.25">
      <c r="C724" s="23">
        <v>40537</v>
      </c>
      <c r="D724" s="29">
        <v>-3.4894398530762261E-2</v>
      </c>
      <c r="E724" s="30">
        <f t="shared" si="5"/>
        <v>8.5632730732636553E-3</v>
      </c>
      <c r="I724" s="23">
        <v>40537</v>
      </c>
      <c r="J724" s="29">
        <v>5.6028523612021708E-3</v>
      </c>
      <c r="K724" s="29">
        <v>-3.4894398530762261E-2</v>
      </c>
      <c r="L724" s="31">
        <f t="shared" si="6"/>
        <v>-6.2279703767306085</v>
      </c>
      <c r="Q724" s="210" t="s">
        <v>532</v>
      </c>
      <c r="V724" s="210" t="s">
        <v>541</v>
      </c>
    </row>
    <row r="725" spans="3:26" ht="15" customHeight="1" x14ac:dyDescent="0.2">
      <c r="C725" s="23">
        <v>40538</v>
      </c>
      <c r="D725" s="29">
        <v>8.5632730732636553E-3</v>
      </c>
      <c r="E725" s="30">
        <f t="shared" si="5"/>
        <v>2.8301886792452935E-2</v>
      </c>
      <c r="I725" s="23">
        <v>40538</v>
      </c>
      <c r="J725" s="29">
        <v>-6.9826338639652485E-3</v>
      </c>
      <c r="K725" s="29">
        <v>8.5632730732636553E-3</v>
      </c>
      <c r="L725" s="31">
        <f t="shared" si="6"/>
        <v>-1.2263671903886428</v>
      </c>
      <c r="Q725" s="254" t="s">
        <v>534</v>
      </c>
    </row>
    <row r="726" spans="3:26" ht="22" customHeight="1" x14ac:dyDescent="0.2">
      <c r="C726" s="23">
        <v>40539</v>
      </c>
      <c r="D726" s="29">
        <v>2.8301886792452935E-2</v>
      </c>
      <c r="E726" s="30">
        <f t="shared" si="5"/>
        <v>-6.3302752293577957E-2</v>
      </c>
      <c r="I726" s="23">
        <v>40539</v>
      </c>
      <c r="J726" s="29">
        <v>2.0457609210478456E-2</v>
      </c>
      <c r="K726" s="29">
        <v>2.8301886792452935E-2</v>
      </c>
      <c r="L726" s="31">
        <f t="shared" si="6"/>
        <v>1.3834405819990252</v>
      </c>
      <c r="W726" s="118" t="s">
        <v>536</v>
      </c>
      <c r="X726" s="117" t="s">
        <v>440</v>
      </c>
      <c r="Y726" s="118" t="s">
        <v>537</v>
      </c>
      <c r="Z726" s="117" t="s">
        <v>140</v>
      </c>
    </row>
    <row r="727" spans="3:26" ht="15" customHeight="1" x14ac:dyDescent="0.2">
      <c r="C727" s="23">
        <v>40540</v>
      </c>
      <c r="D727" s="29">
        <v>-6.3302752293577957E-2</v>
      </c>
      <c r="E727" s="30">
        <f t="shared" si="5"/>
        <v>1.4691478942213454E-2</v>
      </c>
      <c r="I727" s="23">
        <v>40540</v>
      </c>
      <c r="J727" s="29">
        <v>-1.2799685809664951E-2</v>
      </c>
      <c r="K727" s="29">
        <v>-6.3302752293577957E-2</v>
      </c>
      <c r="L727" s="31">
        <f t="shared" si="6"/>
        <v>4.9456489194272644</v>
      </c>
      <c r="V727" s="249">
        <v>45090</v>
      </c>
      <c r="W727" s="252">
        <v>0.01</v>
      </c>
      <c r="X727" s="255">
        <f>0.5*W727</f>
        <v>5.0000000000000001E-3</v>
      </c>
      <c r="Y727" s="252">
        <v>0.03</v>
      </c>
      <c r="Z727" s="117" t="s">
        <v>542</v>
      </c>
    </row>
    <row r="728" spans="3:26" ht="15" customHeight="1" x14ac:dyDescent="0.2">
      <c r="C728" s="23">
        <v>40541</v>
      </c>
      <c r="D728" s="29">
        <v>1.4691478942213454E-2</v>
      </c>
      <c r="E728" s="30">
        <f t="shared" si="5"/>
        <v>2.7992277992278103E-2</v>
      </c>
      <c r="I728" s="23">
        <v>40541</v>
      </c>
      <c r="J728" s="29">
        <v>2.8481012658227778E-2</v>
      </c>
      <c r="K728" s="29">
        <v>1.4691478942213454E-2</v>
      </c>
      <c r="L728" s="31">
        <f t="shared" si="6"/>
        <v>0.515834149526607</v>
      </c>
      <c r="Q728" s="118" t="s">
        <v>536</v>
      </c>
      <c r="R728" s="117" t="s">
        <v>98</v>
      </c>
      <c r="S728" s="118" t="s">
        <v>537</v>
      </c>
      <c r="T728" s="117" t="s">
        <v>140</v>
      </c>
    </row>
    <row r="729" spans="3:26" ht="15" customHeight="1" x14ac:dyDescent="0.2">
      <c r="C729" s="23">
        <v>40542</v>
      </c>
      <c r="D729" s="29">
        <v>2.7992277992278103E-2</v>
      </c>
      <c r="E729" s="30">
        <f t="shared" si="5"/>
        <v>-2.8169014084508115E-3</v>
      </c>
      <c r="I729" s="23">
        <v>40542</v>
      </c>
      <c r="J729" s="29">
        <v>2.2294505494505401E-2</v>
      </c>
      <c r="K729" s="29">
        <v>2.7992277992278103E-2</v>
      </c>
      <c r="L729" s="31">
        <f t="shared" si="6"/>
        <v>1.2555684627845614</v>
      </c>
      <c r="P729" s="249">
        <v>45090</v>
      </c>
      <c r="Q729" s="252">
        <v>0.01</v>
      </c>
      <c r="R729" s="255">
        <f>1.15*Q729</f>
        <v>1.15E-2</v>
      </c>
      <c r="S729" s="252">
        <v>-0.01</v>
      </c>
      <c r="T729" s="117" t="s">
        <v>538</v>
      </c>
      <c r="V729" s="117" t="s">
        <v>543</v>
      </c>
    </row>
    <row r="730" spans="3:26" ht="15" customHeight="1" x14ac:dyDescent="0.2">
      <c r="C730" s="23">
        <v>40543</v>
      </c>
      <c r="D730" s="29">
        <v>-2.8169014084508115E-3</v>
      </c>
      <c r="E730" s="30">
        <f t="shared" si="5"/>
        <v>2.6365348399246757E-2</v>
      </c>
      <c r="I730" s="23">
        <v>40543</v>
      </c>
      <c r="J730" s="29">
        <v>-4.4201365598610654E-3</v>
      </c>
      <c r="K730" s="29">
        <v>-2.8169014084508115E-3</v>
      </c>
      <c r="L730" s="31">
        <f t="shared" si="6"/>
        <v>0.63728832136791558</v>
      </c>
      <c r="V730" s="117" t="s">
        <v>544</v>
      </c>
    </row>
    <row r="731" spans="3:26" ht="15" customHeight="1" x14ac:dyDescent="0.2">
      <c r="C731" s="23">
        <v>40544</v>
      </c>
      <c r="D731" s="29">
        <v>2.6365348399246757E-2</v>
      </c>
      <c r="E731" s="30">
        <f t="shared" si="5"/>
        <v>1.9266055045871422E-2</v>
      </c>
      <c r="I731" s="23">
        <v>40544</v>
      </c>
      <c r="J731" s="29">
        <v>1.7689942300383565E-2</v>
      </c>
      <c r="K731" s="29">
        <v>2.6365348399246757E-2</v>
      </c>
      <c r="L731" s="31">
        <f t="shared" si="6"/>
        <v>1.4904146068738215</v>
      </c>
      <c r="Q731" s="117" t="s">
        <v>539</v>
      </c>
    </row>
    <row r="732" spans="3:26" ht="15" customHeight="1" x14ac:dyDescent="0.2">
      <c r="C732" s="23">
        <v>40545</v>
      </c>
      <c r="D732" s="29">
        <v>1.9266055045871422E-2</v>
      </c>
      <c r="E732" s="30">
        <f t="shared" si="5"/>
        <v>-3.5103510351034983E-2</v>
      </c>
      <c r="I732" s="23">
        <v>40545</v>
      </c>
      <c r="J732" s="29">
        <v>1.0626379222542948E-2</v>
      </c>
      <c r="K732" s="29">
        <v>1.9266055045871422E-2</v>
      </c>
      <c r="L732" s="31">
        <f t="shared" si="6"/>
        <v>1.8130404197320709</v>
      </c>
      <c r="Q732" s="117" t="s">
        <v>540</v>
      </c>
    </row>
    <row r="733" spans="3:26" ht="15" customHeight="1" x14ac:dyDescent="0.2">
      <c r="C733" s="23">
        <v>40546</v>
      </c>
      <c r="D733" s="29">
        <v>-3.5103510351034983E-2</v>
      </c>
      <c r="E733" s="30">
        <f t="shared" si="5"/>
        <v>-2.6119402985074758E-2</v>
      </c>
      <c r="I733" s="23">
        <v>40546</v>
      </c>
      <c r="J733" s="29">
        <v>-1.4663396936307471E-2</v>
      </c>
      <c r="K733" s="29">
        <v>-3.5103510351034983E-2</v>
      </c>
      <c r="L733" s="31">
        <f t="shared" si="6"/>
        <v>2.3939548594034536</v>
      </c>
    </row>
    <row r="734" spans="3:26" ht="15" customHeight="1" x14ac:dyDescent="0.2">
      <c r="C734" s="23">
        <v>40547</v>
      </c>
      <c r="D734" s="29">
        <v>-2.6119402985074758E-2</v>
      </c>
      <c r="E734" s="30">
        <f t="shared" si="5"/>
        <v>4.7892720306514924E-3</v>
      </c>
      <c r="I734" s="23">
        <v>40547</v>
      </c>
      <c r="J734" s="29">
        <v>-2.0592196103165539E-2</v>
      </c>
      <c r="K734" s="29">
        <v>-2.6119402985074758E-2</v>
      </c>
      <c r="L734" s="31">
        <f t="shared" si="6"/>
        <v>1.2684126964515237</v>
      </c>
    </row>
    <row r="735" spans="3:26" ht="15" customHeight="1" x14ac:dyDescent="0.2">
      <c r="C735" s="23">
        <v>40548</v>
      </c>
      <c r="D735" s="29">
        <v>4.7892720306514924E-3</v>
      </c>
      <c r="E735" s="30">
        <f t="shared" si="5"/>
        <v>-2.2878932316491962E-2</v>
      </c>
      <c r="I735" s="23">
        <v>40548</v>
      </c>
      <c r="J735" s="29">
        <v>1.3593246888869537E-2</v>
      </c>
      <c r="K735" s="29">
        <v>4.7892720306514924E-3</v>
      </c>
      <c r="L735" s="31">
        <f t="shared" si="6"/>
        <v>0.35232730412430446</v>
      </c>
    </row>
    <row r="736" spans="3:26" ht="15" customHeight="1" x14ac:dyDescent="0.2">
      <c r="C736" s="23">
        <v>40549</v>
      </c>
      <c r="D736" s="29">
        <v>-2.2878932316491962E-2</v>
      </c>
      <c r="E736" s="30">
        <f t="shared" si="5"/>
        <v>-6.8292682926829329E-3</v>
      </c>
      <c r="I736" s="23">
        <v>40549</v>
      </c>
      <c r="J736" s="29">
        <v>-1.5265471529637975E-2</v>
      </c>
      <c r="K736" s="29">
        <v>-2.2878932316491962E-2</v>
      </c>
      <c r="L736" s="31">
        <f t="shared" si="6"/>
        <v>1.4987373480126325</v>
      </c>
    </row>
    <row r="737" spans="3:12" ht="15" customHeight="1" x14ac:dyDescent="0.2">
      <c r="C737" s="23">
        <v>40550</v>
      </c>
      <c r="D737" s="29">
        <v>-6.8292682926829329E-3</v>
      </c>
      <c r="E737" s="30">
        <f t="shared" si="5"/>
        <v>0</v>
      </c>
      <c r="I737" s="23">
        <v>40550</v>
      </c>
      <c r="J737" s="29">
        <v>2.5807801628681126E-3</v>
      </c>
      <c r="K737" s="29">
        <v>-6.8292682926829329E-3</v>
      </c>
      <c r="L737" s="31">
        <f t="shared" si="6"/>
        <v>-2.6462030323006376</v>
      </c>
    </row>
    <row r="738" spans="3:12" ht="15" customHeight="1" x14ac:dyDescent="0.2">
      <c r="C738" s="23">
        <v>40551</v>
      </c>
      <c r="D738" s="29">
        <v>0</v>
      </c>
      <c r="E738" s="30">
        <f t="shared" si="5"/>
        <v>-3.9292730844793233E-3</v>
      </c>
      <c r="I738" s="23">
        <v>40551</v>
      </c>
      <c r="J738" s="29">
        <v>-1.4749108618140716E-2</v>
      </c>
      <c r="K738" s="29">
        <v>0</v>
      </c>
      <c r="L738" s="31">
        <f t="shared" si="6"/>
        <v>0</v>
      </c>
    </row>
    <row r="739" spans="3:12" ht="15" customHeight="1" x14ac:dyDescent="0.2">
      <c r="C739" s="23">
        <v>40552</v>
      </c>
      <c r="D739" s="29">
        <v>-3.9292730844793233E-3</v>
      </c>
      <c r="E739" s="30">
        <f t="shared" si="5"/>
        <v>-1.3806706114398493E-2</v>
      </c>
      <c r="I739" s="23">
        <v>40552</v>
      </c>
      <c r="J739" s="29">
        <v>-5.5784066234751961E-3</v>
      </c>
      <c r="K739" s="29">
        <v>-3.9292730844793233E-3</v>
      </c>
      <c r="L739" s="31">
        <f t="shared" si="6"/>
        <v>0.70437193802690068</v>
      </c>
    </row>
    <row r="740" spans="3:12" ht="15" customHeight="1" x14ac:dyDescent="0.2">
      <c r="C740" s="23">
        <v>40553</v>
      </c>
      <c r="D740" s="29">
        <v>-1.3806706114398493E-2</v>
      </c>
      <c r="E740" s="30">
        <f t="shared" si="5"/>
        <v>0</v>
      </c>
      <c r="I740" s="23">
        <v>40553</v>
      </c>
      <c r="J740" s="29">
        <v>-4.1540182137721482E-3</v>
      </c>
      <c r="K740" s="29">
        <v>-1.3806706114398493E-2</v>
      </c>
      <c r="L740" s="31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3725-706D-894A-AFC4-4E9AA8FB2EDB}">
  <dimension ref="A1:D8"/>
  <sheetViews>
    <sheetView zoomScale="240" zoomScaleNormal="240" workbookViewId="0">
      <selection activeCell="D1" sqref="D1:D4"/>
    </sheetView>
  </sheetViews>
  <sheetFormatPr baseColWidth="10" defaultRowHeight="13" x14ac:dyDescent="0.15"/>
  <cols>
    <col min="3" max="3" width="12.5" customWidth="1"/>
  </cols>
  <sheetData>
    <row r="1" spans="1:4" x14ac:dyDescent="0.15">
      <c r="A1" s="117" t="s">
        <v>828</v>
      </c>
      <c r="B1" s="118" t="s">
        <v>92</v>
      </c>
      <c r="C1" s="117" t="s">
        <v>831</v>
      </c>
      <c r="D1" s="117" t="s">
        <v>832</v>
      </c>
    </row>
    <row r="2" spans="1:4" x14ac:dyDescent="0.15">
      <c r="A2" s="117" t="s">
        <v>95</v>
      </c>
      <c r="B2" s="120">
        <v>1.17</v>
      </c>
      <c r="C2">
        <f>1/B2</f>
        <v>0.85470085470085477</v>
      </c>
      <c r="D2" s="216">
        <f>C2/$C$5</f>
        <v>0.34342882364068178</v>
      </c>
    </row>
    <row r="3" spans="1:4" x14ac:dyDescent="0.15">
      <c r="A3" s="117" t="s">
        <v>171</v>
      </c>
      <c r="B3" s="120">
        <v>1.72</v>
      </c>
      <c r="C3">
        <f t="shared" ref="C3:C4" si="0">1/B3</f>
        <v>0.58139534883720934</v>
      </c>
      <c r="D3" s="216">
        <f t="shared" ref="D3:D4" si="1">C3/$C$5</f>
        <v>0.23361146724395215</v>
      </c>
    </row>
    <row r="4" spans="1:4" x14ac:dyDescent="0.15">
      <c r="A4" s="117" t="s">
        <v>88</v>
      </c>
      <c r="B4" s="120">
        <v>0.95</v>
      </c>
      <c r="C4">
        <f t="shared" si="0"/>
        <v>1.0526315789473684</v>
      </c>
      <c r="D4" s="216">
        <f t="shared" si="1"/>
        <v>0.42295970911536596</v>
      </c>
    </row>
    <row r="5" spans="1:4" x14ac:dyDescent="0.15">
      <c r="C5">
        <f>SUM(C2:C4)</f>
        <v>2.4887277824854328</v>
      </c>
    </row>
    <row r="7" spans="1:4" x14ac:dyDescent="0.15">
      <c r="B7" s="117" t="s">
        <v>829</v>
      </c>
    </row>
    <row r="8" spans="1:4" x14ac:dyDescent="0.15">
      <c r="B8" s="117" t="s">
        <v>830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B1" zoomScale="150" zoomScaleNormal="150" workbookViewId="0">
      <pane ySplit="1" topLeftCell="A209" activePane="bottomLeft" state="frozen"/>
      <selection pane="bottomLeft" activeCell="I225" sqref="I225"/>
    </sheetView>
  </sheetViews>
  <sheetFormatPr baseColWidth="10" defaultColWidth="9.33203125" defaultRowHeight="16" x14ac:dyDescent="0.2"/>
  <cols>
    <col min="1" max="1" width="11.5" style="151" bestFit="1" customWidth="1"/>
    <col min="2" max="2" width="17.1640625" style="151" bestFit="1" customWidth="1"/>
    <col min="3" max="4" width="11.1640625" style="151" bestFit="1" customWidth="1"/>
    <col min="5" max="5" width="17.1640625" style="151" customWidth="1"/>
    <col min="6" max="6" width="11.1640625" style="151" bestFit="1" customWidth="1"/>
    <col min="7" max="7" width="17.1640625" style="151" customWidth="1"/>
    <col min="8" max="9" width="11.1640625" style="151" bestFit="1" customWidth="1"/>
    <col min="10" max="11" width="14.83203125" style="151" bestFit="1" customWidth="1"/>
    <col min="12" max="14" width="11.1640625" style="151" bestFit="1" customWidth="1"/>
    <col min="15" max="15" width="14" style="151" customWidth="1"/>
    <col min="16" max="16" width="16.5" style="151" bestFit="1" customWidth="1"/>
    <col min="17" max="17" width="16" style="151" bestFit="1" customWidth="1"/>
    <col min="18" max="23" width="11.1640625" style="151" bestFit="1" customWidth="1"/>
    <col min="24" max="24" width="18.6640625" style="151" bestFit="1" customWidth="1"/>
    <col min="25" max="16384" width="9.33203125" style="151"/>
  </cols>
  <sheetData>
    <row r="1" spans="1:26" x14ac:dyDescent="0.2">
      <c r="A1" s="145" t="s">
        <v>110</v>
      </c>
      <c r="B1" s="146" t="s">
        <v>115</v>
      </c>
      <c r="C1" s="147" t="s">
        <v>116</v>
      </c>
      <c r="D1" s="147" t="s">
        <v>117</v>
      </c>
      <c r="E1" s="147" t="s">
        <v>118</v>
      </c>
      <c r="F1" s="147" t="s">
        <v>119</v>
      </c>
      <c r="G1" s="148" t="s">
        <v>120</v>
      </c>
      <c r="H1" s="148" t="s">
        <v>121</v>
      </c>
      <c r="I1" s="148" t="s">
        <v>122</v>
      </c>
      <c r="J1" s="148" t="s">
        <v>123</v>
      </c>
      <c r="K1" s="148" t="s">
        <v>124</v>
      </c>
      <c r="L1" s="148" t="s">
        <v>125</v>
      </c>
      <c r="M1" s="148" t="s">
        <v>126</v>
      </c>
      <c r="N1" s="148" t="s">
        <v>127</v>
      </c>
      <c r="O1" s="148" t="s">
        <v>128</v>
      </c>
      <c r="P1" s="148" t="s">
        <v>129</v>
      </c>
      <c r="Q1" s="148" t="s">
        <v>130</v>
      </c>
      <c r="R1" s="148" t="s">
        <v>131</v>
      </c>
      <c r="S1" s="148" t="s">
        <v>132</v>
      </c>
      <c r="T1" s="148" t="s">
        <v>133</v>
      </c>
      <c r="U1" s="148" t="s">
        <v>134</v>
      </c>
      <c r="V1" s="148" t="s">
        <v>135</v>
      </c>
      <c r="W1" s="148" t="s">
        <v>136</v>
      </c>
      <c r="X1" s="149" t="s">
        <v>137</v>
      </c>
      <c r="Y1" s="150"/>
      <c r="Z1" s="150"/>
    </row>
    <row r="2" spans="1:26" x14ac:dyDescent="0.2">
      <c r="A2" s="152">
        <v>39094</v>
      </c>
      <c r="B2" s="153">
        <v>2.2620984771814241E-2</v>
      </c>
      <c r="C2" s="153">
        <v>-2.0097196991518827E-2</v>
      </c>
      <c r="D2" s="153">
        <v>7.4557814563873989E-2</v>
      </c>
      <c r="E2" s="153">
        <v>4.0207214355032377E-2</v>
      </c>
      <c r="F2" s="153">
        <v>4.6540299170820379E-2</v>
      </c>
      <c r="G2" s="153">
        <v>2.2523691775799846E-2</v>
      </c>
      <c r="H2" s="153">
        <v>5.493708178681514E-3</v>
      </c>
      <c r="I2" s="153">
        <v>3.1958743080321116E-2</v>
      </c>
      <c r="J2" s="153">
        <v>-1.0431154576633769E-3</v>
      </c>
      <c r="K2" s="153">
        <v>3.3604774454483059E-2</v>
      </c>
      <c r="L2" s="153">
        <v>-1.8244655236625384E-2</v>
      </c>
      <c r="M2" s="153">
        <v>7.4079508108668118E-2</v>
      </c>
      <c r="N2" s="153">
        <v>5.9104561890719207E-2</v>
      </c>
      <c r="O2" s="153">
        <v>9.1689560454296395E-2</v>
      </c>
      <c r="P2" s="153">
        <v>-4.1821164410890607E-2</v>
      </c>
      <c r="Q2" s="153">
        <v>2.4742075505487576E-3</v>
      </c>
      <c r="R2" s="153">
        <v>7.1586287313378003E-2</v>
      </c>
      <c r="S2" s="153">
        <v>-6.4366742889405285E-3</v>
      </c>
      <c r="T2" s="153">
        <v>1.1146129782306431E-2</v>
      </c>
      <c r="U2" s="153">
        <v>1.4130884371631083E-2</v>
      </c>
      <c r="V2" s="153">
        <v>-5.8464726311426608E-2</v>
      </c>
      <c r="W2" s="153">
        <v>1.7896887720041072E-2</v>
      </c>
      <c r="X2" s="154">
        <v>3.61780817575948E-2</v>
      </c>
      <c r="Y2" s="155"/>
      <c r="Z2" s="155"/>
    </row>
    <row r="3" spans="1:26" x14ac:dyDescent="0.2">
      <c r="A3" s="152">
        <v>39101</v>
      </c>
      <c r="B3" s="153">
        <v>1.311899191170238E-2</v>
      </c>
      <c r="C3" s="153">
        <v>6.0183612216589757E-3</v>
      </c>
      <c r="D3" s="153">
        <v>2.0828622293992207E-2</v>
      </c>
      <c r="E3" s="153">
        <v>-2.9146961746141023E-2</v>
      </c>
      <c r="F3" s="153">
        <v>9.1884311378873391E-3</v>
      </c>
      <c r="G3" s="153">
        <v>3.8204941094531181E-2</v>
      </c>
      <c r="H3" s="153">
        <v>-9.744996327801134E-3</v>
      </c>
      <c r="I3" s="153">
        <v>1.0026402499646418E-2</v>
      </c>
      <c r="J3" s="153">
        <v>-1.2878524182206332E-2</v>
      </c>
      <c r="K3" s="153">
        <v>2.4705296623889927E-4</v>
      </c>
      <c r="L3" s="153">
        <v>-4.0347389031829488E-2</v>
      </c>
      <c r="M3" s="153">
        <v>7.8139161389340558E-2</v>
      </c>
      <c r="N3" s="153">
        <v>2.9136245982527127E-2</v>
      </c>
      <c r="O3" s="153">
        <v>4.2777603023588087E-2</v>
      </c>
      <c r="P3" s="153">
        <v>-6.8801852390434478E-3</v>
      </c>
      <c r="Q3" s="153">
        <v>3.2831457392299958E-2</v>
      </c>
      <c r="R3" s="153">
        <v>5.1196950312709467E-2</v>
      </c>
      <c r="S3" s="153">
        <v>-5.0251982148726497E-2</v>
      </c>
      <c r="T3" s="153">
        <v>-3.271861447862982E-3</v>
      </c>
      <c r="U3" s="153">
        <v>4.2906545746487043E-2</v>
      </c>
      <c r="V3" s="153">
        <v>6.0828014698116391E-2</v>
      </c>
      <c r="W3" s="153">
        <v>9.6745841132355626E-2</v>
      </c>
      <c r="X3" s="154">
        <v>1.2896770694432316E-2</v>
      </c>
      <c r="Y3" s="155"/>
      <c r="Z3" s="155"/>
    </row>
    <row r="4" spans="1:26" x14ac:dyDescent="0.2">
      <c r="A4" s="152">
        <v>39108</v>
      </c>
      <c r="B4" s="153">
        <v>2.0144188739035122E-2</v>
      </c>
      <c r="C4" s="153">
        <v>2.6662700015596758E-2</v>
      </c>
      <c r="D4" s="153">
        <v>7.3142889954369517E-2</v>
      </c>
      <c r="E4" s="153">
        <v>3.8027101288577704E-2</v>
      </c>
      <c r="F4" s="153">
        <v>-6.8328651354060852E-3</v>
      </c>
      <c r="G4" s="153">
        <v>6.3575000953122957E-3</v>
      </c>
      <c r="H4" s="153">
        <v>7.9631548597776408E-2</v>
      </c>
      <c r="I4" s="153">
        <v>6.7450594984002368E-2</v>
      </c>
      <c r="J4" s="153">
        <v>2.7856135417526625E-2</v>
      </c>
      <c r="K4" s="153">
        <v>-9.2671149993488224E-3</v>
      </c>
      <c r="L4" s="153">
        <v>9.2181217983085387E-2</v>
      </c>
      <c r="M4" s="153">
        <v>4.1866324808333506E-3</v>
      </c>
      <c r="N4" s="153">
        <v>-4.567122133605344E-2</v>
      </c>
      <c r="O4" s="153">
        <v>-1.4778325123970013E-2</v>
      </c>
      <c r="P4" s="153">
        <v>1.5208713859155776E-2</v>
      </c>
      <c r="Q4" s="153">
        <v>2.1848451630000845E-2</v>
      </c>
      <c r="R4" s="153">
        <v>-2.9206074175944331E-2</v>
      </c>
      <c r="S4" s="153">
        <v>5.7338283139627341E-2</v>
      </c>
      <c r="T4" s="153">
        <v>9.5994032306267619E-3</v>
      </c>
      <c r="U4" s="153">
        <v>2.8466676003990908E-2</v>
      </c>
      <c r="V4" s="153">
        <v>-2.5065241677086104E-2</v>
      </c>
      <c r="W4" s="153">
        <v>3.0604972632055356E-3</v>
      </c>
      <c r="X4" s="154">
        <v>5.375301903261686E-2</v>
      </c>
      <c r="Y4" s="155"/>
      <c r="Z4" s="155"/>
    </row>
    <row r="5" spans="1:26" x14ac:dyDescent="0.2">
      <c r="A5" s="152">
        <v>39115</v>
      </c>
      <c r="B5" s="153">
        <v>3.1424858933957522E-2</v>
      </c>
      <c r="C5" s="153">
        <v>3.5529685967613155E-2</v>
      </c>
      <c r="D5" s="153">
        <v>2.4847760267115847E-2</v>
      </c>
      <c r="E5" s="153">
        <v>1.3049512816769325E-2</v>
      </c>
      <c r="F5" s="153">
        <v>-1.7138498559057684E-2</v>
      </c>
      <c r="G5" s="153">
        <v>1.1938278149264285E-2</v>
      </c>
      <c r="H5" s="153">
        <v>3.5221336595097255E-2</v>
      </c>
      <c r="I5" s="153">
        <v>7.590012700218797E-2</v>
      </c>
      <c r="J5" s="153">
        <v>0.16397941680034175</v>
      </c>
      <c r="K5" s="153">
        <v>-4.2298486844820175E-2</v>
      </c>
      <c r="L5" s="153">
        <v>-5.3872120194165722E-3</v>
      </c>
      <c r="M5" s="153">
        <v>6.1277718230114131E-2</v>
      </c>
      <c r="N5" s="153">
        <v>6.5563272068593373E-2</v>
      </c>
      <c r="O5" s="153">
        <v>5.8175137843341808E-3</v>
      </c>
      <c r="P5" s="153">
        <v>2.0479177139446657E-2</v>
      </c>
      <c r="Q5" s="153">
        <v>1.80154417516721E-2</v>
      </c>
      <c r="R5" s="153">
        <v>1.7363703358840018E-2</v>
      </c>
      <c r="S5" s="153">
        <v>-3.5020442532412738E-2</v>
      </c>
      <c r="T5" s="153">
        <v>9.1103729931975283E-2</v>
      </c>
      <c r="U5" s="153">
        <v>-2.4105562503925371E-2</v>
      </c>
      <c r="V5" s="153">
        <v>9.6220002818148589E-2</v>
      </c>
      <c r="W5" s="153">
        <v>2.3639836545229616E-2</v>
      </c>
      <c r="X5" s="154">
        <v>-1.0145317606965862E-2</v>
      </c>
      <c r="Y5" s="155"/>
      <c r="Z5" s="155"/>
    </row>
    <row r="6" spans="1:26" x14ac:dyDescent="0.2">
      <c r="A6" s="152">
        <v>39122</v>
      </c>
      <c r="B6" s="153">
        <v>-1.8231840341117234E-2</v>
      </c>
      <c r="C6" s="153">
        <v>-5.5150725088318475E-2</v>
      </c>
      <c r="D6" s="153">
        <v>-3.7548614101813441E-3</v>
      </c>
      <c r="E6" s="153">
        <v>-3.4699254111987189E-2</v>
      </c>
      <c r="F6" s="153">
        <v>-7.0700474109012439E-3</v>
      </c>
      <c r="G6" s="153">
        <v>-2.5726707937223998E-2</v>
      </c>
      <c r="H6" s="153">
        <v>3.3860522675127554E-4</v>
      </c>
      <c r="I6" s="153">
        <v>1.0409540230287556E-2</v>
      </c>
      <c r="J6" s="153">
        <v>2.9472443267307646E-2</v>
      </c>
      <c r="K6" s="153">
        <v>-3.7650388341960113E-2</v>
      </c>
      <c r="L6" s="153">
        <v>-2.6214313694075377E-2</v>
      </c>
      <c r="M6" s="153">
        <v>-1.1539645981837726E-3</v>
      </c>
      <c r="N6" s="153">
        <v>-1.9155904517973932E-2</v>
      </c>
      <c r="O6" s="153">
        <v>-4.109589040912421E-2</v>
      </c>
      <c r="P6" s="153">
        <v>-2.9399272609412969E-2</v>
      </c>
      <c r="Q6" s="153">
        <v>6.2352851881491735E-2</v>
      </c>
      <c r="R6" s="153">
        <v>-5.4188754904987285E-2</v>
      </c>
      <c r="S6" s="153">
        <v>-3.6986422908181486E-2</v>
      </c>
      <c r="T6" s="153">
        <v>8.7124425499940875E-3</v>
      </c>
      <c r="U6" s="153">
        <v>-3.2620424153612104E-2</v>
      </c>
      <c r="V6" s="153">
        <v>-6.8812827904537032E-3</v>
      </c>
      <c r="W6" s="153">
        <v>-7.9059437391801237E-3</v>
      </c>
      <c r="X6" s="154">
        <v>-3.06794306639766E-3</v>
      </c>
      <c r="Y6" s="155"/>
      <c r="Z6" s="155"/>
    </row>
    <row r="7" spans="1:26" x14ac:dyDescent="0.2">
      <c r="A7" s="152">
        <v>39129</v>
      </c>
      <c r="B7" s="153">
        <v>4.1280918767902249E-2</v>
      </c>
      <c r="C7" s="153">
        <v>-4.813212134925509E-3</v>
      </c>
      <c r="D7" s="153">
        <v>7.5058788246658931E-2</v>
      </c>
      <c r="E7" s="153">
        <v>2.6015856401313341E-2</v>
      </c>
      <c r="F7" s="153">
        <v>-1.6494046768288119E-2</v>
      </c>
      <c r="G7" s="153">
        <v>-1.4132795527431006E-3</v>
      </c>
      <c r="H7" s="153">
        <v>7.8529044160837225E-2</v>
      </c>
      <c r="I7" s="153">
        <v>0.13639109634180302</v>
      </c>
      <c r="J7" s="153">
        <v>9.3043229310884046E-2</v>
      </c>
      <c r="K7" s="153">
        <v>5.2419484484651238E-2</v>
      </c>
      <c r="L7" s="153">
        <v>9.6227441901736419E-2</v>
      </c>
      <c r="M7" s="153">
        <v>-2.7530631258249741E-2</v>
      </c>
      <c r="N7" s="153">
        <v>3.6941343584496751E-2</v>
      </c>
      <c r="O7" s="153">
        <v>4.1269840944588316E-3</v>
      </c>
      <c r="P7" s="153">
        <v>4.2174225507939769E-2</v>
      </c>
      <c r="Q7" s="153">
        <v>5.8886816765104419E-2</v>
      </c>
      <c r="R7" s="153">
        <v>1.5251796051681319E-2</v>
      </c>
      <c r="S7" s="153">
        <v>-1.5590808153896159E-2</v>
      </c>
      <c r="T7" s="153">
        <v>7.3243952408979041E-3</v>
      </c>
      <c r="U7" s="153">
        <v>5.8059690734241429E-2</v>
      </c>
      <c r="V7" s="153">
        <v>4.1669672763526996E-2</v>
      </c>
      <c r="W7" s="153">
        <v>-1.5099056790217528E-2</v>
      </c>
      <c r="X7" s="154">
        <v>2.195963924500615E-2</v>
      </c>
      <c r="Y7" s="155"/>
      <c r="Z7" s="155"/>
    </row>
    <row r="8" spans="1:26" x14ac:dyDescent="0.2">
      <c r="A8" s="152">
        <v>39136</v>
      </c>
      <c r="B8" s="153">
        <v>5.7847998067324536E-3</v>
      </c>
      <c r="C8" s="153">
        <v>2.7023816490485335E-2</v>
      </c>
      <c r="D8" s="153">
        <v>1.7020558385257043E-2</v>
      </c>
      <c r="E8" s="153">
        <v>5.2020386531533229E-2</v>
      </c>
      <c r="F8" s="153">
        <v>-1.2706331368679184E-2</v>
      </c>
      <c r="G8" s="153">
        <v>-1.7416955683561174E-2</v>
      </c>
      <c r="H8" s="153">
        <v>-1.1800030285778337E-3</v>
      </c>
      <c r="I8" s="153">
        <v>-5.0691080194491624E-2</v>
      </c>
      <c r="J8" s="153">
        <v>-1.0476689374346568E-2</v>
      </c>
      <c r="K8" s="153">
        <v>2.8792075647010398E-3</v>
      </c>
      <c r="L8" s="153">
        <v>-7.1561928125196215E-3</v>
      </c>
      <c r="M8" s="153">
        <v>2.8157251261010435E-3</v>
      </c>
      <c r="N8" s="153">
        <v>-2.8608876291674568E-2</v>
      </c>
      <c r="O8" s="153">
        <v>-3.1615554824203487E-2</v>
      </c>
      <c r="P8" s="153">
        <v>5.5161314976652723E-3</v>
      </c>
      <c r="Q8" s="153">
        <v>1.9568395763813008E-2</v>
      </c>
      <c r="R8" s="153">
        <v>-3.880675091594218E-3</v>
      </c>
      <c r="S8" s="153">
        <v>-1.2040804103941493E-2</v>
      </c>
      <c r="T8" s="153">
        <v>4.161138857429994E-2</v>
      </c>
      <c r="U8" s="153">
        <v>-2.5375357828696314E-2</v>
      </c>
      <c r="V8" s="153">
        <v>-9.6670633069554542E-3</v>
      </c>
      <c r="W8" s="153">
        <v>4.5974251995500898E-2</v>
      </c>
      <c r="X8" s="154">
        <v>-1.3830369130104716E-2</v>
      </c>
      <c r="Y8" s="155"/>
      <c r="Z8" s="155"/>
    </row>
    <row r="9" spans="1:26" x14ac:dyDescent="0.2">
      <c r="A9" s="152">
        <v>39143</v>
      </c>
      <c r="B9" s="153">
        <v>-9.6807212983770138E-2</v>
      </c>
      <c r="C9" s="153">
        <v>-0.11344051330789827</v>
      </c>
      <c r="D9" s="153">
        <v>-0.10661218828301469</v>
      </c>
      <c r="E9" s="153">
        <v>-4.3305614039121733E-2</v>
      </c>
      <c r="F9" s="153">
        <v>-9.8057047537178851E-2</v>
      </c>
      <c r="G9" s="153">
        <v>-8.1132211157057432E-2</v>
      </c>
      <c r="H9" s="153">
        <v>-0.12446562078507659</v>
      </c>
      <c r="I9" s="153">
        <v>-0.11951468457206393</v>
      </c>
      <c r="J9" s="153">
        <v>-0.11672842774133776</v>
      </c>
      <c r="K9" s="153">
        <v>-0.15128701697983507</v>
      </c>
      <c r="L9" s="153">
        <v>-0.11554350931358644</v>
      </c>
      <c r="M9" s="153">
        <v>-9.0688596216518466E-2</v>
      </c>
      <c r="N9" s="153">
        <v>-0.10013521556486944</v>
      </c>
      <c r="O9" s="153">
        <v>-8.2272282096725713E-2</v>
      </c>
      <c r="P9" s="153">
        <v>-0.11928287422547175</v>
      </c>
      <c r="Q9" s="153">
        <v>-0.12517957172096331</v>
      </c>
      <c r="R9" s="153">
        <v>-0.1406253946755808</v>
      </c>
      <c r="S9" s="153">
        <v>-0.10448949665879811</v>
      </c>
      <c r="T9" s="153">
        <v>-0.10825848025574461</v>
      </c>
      <c r="U9" s="153">
        <v>-3.5155827986728477E-2</v>
      </c>
      <c r="V9" s="153">
        <v>-6.4472891971079777E-2</v>
      </c>
      <c r="W9" s="153">
        <v>-0.11187364858168536</v>
      </c>
      <c r="X9" s="154">
        <v>-5.8918319121954763E-2</v>
      </c>
      <c r="Y9" s="155"/>
      <c r="Z9" s="155"/>
    </row>
    <row r="10" spans="1:26" x14ac:dyDescent="0.2">
      <c r="A10" s="152">
        <v>39150</v>
      </c>
      <c r="B10" s="153">
        <v>5.607998197723809E-2</v>
      </c>
      <c r="C10" s="153">
        <v>4.9672294029209293E-2</v>
      </c>
      <c r="D10" s="153">
        <v>7.0384680798982552E-2</v>
      </c>
      <c r="E10" s="153">
        <v>2.2719679485064485E-2</v>
      </c>
      <c r="F10" s="153">
        <v>7.1261825588063571E-2</v>
      </c>
      <c r="G10" s="153">
        <v>6.4378779331280875E-2</v>
      </c>
      <c r="H10" s="153">
        <v>6.1259237047156613E-2</v>
      </c>
      <c r="I10" s="153">
        <v>8.8202468843202403E-2</v>
      </c>
      <c r="J10" s="153">
        <v>9.5295175307207436E-2</v>
      </c>
      <c r="K10" s="153">
        <v>1.2560456148385194E-2</v>
      </c>
      <c r="L10" s="153">
        <v>-4.8392674553928927E-2</v>
      </c>
      <c r="M10" s="153">
        <v>9.4263218343031266E-2</v>
      </c>
      <c r="N10" s="153">
        <v>-2.4426778126167649E-2</v>
      </c>
      <c r="O10" s="153">
        <v>-2.73923870343337E-2</v>
      </c>
      <c r="P10" s="153">
        <v>1.6024389556598136E-2</v>
      </c>
      <c r="Q10" s="153">
        <v>9.1526372424829569E-2</v>
      </c>
      <c r="R10" s="153">
        <v>6.7640020279917043E-2</v>
      </c>
      <c r="S10" s="153">
        <v>0.11056137154413298</v>
      </c>
      <c r="T10" s="153">
        <v>3.0766175832397956E-2</v>
      </c>
      <c r="U10" s="153">
        <v>2.4932987099449633E-2</v>
      </c>
      <c r="V10" s="153">
        <v>4.9720711257657278E-2</v>
      </c>
      <c r="W10" s="153">
        <v>2.0223962411361571E-2</v>
      </c>
      <c r="X10" s="154">
        <v>5.4148854310966672E-2</v>
      </c>
      <c r="Y10" s="155"/>
      <c r="Z10" s="155"/>
    </row>
    <row r="11" spans="1:26" x14ac:dyDescent="0.2">
      <c r="A11" s="152">
        <v>39157</v>
      </c>
      <c r="B11" s="153">
        <v>-2.8642373526821824E-2</v>
      </c>
      <c r="C11" s="153">
        <v>-5.0793566705683621E-2</v>
      </c>
      <c r="D11" s="153">
        <v>1.6460530911275796E-3</v>
      </c>
      <c r="E11" s="153">
        <v>-6.6886610331999205E-2</v>
      </c>
      <c r="F11" s="153">
        <v>-3.364590141129789E-2</v>
      </c>
      <c r="G11" s="153">
        <v>-4.4358329878035403E-2</v>
      </c>
      <c r="H11" s="153">
        <v>-4.4629282081655064E-2</v>
      </c>
      <c r="I11" s="153">
        <v>-3.6069902734483621E-2</v>
      </c>
      <c r="J11" s="153">
        <v>2.3803009589849773E-2</v>
      </c>
      <c r="K11" s="153">
        <v>-1.6420338148933886E-2</v>
      </c>
      <c r="L11" s="153">
        <v>-5.8443137435527863E-2</v>
      </c>
      <c r="M11" s="153">
        <v>-5.3394904234087263E-2</v>
      </c>
      <c r="N11" s="153">
        <v>-4.0548375646163384E-3</v>
      </c>
      <c r="O11" s="153">
        <v>-1.0241404529122021E-2</v>
      </c>
      <c r="P11" s="153">
        <v>-4.198819143775781E-2</v>
      </c>
      <c r="Q11" s="153">
        <v>-7.3677892524514774E-2</v>
      </c>
      <c r="R11" s="153">
        <v>1.7866547098529797E-3</v>
      </c>
      <c r="S11" s="153">
        <v>4.2689233037010946E-3</v>
      </c>
      <c r="T11" s="153">
        <v>-2.9642228699316056E-2</v>
      </c>
      <c r="U11" s="153">
        <v>-1.1569502085478628E-2</v>
      </c>
      <c r="V11" s="153">
        <v>-6.7986128686785136E-2</v>
      </c>
      <c r="W11" s="153">
        <v>-3.4247901937475636E-2</v>
      </c>
      <c r="X11" s="154">
        <v>-4.7319133382854699E-2</v>
      </c>
      <c r="Y11" s="155"/>
      <c r="Z11" s="155"/>
    </row>
    <row r="12" spans="1:26" x14ac:dyDescent="0.2">
      <c r="A12" s="152">
        <v>39164</v>
      </c>
      <c r="B12" s="153">
        <v>7.9144463395502199E-2</v>
      </c>
      <c r="C12" s="153">
        <v>0.10992918765177925</v>
      </c>
      <c r="D12" s="153">
        <v>3.7079431684106774E-2</v>
      </c>
      <c r="E12" s="153">
        <v>6.8020617203775113E-2</v>
      </c>
      <c r="F12" s="153">
        <v>0.10230269198446139</v>
      </c>
      <c r="G12" s="153">
        <v>9.2291198569160196E-2</v>
      </c>
      <c r="H12" s="153">
        <v>0.10979354690406107</v>
      </c>
      <c r="I12" s="153">
        <v>0.11424439722363441</v>
      </c>
      <c r="J12" s="153">
        <v>0.13949759487192903</v>
      </c>
      <c r="K12" s="153">
        <v>0.11620992592755727</v>
      </c>
      <c r="L12" s="153">
        <v>6.8290584106882393E-2</v>
      </c>
      <c r="M12" s="153">
        <v>8.6481217004371544E-2</v>
      </c>
      <c r="N12" s="153">
        <v>1.1422477021675176E-2</v>
      </c>
      <c r="O12" s="153">
        <v>2.939490294707996E-2</v>
      </c>
      <c r="P12" s="153">
        <v>7.1811043328386628E-2</v>
      </c>
      <c r="Q12" s="153">
        <v>0.10074219560805953</v>
      </c>
      <c r="R12" s="153">
        <v>0.1992912627265862</v>
      </c>
      <c r="S12" s="153">
        <v>0.10646541232432519</v>
      </c>
      <c r="T12" s="153">
        <v>8.9977332215754935E-2</v>
      </c>
      <c r="U12" s="153">
        <v>7.4643663847506897E-2</v>
      </c>
      <c r="V12" s="153">
        <v>8.2323131758926096E-2</v>
      </c>
      <c r="W12" s="153">
        <v>0.14318882408800518</v>
      </c>
      <c r="X12" s="154">
        <v>0.10967299096382871</v>
      </c>
      <c r="Y12" s="155"/>
      <c r="Z12" s="155"/>
    </row>
    <row r="13" spans="1:26" x14ac:dyDescent="0.2">
      <c r="A13" s="152">
        <v>39171</v>
      </c>
      <c r="B13" s="153">
        <v>1.3235044067560105E-2</v>
      </c>
      <c r="C13" s="153">
        <v>5.4288641303447571E-2</v>
      </c>
      <c r="D13" s="153">
        <v>1.5099309624934689E-2</v>
      </c>
      <c r="E13" s="153">
        <v>-2.6565834990391912E-3</v>
      </c>
      <c r="F13" s="153">
        <v>9.5015000268621821E-3</v>
      </c>
      <c r="G13" s="153">
        <v>-3.0405922298550912E-2</v>
      </c>
      <c r="H13" s="153">
        <v>1.7185225967403957E-2</v>
      </c>
      <c r="I13" s="153">
        <v>6.4620999948331564E-2</v>
      </c>
      <c r="J13" s="153">
        <v>4.6904315064781607E-3</v>
      </c>
      <c r="K13" s="153">
        <v>-7.8206705774077456E-2</v>
      </c>
      <c r="L13" s="153">
        <v>-5.4255301617169259E-2</v>
      </c>
      <c r="M13" s="153">
        <v>2.1432875445849507E-2</v>
      </c>
      <c r="N13" s="153">
        <v>0.1407267252930364</v>
      </c>
      <c r="O13" s="153">
        <v>-1.6296296273890093E-2</v>
      </c>
      <c r="P13" s="153">
        <v>1.0919167670991898E-2</v>
      </c>
      <c r="Q13" s="153">
        <v>-9.0465445377621752E-3</v>
      </c>
      <c r="R13" s="153">
        <v>-4.4461017993743107E-2</v>
      </c>
      <c r="S13" s="153">
        <v>-1.6907954514316561E-2</v>
      </c>
      <c r="T13" s="153">
        <v>-8.6435986755215282E-3</v>
      </c>
      <c r="U13" s="153">
        <v>-1.467794195892873E-2</v>
      </c>
      <c r="V13" s="153">
        <v>-4.194913589027028E-2</v>
      </c>
      <c r="W13" s="153">
        <v>1.4367345005253548E-2</v>
      </c>
      <c r="X13" s="154">
        <v>2.3115748501334986E-2</v>
      </c>
      <c r="Y13" s="155"/>
      <c r="Z13" s="155"/>
    </row>
    <row r="14" spans="1:26" x14ac:dyDescent="0.2">
      <c r="A14" s="152">
        <v>39178</v>
      </c>
      <c r="B14" s="153">
        <v>2.6947245736396959E-2</v>
      </c>
      <c r="C14" s="153">
        <v>1.7695682376938016E-2</v>
      </c>
      <c r="D14" s="153">
        <v>5.773437479231508E-2</v>
      </c>
      <c r="E14" s="153">
        <v>1.1405251086254713E-2</v>
      </c>
      <c r="F14" s="153">
        <v>1.6927985809201186E-3</v>
      </c>
      <c r="G14" s="153">
        <v>4.0734763581123143E-2</v>
      </c>
      <c r="H14" s="153">
        <v>2.283109114645793E-2</v>
      </c>
      <c r="I14" s="153">
        <v>-2.0917401923641863E-2</v>
      </c>
      <c r="J14" s="153">
        <v>2.0074696552727148E-2</v>
      </c>
      <c r="K14" s="153">
        <v>5.535319686916837E-2</v>
      </c>
      <c r="L14" s="153">
        <v>3.2068823327024328E-2</v>
      </c>
      <c r="M14" s="153">
        <v>3.8481841931902246E-2</v>
      </c>
      <c r="N14" s="153">
        <v>-4.3776847978379441E-2</v>
      </c>
      <c r="O14" s="153">
        <v>-2.7861445800755582E-2</v>
      </c>
      <c r="P14" s="153">
        <v>8.1192702191673849E-2</v>
      </c>
      <c r="Q14" s="153">
        <v>3.1213159902789164E-2</v>
      </c>
      <c r="R14" s="153">
        <v>4.0896554288714158E-2</v>
      </c>
      <c r="S14" s="153">
        <v>-5.1847679735961645E-3</v>
      </c>
      <c r="T14" s="153">
        <v>-1.095149755864471E-2</v>
      </c>
      <c r="U14" s="153">
        <v>3.1939540003892236E-2</v>
      </c>
      <c r="V14" s="153">
        <v>2.7009940875602621E-2</v>
      </c>
      <c r="W14" s="153">
        <v>1.9617566469910072E-2</v>
      </c>
      <c r="X14" s="154">
        <v>5.3788422755467864E-2</v>
      </c>
      <c r="Y14" s="155"/>
      <c r="Z14" s="155"/>
    </row>
    <row r="15" spans="1:26" x14ac:dyDescent="0.2">
      <c r="A15" s="152">
        <v>39185</v>
      </c>
      <c r="B15" s="153">
        <v>3.2620841114373217E-2</v>
      </c>
      <c r="C15" s="153">
        <v>3.7890535225355675E-2</v>
      </c>
      <c r="D15" s="153">
        <v>3.8220792673797237E-2</v>
      </c>
      <c r="E15" s="153">
        <v>4.1850306151894244E-2</v>
      </c>
      <c r="F15" s="153">
        <v>-1.0624351098147876E-2</v>
      </c>
      <c r="G15" s="153">
        <v>1.750656166766346E-2</v>
      </c>
      <c r="H15" s="153">
        <v>3.8630630839523207E-2</v>
      </c>
      <c r="I15" s="153">
        <v>-5.9566050569568709E-3</v>
      </c>
      <c r="J15" s="153">
        <v>1.3729977110982918E-2</v>
      </c>
      <c r="K15" s="153">
        <v>-4.7942312427429051E-2</v>
      </c>
      <c r="L15" s="153">
        <v>4.0922627377456521E-2</v>
      </c>
      <c r="M15" s="153">
        <v>-2.6648738612316491E-2</v>
      </c>
      <c r="N15" s="153">
        <v>-4.5590059489660197E-2</v>
      </c>
      <c r="O15" s="153">
        <v>-1.8977536811111476E-2</v>
      </c>
      <c r="P15" s="153">
        <v>2.4652338651274561E-2</v>
      </c>
      <c r="Q15" s="153">
        <v>-1.2272969251833639E-2</v>
      </c>
      <c r="R15" s="153">
        <v>-1.3522698190453979E-2</v>
      </c>
      <c r="S15" s="153">
        <v>6.1447683538727047E-3</v>
      </c>
      <c r="T15" s="153">
        <v>-3.2667793019480251E-2</v>
      </c>
      <c r="U15" s="153">
        <v>-9.6011050822789414E-4</v>
      </c>
      <c r="V15" s="153">
        <v>1.1872040062406923E-3</v>
      </c>
      <c r="W15" s="153">
        <v>2.7624151494325091E-2</v>
      </c>
      <c r="X15" s="154">
        <v>-9.3846692604169155E-3</v>
      </c>
      <c r="Y15" s="155"/>
      <c r="Z15" s="155"/>
    </row>
    <row r="16" spans="1:26" x14ac:dyDescent="0.2">
      <c r="A16" s="152">
        <v>39192</v>
      </c>
      <c r="B16" s="153">
        <v>2.934540451197571E-2</v>
      </c>
      <c r="C16" s="153">
        <v>-1.6388765516080209E-2</v>
      </c>
      <c r="D16" s="153">
        <v>3.7270629396086989E-2</v>
      </c>
      <c r="E16" s="153">
        <v>7.4441622576243524E-2</v>
      </c>
      <c r="F16" s="153">
        <v>7.630449148910208E-2</v>
      </c>
      <c r="G16" s="153">
        <v>6.295179614622004E-2</v>
      </c>
      <c r="H16" s="153">
        <v>5.5734494094541481E-2</v>
      </c>
      <c r="I16" s="153">
        <v>4.3711572282938926E-2</v>
      </c>
      <c r="J16" s="153">
        <v>-1.4446952591079542E-2</v>
      </c>
      <c r="K16" s="153">
        <v>5.7510010172351862E-2</v>
      </c>
      <c r="L16" s="153">
        <v>2.7453207689135829E-2</v>
      </c>
      <c r="M16" s="153">
        <v>8.1399447953412501E-2</v>
      </c>
      <c r="N16" s="153">
        <v>5.9561224532276684E-2</v>
      </c>
      <c r="O16" s="153">
        <v>3.3951835796263562E-2</v>
      </c>
      <c r="P16" s="153">
        <v>5.9142623972668951E-2</v>
      </c>
      <c r="Q16" s="153">
        <v>2.4724633180714897E-2</v>
      </c>
      <c r="R16" s="153">
        <v>-1.5299575564691316E-3</v>
      </c>
      <c r="S16" s="153">
        <v>2.8726710400084496E-2</v>
      </c>
      <c r="T16" s="153">
        <v>2.7239518241148647E-2</v>
      </c>
      <c r="U16" s="153">
        <v>2.5190431335290652E-2</v>
      </c>
      <c r="V16" s="153">
        <v>-1.4058884387742521E-2</v>
      </c>
      <c r="W16" s="153">
        <v>-1.4926951014418811E-2</v>
      </c>
      <c r="X16" s="154">
        <v>-2.3154775502274488E-2</v>
      </c>
      <c r="Y16" s="155"/>
      <c r="Z16" s="155"/>
    </row>
    <row r="17" spans="1:26" x14ac:dyDescent="0.2">
      <c r="A17" s="152">
        <v>39199</v>
      </c>
      <c r="B17" s="153">
        <v>-6.5157768045533953E-3</v>
      </c>
      <c r="C17" s="153">
        <v>-2.1996739535181442E-2</v>
      </c>
      <c r="D17" s="153">
        <v>-2.0678938724822377E-2</v>
      </c>
      <c r="E17" s="153">
        <v>1.0660064651463401E-2</v>
      </c>
      <c r="F17" s="153">
        <v>-1.1466037879551956E-2</v>
      </c>
      <c r="G17" s="153">
        <v>-3.0281154110454764E-3</v>
      </c>
      <c r="H17" s="153">
        <v>-2.434633804638715E-2</v>
      </c>
      <c r="I17" s="153">
        <v>-3.5972430786773438E-2</v>
      </c>
      <c r="J17" s="153">
        <v>-4.1227668296230403E-3</v>
      </c>
      <c r="K17" s="153">
        <v>2.8270398025700538E-3</v>
      </c>
      <c r="L17" s="153">
        <v>1.9598074321495535E-2</v>
      </c>
      <c r="M17" s="153">
        <v>0.12001550370294246</v>
      </c>
      <c r="N17" s="153">
        <v>-1.9685062907072962E-2</v>
      </c>
      <c r="O17" s="153">
        <v>-3.0546009848022608E-3</v>
      </c>
      <c r="P17" s="153">
        <v>2.7679625640840217E-2</v>
      </c>
      <c r="Q17" s="153">
        <v>-4.7416641459347597E-2</v>
      </c>
      <c r="R17" s="153">
        <v>8.7682922713901545E-2</v>
      </c>
      <c r="S17" s="153">
        <v>2.153524172110239E-2</v>
      </c>
      <c r="T17" s="153">
        <v>3.4877854607184303E-2</v>
      </c>
      <c r="U17" s="153">
        <v>-2.3176964700130823E-2</v>
      </c>
      <c r="V17" s="153">
        <v>1.8694359894895544E-2</v>
      </c>
      <c r="W17" s="153">
        <v>4.3627774223945121E-2</v>
      </c>
      <c r="X17" s="154">
        <v>-7.4702550814813307E-3</v>
      </c>
      <c r="Y17" s="155"/>
      <c r="Z17" s="155"/>
    </row>
    <row r="18" spans="1:26" x14ac:dyDescent="0.2">
      <c r="A18" s="152">
        <v>39206</v>
      </c>
      <c r="B18" s="153">
        <v>2.8395789116467784E-2</v>
      </c>
      <c r="C18" s="153">
        <v>-1.1455122471561979E-3</v>
      </c>
      <c r="D18" s="153">
        <v>5.8480983896305329E-2</v>
      </c>
      <c r="E18" s="153">
        <v>3.2849898320836929E-2</v>
      </c>
      <c r="F18" s="153">
        <v>3.8005642521416895E-2</v>
      </c>
      <c r="G18" s="153">
        <v>4.284211603154426E-2</v>
      </c>
      <c r="H18" s="153">
        <v>2.6002702681109397E-2</v>
      </c>
      <c r="I18" s="153">
        <v>6.6211938487656663E-2</v>
      </c>
      <c r="J18" s="153">
        <v>6.9645742373219299E-2</v>
      </c>
      <c r="K18" s="153">
        <v>5.3683447813377749E-2</v>
      </c>
      <c r="L18" s="153">
        <v>5.5450853278598625E-2</v>
      </c>
      <c r="M18" s="153">
        <v>1.9098910275176163E-2</v>
      </c>
      <c r="N18" s="153">
        <v>-2.8009624269423748E-3</v>
      </c>
      <c r="O18" s="153">
        <v>5.3619302707118253E-3</v>
      </c>
      <c r="P18" s="153">
        <v>2.4831057190394593E-2</v>
      </c>
      <c r="Q18" s="153">
        <v>4.2500819075077332E-3</v>
      </c>
      <c r="R18" s="153">
        <v>4.5828768835853906E-2</v>
      </c>
      <c r="S18" s="153">
        <v>2.6922209712342968E-2</v>
      </c>
      <c r="T18" s="153">
        <v>-1.5291523730170667E-2</v>
      </c>
      <c r="U18" s="153">
        <v>0.11176763449305051</v>
      </c>
      <c r="V18" s="153">
        <v>2.8876125338129083E-2</v>
      </c>
      <c r="W18" s="153">
        <v>6.304813558319447E-2</v>
      </c>
      <c r="X18" s="154">
        <v>4.5018947297709548E-2</v>
      </c>
      <c r="Y18" s="155"/>
      <c r="Z18" s="155"/>
    </row>
    <row r="19" spans="1:26" x14ac:dyDescent="0.2">
      <c r="A19" s="152">
        <v>39213</v>
      </c>
      <c r="B19" s="153">
        <v>1.1757114349729956E-2</v>
      </c>
      <c r="C19" s="153">
        <v>-1.1569447377366197E-2</v>
      </c>
      <c r="D19" s="153">
        <v>8.2561817527692007E-3</v>
      </c>
      <c r="E19" s="153">
        <v>1.607401140210098E-2</v>
      </c>
      <c r="F19" s="153">
        <v>5.588001271124042E-2</v>
      </c>
      <c r="G19" s="153">
        <v>2.5134892451642004E-2</v>
      </c>
      <c r="H19" s="153">
        <v>9.04597630291116E-4</v>
      </c>
      <c r="I19" s="153">
        <v>3.7266693103449825E-3</v>
      </c>
      <c r="J19" s="153">
        <v>0.10689731647606715</v>
      </c>
      <c r="K19" s="153">
        <v>1.5050060932248257E-2</v>
      </c>
      <c r="L19" s="153">
        <v>5.2050746857211901E-2</v>
      </c>
      <c r="M19" s="153">
        <v>1.5968600616425757E-2</v>
      </c>
      <c r="N19" s="153">
        <v>-4.2195465896715599E-2</v>
      </c>
      <c r="O19" s="153">
        <v>7.2380952386832204E-2</v>
      </c>
      <c r="P19" s="153">
        <v>2.0363839267145904E-2</v>
      </c>
      <c r="Q19" s="153">
        <v>1.7909676875709091E-2</v>
      </c>
      <c r="R19" s="153">
        <v>-2.6931648616821034E-2</v>
      </c>
      <c r="S19" s="153">
        <v>3.0544095193339744E-2</v>
      </c>
      <c r="T19" s="153">
        <v>1.0561025761041344E-2</v>
      </c>
      <c r="U19" s="153">
        <v>6.1549434748758315E-4</v>
      </c>
      <c r="V19" s="153">
        <v>3.6729602615023248E-2</v>
      </c>
      <c r="W19" s="153">
        <v>-1.2393274449877568E-2</v>
      </c>
      <c r="X19" s="154">
        <v>3.3829697582839893E-2</v>
      </c>
      <c r="Y19" s="155"/>
      <c r="Z19" s="155"/>
    </row>
    <row r="20" spans="1:26" x14ac:dyDescent="0.2">
      <c r="A20" s="152">
        <v>39220</v>
      </c>
      <c r="B20" s="153">
        <v>5.2478332157857778E-2</v>
      </c>
      <c r="C20" s="153">
        <v>5.7616986511275295E-2</v>
      </c>
      <c r="D20" s="153">
        <v>1.3601105682980936E-2</v>
      </c>
      <c r="E20" s="153">
        <v>3.7027755485924935E-2</v>
      </c>
      <c r="F20" s="153">
        <v>6.7072030235783994E-2</v>
      </c>
      <c r="G20" s="153">
        <v>8.2046241773806233E-2</v>
      </c>
      <c r="H20" s="153">
        <v>7.7110948693427231E-2</v>
      </c>
      <c r="I20" s="153">
        <v>0.11698056189349926</v>
      </c>
      <c r="J20" s="153">
        <v>5.14926868467247E-2</v>
      </c>
      <c r="K20" s="153">
        <v>2.912659158700141E-2</v>
      </c>
      <c r="L20" s="153">
        <v>3.9983284503199809E-2</v>
      </c>
      <c r="M20" s="153">
        <v>3.3022145774125014E-3</v>
      </c>
      <c r="N20" s="153">
        <v>7.4657048249710839E-2</v>
      </c>
      <c r="O20" s="153">
        <v>8.419182949885505E-2</v>
      </c>
      <c r="P20" s="153">
        <v>6.5704971066567253E-2</v>
      </c>
      <c r="Q20" s="153">
        <v>3.3257952128529215E-2</v>
      </c>
      <c r="R20" s="153">
        <v>3.7808576308250151E-2</v>
      </c>
      <c r="S20" s="153">
        <v>5.3537161817548015E-2</v>
      </c>
      <c r="T20" s="153">
        <v>5.1849095928608452E-2</v>
      </c>
      <c r="U20" s="153">
        <v>4.4397495807644273E-2</v>
      </c>
      <c r="V20" s="153">
        <v>6.9952124846605609E-2</v>
      </c>
      <c r="W20" s="153">
        <v>-2.0758115469852741E-2</v>
      </c>
      <c r="X20" s="154">
        <v>4.3427698130038932E-2</v>
      </c>
      <c r="Y20" s="155"/>
      <c r="Z20" s="155"/>
    </row>
    <row r="21" spans="1:26" x14ac:dyDescent="0.2">
      <c r="A21" s="152">
        <v>39227</v>
      </c>
      <c r="B21" s="153">
        <v>-3.2476047353528696E-3</v>
      </c>
      <c r="C21" s="153">
        <v>9.9605588039399402E-3</v>
      </c>
      <c r="D21" s="153">
        <v>-2.8345372394279186E-2</v>
      </c>
      <c r="E21" s="153">
        <v>-1.045491807597212E-2</v>
      </c>
      <c r="F21" s="153">
        <v>-8.3713814797839441E-3</v>
      </c>
      <c r="G21" s="153">
        <v>-3.7157743285621374E-2</v>
      </c>
      <c r="H21" s="153">
        <v>-1.5218941196053506E-2</v>
      </c>
      <c r="I21" s="153">
        <v>-4.4760019205304903E-2</v>
      </c>
      <c r="J21" s="153">
        <v>-2.7629573178374049E-2</v>
      </c>
      <c r="K21" s="153">
        <v>-1.8299258989132178E-2</v>
      </c>
      <c r="L21" s="153">
        <v>-1.4259856329255197E-2</v>
      </c>
      <c r="M21" s="153">
        <v>7.5149203000088677E-2</v>
      </c>
      <c r="N21" s="153">
        <v>5.204918033608829E-2</v>
      </c>
      <c r="O21" s="153">
        <v>3.4076015708574055E-2</v>
      </c>
      <c r="P21" s="153">
        <v>-4.5672674738532225E-2</v>
      </c>
      <c r="Q21" s="153">
        <v>-4.7775443452519302E-3</v>
      </c>
      <c r="R21" s="153">
        <v>-7.6457427226377966E-2</v>
      </c>
      <c r="S21" s="153">
        <v>-4.3954053159217868E-2</v>
      </c>
      <c r="T21" s="153">
        <v>2.1422298416203696E-2</v>
      </c>
      <c r="U21" s="153">
        <v>6.6408811490060752E-3</v>
      </c>
      <c r="V21" s="153">
        <v>1.2081625708803289E-2</v>
      </c>
      <c r="W21" s="153">
        <v>7.8387718777607862E-2</v>
      </c>
      <c r="X21" s="154">
        <v>1.6258153428613444E-2</v>
      </c>
      <c r="Y21" s="155"/>
      <c r="Z21" s="155"/>
    </row>
    <row r="22" spans="1:26" x14ac:dyDescent="0.2">
      <c r="A22" s="152">
        <v>39234</v>
      </c>
      <c r="B22" s="153">
        <v>6.0169858233458808E-2</v>
      </c>
      <c r="C22" s="153">
        <v>3.3123155988399211E-2</v>
      </c>
      <c r="D22" s="153">
        <v>8.1896999053201483E-2</v>
      </c>
      <c r="E22" s="153">
        <v>0.1042984989249823</v>
      </c>
      <c r="F22" s="153">
        <v>5.49644338205907E-2</v>
      </c>
      <c r="G22" s="153">
        <v>4.7410622233643417E-2</v>
      </c>
      <c r="H22" s="153">
        <v>9.4005037750995821E-2</v>
      </c>
      <c r="I22" s="153">
        <v>6.6219076488423526E-2</v>
      </c>
      <c r="J22" s="153">
        <v>7.8189300409274548E-2</v>
      </c>
      <c r="K22" s="153">
        <v>5.0532024618694327E-2</v>
      </c>
      <c r="L22" s="153">
        <v>7.8942483849301859E-2</v>
      </c>
      <c r="M22" s="153">
        <v>9.2786415331782349E-2</v>
      </c>
      <c r="N22" s="153">
        <v>8.3600862696329117E-2</v>
      </c>
      <c r="O22" s="153">
        <v>0.10678073512314566</v>
      </c>
      <c r="P22" s="153">
        <v>0.13229146908054523</v>
      </c>
      <c r="Q22" s="153">
        <v>1.6105026471014312E-2</v>
      </c>
      <c r="R22" s="153">
        <v>6.7274399270242063E-2</v>
      </c>
      <c r="S22" s="153">
        <v>4.3496001882267002E-2</v>
      </c>
      <c r="T22" s="153">
        <v>1.0100223599063018E-2</v>
      </c>
      <c r="U22" s="153">
        <v>4.8909109362177128E-2</v>
      </c>
      <c r="V22" s="153">
        <v>2.7611545187411247E-2</v>
      </c>
      <c r="W22" s="153">
        <v>1.8037996302585025E-3</v>
      </c>
      <c r="X22" s="154">
        <v>3.4342937896071651E-2</v>
      </c>
      <c r="Y22" s="155"/>
      <c r="Z22" s="155"/>
    </row>
    <row r="23" spans="1:26" x14ac:dyDescent="0.2">
      <c r="A23" s="152">
        <v>39241</v>
      </c>
      <c r="B23" s="153">
        <v>-4.9489801541507027E-2</v>
      </c>
      <c r="C23" s="153">
        <v>-2.3455759438146269E-2</v>
      </c>
      <c r="D23" s="153">
        <v>-6.1895846731868757E-2</v>
      </c>
      <c r="E23" s="153">
        <v>-5.5981131760769388E-2</v>
      </c>
      <c r="F23" s="153">
        <v>-9.3121234665880084E-2</v>
      </c>
      <c r="G23" s="153">
        <v>-6.7274091264773073E-2</v>
      </c>
      <c r="H23" s="153">
        <v>-2.3009128839080413E-2</v>
      </c>
      <c r="I23" s="153">
        <v>-5.1790838795716387E-2</v>
      </c>
      <c r="J23" s="153">
        <v>-6.7430025439716532E-2</v>
      </c>
      <c r="K23" s="153">
        <v>1.05473487282362E-2</v>
      </c>
      <c r="L23" s="153">
        <v>-8.9194662917982365E-2</v>
      </c>
      <c r="M23" s="153">
        <v>4.2895808059579474E-2</v>
      </c>
      <c r="N23" s="153">
        <v>-7.8799109108889778E-2</v>
      </c>
      <c r="O23" s="153">
        <v>-4.7237331809642222E-2</v>
      </c>
      <c r="P23" s="153">
        <v>-0.12931579084765241</v>
      </c>
      <c r="Q23" s="153">
        <v>-5.5224099830562465E-2</v>
      </c>
      <c r="R23" s="153">
        <v>-4.2054234663992718E-2</v>
      </c>
      <c r="S23" s="153">
        <v>-9.0617983611043798E-2</v>
      </c>
      <c r="T23" s="153">
        <v>-3.4199257332534115E-2</v>
      </c>
      <c r="U23" s="153">
        <v>-1.9222761253433879E-2</v>
      </c>
      <c r="V23" s="153">
        <v>-5.5143119033055223E-2</v>
      </c>
      <c r="W23" s="153">
        <v>-3.6282745058173096E-2</v>
      </c>
      <c r="X23" s="154">
        <v>-8.2540989858941094E-2</v>
      </c>
      <c r="Y23" s="155"/>
      <c r="Z23" s="155"/>
    </row>
    <row r="24" spans="1:26" x14ac:dyDescent="0.2">
      <c r="A24" s="152">
        <v>39248</v>
      </c>
      <c r="B24" s="153">
        <v>7.1345592773876462E-2</v>
      </c>
      <c r="C24" s="153">
        <v>0.1010063214484017</v>
      </c>
      <c r="D24" s="153">
        <v>6.1286508117628889E-2</v>
      </c>
      <c r="E24" s="153">
        <v>0.10007294459810338</v>
      </c>
      <c r="F24" s="153">
        <v>7.4275674355948562E-2</v>
      </c>
      <c r="G24" s="153">
        <v>6.5540345308345377E-2</v>
      </c>
      <c r="H24" s="153">
        <v>7.2207430240763829E-2</v>
      </c>
      <c r="I24" s="153">
        <v>6.6386842552697792E-2</v>
      </c>
      <c r="J24" s="153">
        <v>3.508088091568954E-2</v>
      </c>
      <c r="K24" s="153">
        <v>6.2026143163557396E-2</v>
      </c>
      <c r="L24" s="153">
        <v>4.3089761082033502E-2</v>
      </c>
      <c r="M24" s="153">
        <v>6.8920993388324289E-2</v>
      </c>
      <c r="N24" s="153">
        <v>3.9706599353887054E-2</v>
      </c>
      <c r="O24" s="153">
        <v>9.6153846224697401E-3</v>
      </c>
      <c r="P24" s="153">
        <v>0.11528663106493114</v>
      </c>
      <c r="Q24" s="153">
        <v>8.5315625467994358E-2</v>
      </c>
      <c r="R24" s="153">
        <v>8.2284593848419116E-2</v>
      </c>
      <c r="S24" s="153">
        <v>0.10232042808388814</v>
      </c>
      <c r="T24" s="153">
        <v>0.18217356152851769</v>
      </c>
      <c r="U24" s="153">
        <v>5.2191567639272879E-2</v>
      </c>
      <c r="V24" s="153">
        <v>0.1667270207630164</v>
      </c>
      <c r="W24" s="153">
        <v>0.11444528334669811</v>
      </c>
      <c r="X24" s="154">
        <v>7.336536598916539E-2</v>
      </c>
      <c r="Y24" s="155"/>
      <c r="Z24" s="155"/>
    </row>
    <row r="25" spans="1:26" x14ac:dyDescent="0.2">
      <c r="A25" s="152">
        <v>39255</v>
      </c>
      <c r="B25" s="153">
        <v>-1.6805745456851217E-2</v>
      </c>
      <c r="C25" s="153">
        <v>-1.3589780887317583E-3</v>
      </c>
      <c r="D25" s="153">
        <v>-3.1083611525033316E-2</v>
      </c>
      <c r="E25" s="153">
        <v>-2.7147989492580576E-3</v>
      </c>
      <c r="F25" s="153">
        <v>-4.0421915347990445E-2</v>
      </c>
      <c r="G25" s="153">
        <v>-2.3037689230151377E-2</v>
      </c>
      <c r="H25" s="153">
        <v>-4.5884295114970832E-3</v>
      </c>
      <c r="I25" s="153">
        <v>-5.0179792033204142E-2</v>
      </c>
      <c r="J25" s="153">
        <v>-2.1653172655818783E-2</v>
      </c>
      <c r="K25" s="153">
        <v>-1.4018878622677927E-2</v>
      </c>
      <c r="L25" s="153">
        <v>-5.9160403055241208E-2</v>
      </c>
      <c r="M25" s="153">
        <v>-5.6018910746009287E-2</v>
      </c>
      <c r="N25" s="153">
        <v>1.8896837938895919E-2</v>
      </c>
      <c r="O25" s="153">
        <v>2.5892857119114824E-2</v>
      </c>
      <c r="P25" s="153">
        <v>-5.0962194981510507E-2</v>
      </c>
      <c r="Q25" s="153">
        <v>-2.5906426563035406E-2</v>
      </c>
      <c r="R25" s="153">
        <v>8.5973473919693962E-3</v>
      </c>
      <c r="S25" s="153">
        <v>-3.0299144149336071E-2</v>
      </c>
      <c r="T25" s="153">
        <v>1.209707926617986E-2</v>
      </c>
      <c r="U25" s="153">
        <v>2.6651422113658535E-2</v>
      </c>
      <c r="V25" s="153">
        <v>-2.4746887464757138E-2</v>
      </c>
      <c r="W25" s="153">
        <v>-1.2258197982457883E-2</v>
      </c>
      <c r="X25" s="154">
        <v>-1.2258197985744903E-2</v>
      </c>
      <c r="Y25" s="155"/>
      <c r="Z25" s="155"/>
    </row>
    <row r="26" spans="1:26" x14ac:dyDescent="0.2">
      <c r="A26" s="152">
        <v>39262</v>
      </c>
      <c r="B26" s="153">
        <v>6.0499653030051939E-3</v>
      </c>
      <c r="C26" s="153">
        <v>1.0193464912081535E-2</v>
      </c>
      <c r="D26" s="153">
        <v>-1.1399965794303487E-2</v>
      </c>
      <c r="E26" s="153">
        <v>-1.4511850952691627E-2</v>
      </c>
      <c r="F26" s="153">
        <v>-1.2896703315647334E-2</v>
      </c>
      <c r="G26" s="153">
        <v>2.5721479838856534E-3</v>
      </c>
      <c r="H26" s="153">
        <v>3.467362590474312E-2</v>
      </c>
      <c r="I26" s="153">
        <v>3.4781370751034442E-2</v>
      </c>
      <c r="J26" s="153">
        <v>-4.6189376437842213E-3</v>
      </c>
      <c r="K26" s="153">
        <v>3.7379296579244095E-3</v>
      </c>
      <c r="L26" s="153">
        <v>7.5554552935767829E-4</v>
      </c>
      <c r="M26" s="153">
        <v>4.0772725498843643E-2</v>
      </c>
      <c r="N26" s="153">
        <v>5.0976999741929275E-3</v>
      </c>
      <c r="O26" s="153">
        <v>-3.9744705519747549E-2</v>
      </c>
      <c r="P26" s="153">
        <v>-1.692196597077157E-3</v>
      </c>
      <c r="Q26" s="153">
        <v>6.0795890328542344E-2</v>
      </c>
      <c r="R26" s="153">
        <v>-4.91001349866839E-3</v>
      </c>
      <c r="S26" s="153">
        <v>1.5409300899605273E-2</v>
      </c>
      <c r="T26" s="153">
        <v>-1.7732400395585018E-2</v>
      </c>
      <c r="U26" s="153">
        <v>-1.5053511078670019E-2</v>
      </c>
      <c r="V26" s="153">
        <v>-1.7996093071078648E-2</v>
      </c>
      <c r="W26" s="153">
        <v>6.6471550203090882E-2</v>
      </c>
      <c r="X26" s="154">
        <v>8.0948539569610151E-2</v>
      </c>
      <c r="Y26" s="155"/>
      <c r="Z26" s="155"/>
    </row>
    <row r="27" spans="1:26" x14ac:dyDescent="0.2">
      <c r="A27" s="152">
        <v>39269</v>
      </c>
      <c r="B27" s="153">
        <v>5.0193175142370712E-2</v>
      </c>
      <c r="C27" s="153">
        <v>7.2784994993590493E-2</v>
      </c>
      <c r="D27" s="153">
        <v>8.6024949870109405E-2</v>
      </c>
      <c r="E27" s="153">
        <v>4.0636919867972701E-2</v>
      </c>
      <c r="F27" s="153">
        <v>1.4189898101623801E-2</v>
      </c>
      <c r="G27" s="153">
        <v>1.5845569407499857E-2</v>
      </c>
      <c r="H27" s="153">
        <v>5.1899651181354776E-2</v>
      </c>
      <c r="I27" s="153">
        <v>4.2392686374627127E-2</v>
      </c>
      <c r="J27" s="153">
        <v>2.2041763338394114E-2</v>
      </c>
      <c r="K27" s="153">
        <v>-3.4232573540640715E-2</v>
      </c>
      <c r="L27" s="153">
        <v>0.11960199485482274</v>
      </c>
      <c r="M27" s="153">
        <v>-4.1171238475244579E-2</v>
      </c>
      <c r="N27" s="153">
        <v>-4.9981180254429769E-2</v>
      </c>
      <c r="O27" s="153">
        <v>3.9274924409406827E-3</v>
      </c>
      <c r="P27" s="153">
        <v>9.0368918881790244E-2</v>
      </c>
      <c r="Q27" s="153">
        <v>5.6116450114176035E-2</v>
      </c>
      <c r="R27" s="153">
        <v>6.1284727212879669E-2</v>
      </c>
      <c r="S27" s="153">
        <v>4.8509327216836158E-2</v>
      </c>
      <c r="T27" s="153">
        <v>0.12125373841012711</v>
      </c>
      <c r="U27" s="153">
        <v>4.3113211538887343E-2</v>
      </c>
      <c r="V27" s="153">
        <v>8.3803618407485153E-2</v>
      </c>
      <c r="W27" s="153">
        <v>1.7443668765434926E-2</v>
      </c>
      <c r="X27" s="154">
        <v>8.4319715377748461E-2</v>
      </c>
      <c r="Y27" s="155"/>
      <c r="Z27" s="155"/>
    </row>
    <row r="28" spans="1:26" x14ac:dyDescent="0.2">
      <c r="A28" s="152">
        <v>39276</v>
      </c>
      <c r="B28" s="153">
        <v>4.0354642766076192E-2</v>
      </c>
      <c r="C28" s="153">
        <v>3.9149434260244316E-2</v>
      </c>
      <c r="D28" s="153">
        <v>7.5119588257850062E-2</v>
      </c>
      <c r="E28" s="153">
        <v>7.5749989125254878E-3</v>
      </c>
      <c r="F28" s="153">
        <v>9.6787966949805154E-2</v>
      </c>
      <c r="G28" s="153">
        <v>7.1206568347232851E-2</v>
      </c>
      <c r="H28" s="153">
        <v>1.4719203879785415E-2</v>
      </c>
      <c r="I28" s="153">
        <v>3.1176558781515883E-2</v>
      </c>
      <c r="J28" s="153">
        <v>8.6643965189579147E-2</v>
      </c>
      <c r="K28" s="153">
        <v>-1.7827273248046681E-6</v>
      </c>
      <c r="L28" s="153">
        <v>-9.3719416433563976E-3</v>
      </c>
      <c r="M28" s="153">
        <v>5.2272768318722872E-2</v>
      </c>
      <c r="N28" s="153">
        <v>-1.7204269660028599E-2</v>
      </c>
      <c r="O28" s="153">
        <v>5.1760457428066578E-2</v>
      </c>
      <c r="P28" s="153">
        <v>-3.0791103245907878E-3</v>
      </c>
      <c r="Q28" s="153">
        <v>-5.3550870989883407E-3</v>
      </c>
      <c r="R28" s="153">
        <v>2.6558369435957001E-2</v>
      </c>
      <c r="S28" s="153">
        <v>-1.301315448126153E-2</v>
      </c>
      <c r="T28" s="153">
        <v>4.8824950570610239E-2</v>
      </c>
      <c r="U28" s="153">
        <v>5.7770606103916627E-2</v>
      </c>
      <c r="V28" s="153">
        <v>6.9613037909308256E-2</v>
      </c>
      <c r="W28" s="153">
        <v>2.73486929246743E-2</v>
      </c>
      <c r="X28" s="154">
        <v>5.8932342045516152E-2</v>
      </c>
      <c r="Y28" s="155"/>
      <c r="Z28" s="155"/>
    </row>
    <row r="29" spans="1:26" x14ac:dyDescent="0.2">
      <c r="A29" s="152">
        <v>39283</v>
      </c>
      <c r="B29" s="153">
        <v>6.7323789729564407E-4</v>
      </c>
      <c r="C29" s="153">
        <v>1.7499900704839977E-2</v>
      </c>
      <c r="D29" s="153">
        <v>-5.5928679479217086E-3</v>
      </c>
      <c r="E29" s="153">
        <v>-1.6257333567780984E-2</v>
      </c>
      <c r="F29" s="153">
        <v>4.9411721647571787E-2</v>
      </c>
      <c r="G29" s="153">
        <v>2.0015830693077444E-2</v>
      </c>
      <c r="H29" s="153">
        <v>1.0854154019578727E-2</v>
      </c>
      <c r="I29" s="153">
        <v>3.5887860482308673E-2</v>
      </c>
      <c r="J29" s="153">
        <v>-1.9498607244097337E-2</v>
      </c>
      <c r="K29" s="153">
        <v>-1.905601004986284E-5</v>
      </c>
      <c r="L29" s="153">
        <v>-5.1132643302891724E-2</v>
      </c>
      <c r="M29" s="153">
        <v>3.7193817542444683E-2</v>
      </c>
      <c r="N29" s="153">
        <v>-9.554933715365363E-2</v>
      </c>
      <c r="O29" s="153">
        <v>-0.15393419170572278</v>
      </c>
      <c r="P29" s="153">
        <v>1.6545354049980365E-2</v>
      </c>
      <c r="Q29" s="153">
        <v>7.1387212954077184E-2</v>
      </c>
      <c r="R29" s="153">
        <v>-7.6269963486715335E-4</v>
      </c>
      <c r="S29" s="153">
        <v>-3.2658893632001737E-2</v>
      </c>
      <c r="T29" s="153">
        <v>6.9133966830845717E-2</v>
      </c>
      <c r="U29" s="153">
        <v>5.2218779360736281E-2</v>
      </c>
      <c r="V29" s="153">
        <v>-9.622088111887311E-3</v>
      </c>
      <c r="W29" s="153">
        <v>1.6903489693520169E-2</v>
      </c>
      <c r="X29" s="154">
        <v>1.6955366468915021E-2</v>
      </c>
      <c r="Y29" s="155"/>
      <c r="Z29" s="155"/>
    </row>
    <row r="30" spans="1:26" x14ac:dyDescent="0.2">
      <c r="A30" s="152">
        <v>39290</v>
      </c>
      <c r="B30" s="153">
        <v>-0.10105774776698449</v>
      </c>
      <c r="C30" s="153">
        <v>-0.11947241658325636</v>
      </c>
      <c r="D30" s="153">
        <v>-9.0768405821211054E-2</v>
      </c>
      <c r="E30" s="153">
        <v>-0.10517263890673482</v>
      </c>
      <c r="F30" s="153">
        <v>-0.10688673948044354</v>
      </c>
      <c r="G30" s="153">
        <v>-0.11615752327107709</v>
      </c>
      <c r="H30" s="153">
        <v>-0.1167646338958199</v>
      </c>
      <c r="I30" s="153">
        <v>-9.28140224936988E-2</v>
      </c>
      <c r="J30" s="153">
        <v>-2.0951704547159632E-2</v>
      </c>
      <c r="K30" s="153">
        <v>-0.11468000830115031</v>
      </c>
      <c r="L30" s="153">
        <v>-0.12058092478425626</v>
      </c>
      <c r="M30" s="153">
        <v>-9.5241682118460347E-2</v>
      </c>
      <c r="N30" s="153">
        <v>-0.10769912937208252</v>
      </c>
      <c r="O30" s="153">
        <v>-8.5897869482290473E-2</v>
      </c>
      <c r="P30" s="153">
        <v>-0.13367101372616563</v>
      </c>
      <c r="Q30" s="153">
        <v>-0.13647101863482919</v>
      </c>
      <c r="R30" s="153">
        <v>-0.11298204129830677</v>
      </c>
      <c r="S30" s="153">
        <v>-0.16831506633599702</v>
      </c>
      <c r="T30" s="153">
        <v>-0.11647423797360347</v>
      </c>
      <c r="U30" s="153">
        <v>-8.9463183386792253E-2</v>
      </c>
      <c r="V30" s="153">
        <v>-9.4004425309803685E-2</v>
      </c>
      <c r="W30" s="153">
        <v>-5.477148777592869E-2</v>
      </c>
      <c r="X30" s="154">
        <v>-7.3150492200594594E-2</v>
      </c>
      <c r="Y30" s="155"/>
      <c r="Z30" s="155"/>
    </row>
    <row r="31" spans="1:26" x14ac:dyDescent="0.2">
      <c r="A31" s="152">
        <v>39297</v>
      </c>
      <c r="B31" s="153">
        <v>1.2098196649069625E-2</v>
      </c>
      <c r="C31" s="153">
        <v>2.4375968605024343E-3</v>
      </c>
      <c r="D31" s="153">
        <v>1.6764572051613382E-2</v>
      </c>
      <c r="E31" s="153">
        <v>1.2202331633557094E-2</v>
      </c>
      <c r="F31" s="153">
        <v>1.9641499992899322E-2</v>
      </c>
      <c r="G31" s="153">
        <v>3.2047802843411952E-2</v>
      </c>
      <c r="H31" s="153">
        <v>3.0916541484527115E-2</v>
      </c>
      <c r="I31" s="153">
        <v>4.119611122599557E-2</v>
      </c>
      <c r="J31" s="153">
        <v>2.3576351208924157E-3</v>
      </c>
      <c r="K31" s="153">
        <v>3.4829084297527714E-2</v>
      </c>
      <c r="L31" s="153">
        <v>-3.6623912142161497E-3</v>
      </c>
      <c r="M31" s="153">
        <v>-5.7991233074922974E-2</v>
      </c>
      <c r="N31" s="153">
        <v>-2.9884280685742046E-2</v>
      </c>
      <c r="O31" s="153">
        <v>-4.2915279307221006E-2</v>
      </c>
      <c r="P31" s="153">
        <v>-5.5806452847017712E-2</v>
      </c>
      <c r="Q31" s="153">
        <v>-2.6349953835742401E-2</v>
      </c>
      <c r="R31" s="153">
        <v>0.11798048519993128</v>
      </c>
      <c r="S31" s="153">
        <v>5.8852227603565295E-2</v>
      </c>
      <c r="T31" s="153">
        <v>-4.3104546811466991E-2</v>
      </c>
      <c r="U31" s="153">
        <v>-7.6129319705542847E-2</v>
      </c>
      <c r="V31" s="153">
        <v>0.13395277064758093</v>
      </c>
      <c r="W31" s="153">
        <v>-6.4914939788873416E-2</v>
      </c>
      <c r="X31" s="154">
        <v>1.2068092398198461E-3</v>
      </c>
      <c r="Y31" s="155"/>
      <c r="Z31" s="155"/>
    </row>
    <row r="32" spans="1:26" x14ac:dyDescent="0.2">
      <c r="A32" s="152">
        <v>39304</v>
      </c>
      <c r="B32" s="153">
        <v>-4.1434846213204639E-2</v>
      </c>
      <c r="C32" s="153">
        <v>-5.6703552685254469E-2</v>
      </c>
      <c r="D32" s="153">
        <v>-5.6514241484396259E-2</v>
      </c>
      <c r="E32" s="153">
        <v>-5.9232545344462213E-2</v>
      </c>
      <c r="F32" s="153">
        <v>-2.19683864881796E-2</v>
      </c>
      <c r="G32" s="153">
        <v>-6.5838339067032459E-2</v>
      </c>
      <c r="H32" s="153">
        <v>-7.8167182627788254E-2</v>
      </c>
      <c r="I32" s="153">
        <v>-7.7248308191750686E-2</v>
      </c>
      <c r="J32" s="153">
        <v>-2.7682286957820896E-2</v>
      </c>
      <c r="K32" s="153">
        <v>-1.5793796104934445E-2</v>
      </c>
      <c r="L32" s="153">
        <v>-2.3494809689173977E-2</v>
      </c>
      <c r="M32" s="153">
        <v>-8.3328369305367064E-2</v>
      </c>
      <c r="N32" s="153">
        <v>4.3253111604550781E-2</v>
      </c>
      <c r="O32" s="153">
        <v>9.2385001914866066E-2</v>
      </c>
      <c r="P32" s="153">
        <v>2.0787200975903117E-2</v>
      </c>
      <c r="Q32" s="153">
        <v>-1.8715525562209283E-2</v>
      </c>
      <c r="R32" s="153">
        <v>-3.7647058823326342E-2</v>
      </c>
      <c r="S32" s="153">
        <v>2.9254482541789792E-2</v>
      </c>
      <c r="T32" s="153">
        <v>4.1393188537479884E-3</v>
      </c>
      <c r="U32" s="153">
        <v>9.2969870825014601E-3</v>
      </c>
      <c r="V32" s="153">
        <v>-0.11418204792879447</v>
      </c>
      <c r="W32" s="153">
        <v>-8.0268750848572296E-2</v>
      </c>
      <c r="X32" s="154">
        <v>-8.0661751145203239E-3</v>
      </c>
      <c r="Y32" s="155"/>
      <c r="Z32" s="155"/>
    </row>
    <row r="33" spans="1:26" x14ac:dyDescent="0.2">
      <c r="A33" s="152">
        <v>39311</v>
      </c>
      <c r="B33" s="153">
        <v>-0.1149063176924878</v>
      </c>
      <c r="C33" s="153">
        <v>-0.10062541393264342</v>
      </c>
      <c r="D33" s="153">
        <v>-0.12436688182867654</v>
      </c>
      <c r="E33" s="153">
        <v>-9.5836031844472938E-2</v>
      </c>
      <c r="F33" s="153">
        <v>-0.10439819065323666</v>
      </c>
      <c r="G33" s="153">
        <v>-9.298212630385079E-2</v>
      </c>
      <c r="H33" s="153">
        <v>-0.14597328463374917</v>
      </c>
      <c r="I33" s="153">
        <v>-0.10360091604247275</v>
      </c>
      <c r="J33" s="153">
        <v>-0.13397841459848139</v>
      </c>
      <c r="K33" s="153">
        <v>-0.13798325844103776</v>
      </c>
      <c r="L33" s="153">
        <v>-7.530100771660829E-2</v>
      </c>
      <c r="M33" s="153">
        <v>-0.20629213967686125</v>
      </c>
      <c r="N33" s="153">
        <v>-0.13378385123683595</v>
      </c>
      <c r="O33" s="153">
        <v>-0.19179051661846472</v>
      </c>
      <c r="P33" s="153">
        <v>-7.4287811257895561E-2</v>
      </c>
      <c r="Q33" s="153">
        <v>-0.12075015430788114</v>
      </c>
      <c r="R33" s="153">
        <v>-0.10907089573421959</v>
      </c>
      <c r="S33" s="153">
        <v>-0.16958554181093258</v>
      </c>
      <c r="T33" s="153">
        <v>-0.17120864198587776</v>
      </c>
      <c r="U33" s="153">
        <v>-0.1521032495962357</v>
      </c>
      <c r="V33" s="153">
        <v>-0.10621022710934666</v>
      </c>
      <c r="W33" s="153">
        <v>-0.10138182652927105</v>
      </c>
      <c r="X33" s="154">
        <v>-0.13882564338519113</v>
      </c>
      <c r="Y33" s="155"/>
      <c r="Z33" s="155"/>
    </row>
    <row r="34" spans="1:26" x14ac:dyDescent="0.2">
      <c r="A34" s="152">
        <v>39318</v>
      </c>
      <c r="B34" s="153">
        <v>0.12005548192361334</v>
      </c>
      <c r="C34" s="153">
        <v>0.11231921626004515</v>
      </c>
      <c r="D34" s="153">
        <v>0.17942168960445859</v>
      </c>
      <c r="E34" s="153">
        <v>0.11190899229163553</v>
      </c>
      <c r="F34" s="153">
        <v>7.0190095608785835E-2</v>
      </c>
      <c r="G34" s="153">
        <v>0.11639483982224948</v>
      </c>
      <c r="H34" s="153">
        <v>0.16099648339176847</v>
      </c>
      <c r="I34" s="153">
        <v>0.14162741551465005</v>
      </c>
      <c r="J34" s="153">
        <v>0.16781263430210691</v>
      </c>
      <c r="K34" s="153">
        <v>4.0810751079599285E-4</v>
      </c>
      <c r="L34" s="153">
        <v>1.0808057663852726E-2</v>
      </c>
      <c r="M34" s="153">
        <v>0.2529198132372078</v>
      </c>
      <c r="N34" s="153">
        <v>1.2201072677358697E-2</v>
      </c>
      <c r="O34" s="153">
        <v>1.2259194387376311E-2</v>
      </c>
      <c r="P34" s="153">
        <v>-3.2554772103919577E-2</v>
      </c>
      <c r="Q34" s="153">
        <v>6.2248671238868881E-2</v>
      </c>
      <c r="R34" s="153">
        <v>8.0892088945598462E-2</v>
      </c>
      <c r="S34" s="153">
        <v>0.12346924212682316</v>
      </c>
      <c r="T34" s="153">
        <v>0.18953978388935119</v>
      </c>
      <c r="U34" s="153">
        <v>0.13372540391182436</v>
      </c>
      <c r="V34" s="153">
        <v>0.17309321782822948</v>
      </c>
      <c r="W34" s="153">
        <v>0.13581276752545482</v>
      </c>
      <c r="X34" s="154">
        <v>0.10062717618315706</v>
      </c>
      <c r="Y34" s="155"/>
      <c r="Z34" s="155"/>
    </row>
    <row r="35" spans="1:26" x14ac:dyDescent="0.2">
      <c r="A35" s="152">
        <v>39325</v>
      </c>
      <c r="B35" s="153">
        <v>4.3293369535603851E-2</v>
      </c>
      <c r="C35" s="153">
        <v>6.1813655423445281E-2</v>
      </c>
      <c r="D35" s="153">
        <v>5.1472539983654628E-2</v>
      </c>
      <c r="E35" s="153">
        <v>2.3348108461672092E-2</v>
      </c>
      <c r="F35" s="153">
        <v>3.265170402511243E-2</v>
      </c>
      <c r="G35" s="153">
        <v>3.0063573876049986E-2</v>
      </c>
      <c r="H35" s="153">
        <v>6.7815421943035067E-2</v>
      </c>
      <c r="I35" s="153">
        <v>7.4984721472028171E-2</v>
      </c>
      <c r="J35" s="153">
        <v>3.790248390473757E-2</v>
      </c>
      <c r="K35" s="153">
        <v>-1.6528836618223009E-2</v>
      </c>
      <c r="L35" s="153">
        <v>-8.4585171706050857E-2</v>
      </c>
      <c r="M35" s="153">
        <v>-4.6832526347373428E-2</v>
      </c>
      <c r="N35" s="153">
        <v>9.3279822758058066E-4</v>
      </c>
      <c r="O35" s="153">
        <v>1.7301038248182248E-3</v>
      </c>
      <c r="P35" s="153">
        <v>3.7137237341981849E-2</v>
      </c>
      <c r="Q35" s="153">
        <v>-2.6614791161449398E-2</v>
      </c>
      <c r="R35" s="153">
        <v>2.9033375716988986E-2</v>
      </c>
      <c r="S35" s="153">
        <v>4.1348954677440479E-2</v>
      </c>
      <c r="T35" s="153">
        <v>2.2173821526808277E-2</v>
      </c>
      <c r="U35" s="153">
        <v>0.10678145429003963</v>
      </c>
      <c r="V35" s="153">
        <v>1.9442108166177814E-2</v>
      </c>
      <c r="W35" s="153">
        <v>-8.2619775739493206E-3</v>
      </c>
      <c r="X35" s="154">
        <v>1.2145178446269732E-3</v>
      </c>
      <c r="Y35" s="155"/>
      <c r="Z35" s="155"/>
    </row>
    <row r="36" spans="1:26" x14ac:dyDescent="0.2">
      <c r="A36" s="152">
        <v>39332</v>
      </c>
      <c r="B36" s="153">
        <v>2.5879448998501467E-3</v>
      </c>
      <c r="C36" s="153">
        <v>3.9990825768644156E-2</v>
      </c>
      <c r="D36" s="153">
        <v>6.0704928784734567E-2</v>
      </c>
      <c r="E36" s="153">
        <v>-3.8653169132167257E-2</v>
      </c>
      <c r="F36" s="153">
        <v>-2.1405892706802987E-2</v>
      </c>
      <c r="G36" s="153">
        <v>-4.0133708089737492E-2</v>
      </c>
      <c r="H36" s="153">
        <v>-2.334996162145327E-2</v>
      </c>
      <c r="I36" s="153">
        <v>-2.0814135030628445E-2</v>
      </c>
      <c r="J36" s="153">
        <v>1.2586420847897491E-2</v>
      </c>
      <c r="K36" s="153">
        <v>-1.3620741439098952E-2</v>
      </c>
      <c r="L36" s="153">
        <v>3.8372985440070701E-3</v>
      </c>
      <c r="M36" s="153">
        <v>-9.0174282140838176E-3</v>
      </c>
      <c r="N36" s="153">
        <v>-6.3085188054878338E-2</v>
      </c>
      <c r="O36" s="153">
        <v>-6.1744386868692831E-2</v>
      </c>
      <c r="P36" s="153">
        <v>-4.2799841880611636E-3</v>
      </c>
      <c r="Q36" s="153">
        <v>-9.8714928041805476E-3</v>
      </c>
      <c r="R36" s="153">
        <v>-6.8261512959746168E-2</v>
      </c>
      <c r="S36" s="153">
        <v>-8.3161933998592868E-2</v>
      </c>
      <c r="T36" s="153">
        <v>4.3890657091716037E-2</v>
      </c>
      <c r="U36" s="153">
        <v>3.0725797612139776E-2</v>
      </c>
      <c r="V36" s="153">
        <v>-9.8132086588445539E-3</v>
      </c>
      <c r="W36" s="153">
        <v>2.191360042303607E-2</v>
      </c>
      <c r="X36" s="154">
        <v>1.9522256325660618E-2</v>
      </c>
      <c r="Y36" s="155"/>
      <c r="Z36" s="155"/>
    </row>
    <row r="37" spans="1:26" x14ac:dyDescent="0.2">
      <c r="A37" s="152">
        <v>39339</v>
      </c>
      <c r="B37" s="153">
        <v>2.8928242318195557E-2</v>
      </c>
      <c r="C37" s="153">
        <v>3.1186484389030874E-2</v>
      </c>
      <c r="D37" s="153">
        <v>4.3766280487067419E-2</v>
      </c>
      <c r="E37" s="153">
        <v>2.9845605231249239E-2</v>
      </c>
      <c r="F37" s="153">
        <v>1.624327600081284E-2</v>
      </c>
      <c r="G37" s="153">
        <v>1.9388138936063674E-2</v>
      </c>
      <c r="H37" s="153">
        <v>-4.0945534918389669E-2</v>
      </c>
      <c r="I37" s="153">
        <v>1.0792640268407995E-2</v>
      </c>
      <c r="J37" s="153">
        <v>4.6218487389318656E-2</v>
      </c>
      <c r="K37" s="153">
        <v>-2.7817522955042957E-3</v>
      </c>
      <c r="L37" s="153">
        <v>0.14444287767817154</v>
      </c>
      <c r="M37" s="153">
        <v>-1.7801950227298625E-2</v>
      </c>
      <c r="N37" s="153">
        <v>-1.3717636735374435E-2</v>
      </c>
      <c r="O37" s="153">
        <v>0.10538426136654938</v>
      </c>
      <c r="P37" s="153">
        <v>0.1553846355045197</v>
      </c>
      <c r="Q37" s="153">
        <v>5.0401792721445952E-2</v>
      </c>
      <c r="R37" s="153">
        <v>1.9672789517525737E-2</v>
      </c>
      <c r="S37" s="153">
        <v>-6.7049798429649602E-4</v>
      </c>
      <c r="T37" s="153">
        <v>-1.6091314858087059E-2</v>
      </c>
      <c r="U37" s="153">
        <v>-5.5598645692246644E-2</v>
      </c>
      <c r="V37" s="153">
        <v>-4.3571261018517764E-3</v>
      </c>
      <c r="W37" s="153">
        <v>0.10936302540022894</v>
      </c>
      <c r="X37" s="154">
        <v>-2.797589358670783E-2</v>
      </c>
      <c r="Y37" s="155"/>
      <c r="Z37" s="155"/>
    </row>
    <row r="38" spans="1:26" x14ac:dyDescent="0.2">
      <c r="A38" s="152">
        <v>39346</v>
      </c>
      <c r="B38" s="153">
        <v>8.0648304017591863E-2</v>
      </c>
      <c r="C38" s="153">
        <v>0.10124669945831317</v>
      </c>
      <c r="D38" s="153">
        <v>0.10775547931988098</v>
      </c>
      <c r="E38" s="153">
        <v>7.005365522545752E-2</v>
      </c>
      <c r="F38" s="153">
        <v>8.2820798588843281E-2</v>
      </c>
      <c r="G38" s="153">
        <v>6.9784485386325257E-2</v>
      </c>
      <c r="H38" s="153">
        <v>9.4609913774694812E-2</v>
      </c>
      <c r="I38" s="153">
        <v>8.6866417726578521E-2</v>
      </c>
      <c r="J38" s="153">
        <v>6.1746987950437274E-2</v>
      </c>
      <c r="K38" s="153">
        <v>0.19142525737842195</v>
      </c>
      <c r="L38" s="153">
        <v>8.3722807538520266E-2</v>
      </c>
      <c r="M38" s="153">
        <v>7.1338358492572751E-2</v>
      </c>
      <c r="N38" s="153">
        <v>0.12888414530102035</v>
      </c>
      <c r="O38" s="153">
        <v>7.3688592854065718E-2</v>
      </c>
      <c r="P38" s="153">
        <v>9.5326644618490594E-2</v>
      </c>
      <c r="Q38" s="153">
        <v>0.1471658877085312</v>
      </c>
      <c r="R38" s="153">
        <v>3.9341778261913582E-2</v>
      </c>
      <c r="S38" s="153">
        <v>9.7091789327268849E-2</v>
      </c>
      <c r="T38" s="153">
        <v>1.5786195275988835E-2</v>
      </c>
      <c r="U38" s="153">
        <v>5.4080737858371808E-2</v>
      </c>
      <c r="V38" s="153">
        <v>5.5502729339608911E-2</v>
      </c>
      <c r="W38" s="153">
        <v>-3.6068196674845572E-2</v>
      </c>
      <c r="X38" s="154">
        <v>0.15643571576989004</v>
      </c>
      <c r="Y38" s="155"/>
      <c r="Z38" s="155"/>
    </row>
    <row r="39" spans="1:26" x14ac:dyDescent="0.2">
      <c r="A39" s="152">
        <v>39353</v>
      </c>
      <c r="B39" s="153">
        <v>5.9171191170036379E-2</v>
      </c>
      <c r="C39" s="153">
        <v>2.4567920369551022E-2</v>
      </c>
      <c r="D39" s="153">
        <v>0.11851961187185391</v>
      </c>
      <c r="E39" s="153">
        <v>3.9096599498008387E-2</v>
      </c>
      <c r="F39" s="153">
        <v>8.5349719890305362E-2</v>
      </c>
      <c r="G39" s="153">
        <v>9.2477200067064211E-2</v>
      </c>
      <c r="H39" s="153">
        <v>3.868582176076274E-2</v>
      </c>
      <c r="I39" s="153">
        <v>8.6286642182641524E-2</v>
      </c>
      <c r="J39" s="153">
        <v>0.11142631992593756</v>
      </c>
      <c r="K39" s="153">
        <v>-3.2407987286055456E-2</v>
      </c>
      <c r="L39" s="153">
        <v>0.1155063586038764</v>
      </c>
      <c r="M39" s="153">
        <v>-6.6048436725071194E-3</v>
      </c>
      <c r="N39" s="153">
        <v>5.3718400206795379E-2</v>
      </c>
      <c r="O39" s="153">
        <v>6.242729738968656E-2</v>
      </c>
      <c r="P39" s="153">
        <v>0.15005467698052305</v>
      </c>
      <c r="Q39" s="153">
        <v>2.8211121805786752E-2</v>
      </c>
      <c r="R39" s="153">
        <v>3.095902031381239E-2</v>
      </c>
      <c r="S39" s="153">
        <v>1.789639318522112E-2</v>
      </c>
      <c r="T39" s="153">
        <v>0.11956400396986668</v>
      </c>
      <c r="U39" s="153">
        <v>4.6805013123014896E-2</v>
      </c>
      <c r="V39" s="153">
        <v>-1.435974989939791E-2</v>
      </c>
      <c r="W39" s="153">
        <v>9.0045589468114584E-2</v>
      </c>
      <c r="X39" s="154">
        <v>5.90026646356311E-2</v>
      </c>
      <c r="Y39" s="155"/>
      <c r="Z39" s="155"/>
    </row>
    <row r="40" spans="1:26" x14ac:dyDescent="0.2">
      <c r="A40" s="152">
        <v>39360</v>
      </c>
      <c r="B40" s="153">
        <v>4.7565008506388923E-2</v>
      </c>
      <c r="C40" s="153">
        <v>5.8480612973909572E-2</v>
      </c>
      <c r="D40" s="153">
        <v>-3.444908675699221E-3</v>
      </c>
      <c r="E40" s="153">
        <v>1.3809900453902605E-2</v>
      </c>
      <c r="F40" s="153">
        <v>8.6404225369792309E-2</v>
      </c>
      <c r="G40" s="153">
        <v>8.8063688256899419E-2</v>
      </c>
      <c r="H40" s="153">
        <v>8.1970796715722605E-2</v>
      </c>
      <c r="I40" s="153">
        <v>9.5823602989129841E-2</v>
      </c>
      <c r="J40" s="153">
        <v>6.834940437424486E-2</v>
      </c>
      <c r="K40" s="153">
        <v>0.19706095619714242</v>
      </c>
      <c r="L40" s="153">
        <v>-1.5542530497846326E-2</v>
      </c>
      <c r="M40" s="153">
        <v>4.2288521422738637E-3</v>
      </c>
      <c r="N40" s="153">
        <v>-1.1944749637147683E-2</v>
      </c>
      <c r="O40" s="153">
        <v>1.2773722628731395E-2</v>
      </c>
      <c r="P40" s="153">
        <v>8.6882420506637411E-3</v>
      </c>
      <c r="Q40" s="153">
        <v>5.1075494990934299E-2</v>
      </c>
      <c r="R40" s="153">
        <v>-8.3027672555857079E-3</v>
      </c>
      <c r="S40" s="153">
        <v>5.0919920039678997E-2</v>
      </c>
      <c r="T40" s="153">
        <v>1.1785498240582245E-2</v>
      </c>
      <c r="U40" s="153">
        <v>0.10431017021932414</v>
      </c>
      <c r="V40" s="153">
        <v>3.9642143384990738E-2</v>
      </c>
      <c r="W40" s="153">
        <v>3.8274506152566334E-2</v>
      </c>
      <c r="X40" s="154">
        <v>2.2000799330524456E-2</v>
      </c>
      <c r="Y40" s="155"/>
      <c r="Z40" s="155"/>
    </row>
    <row r="41" spans="1:26" x14ac:dyDescent="0.2">
      <c r="A41" s="152">
        <v>39367</v>
      </c>
      <c r="B41" s="153">
        <v>1.1817716783620071E-2</v>
      </c>
      <c r="C41" s="153">
        <v>6.8869802014134118E-2</v>
      </c>
      <c r="D41" s="153">
        <v>1.7883311023728688E-2</v>
      </c>
      <c r="E41" s="153">
        <v>-2.647740317152155E-2</v>
      </c>
      <c r="F41" s="153">
        <v>-2.213044732002819E-3</v>
      </c>
      <c r="G41" s="153">
        <v>-1.5175945931284842E-2</v>
      </c>
      <c r="H41" s="153">
        <v>5.3149509797813146E-2</v>
      </c>
      <c r="I41" s="153">
        <v>-1.1252183570357359E-2</v>
      </c>
      <c r="J41" s="153">
        <v>2.6679054990954753E-2</v>
      </c>
      <c r="K41" s="153">
        <v>-9.7946790465564051E-2</v>
      </c>
      <c r="L41" s="153">
        <v>-1.7094643456223302E-2</v>
      </c>
      <c r="M41" s="153">
        <v>5.370687415580272E-2</v>
      </c>
      <c r="N41" s="153">
        <v>0.11242766202898247</v>
      </c>
      <c r="O41" s="153">
        <v>5.8018018007107673E-2</v>
      </c>
      <c r="P41" s="153">
        <v>-3.1111391127742215E-2</v>
      </c>
      <c r="Q41" s="153">
        <v>-4.0152272065480922E-2</v>
      </c>
      <c r="R41" s="153">
        <v>4.0155786338316207E-2</v>
      </c>
      <c r="S41" s="153">
        <v>-2.6496229585665377E-2</v>
      </c>
      <c r="T41" s="153">
        <v>4.9776274964511641E-3</v>
      </c>
      <c r="U41" s="153">
        <v>-2.1307853444483483E-2</v>
      </c>
      <c r="V41" s="153">
        <v>9.8130224149466407E-3</v>
      </c>
      <c r="W41" s="153">
        <v>8.7177866558580341E-2</v>
      </c>
      <c r="X41" s="154">
        <v>-3.0907250231750668E-3</v>
      </c>
      <c r="Y41" s="155"/>
      <c r="Z41" s="155"/>
    </row>
    <row r="42" spans="1:26" x14ac:dyDescent="0.2">
      <c r="A42" s="152">
        <v>39374</v>
      </c>
      <c r="B42" s="153">
        <v>-2.73821199491791E-2</v>
      </c>
      <c r="C42" s="153">
        <v>-2.9260250522283676E-2</v>
      </c>
      <c r="D42" s="153">
        <v>-1.8383138533540972E-2</v>
      </c>
      <c r="E42" s="153">
        <v>-3.9947248378281099E-2</v>
      </c>
      <c r="F42" s="153">
        <v>-5.5323052845058791E-2</v>
      </c>
      <c r="G42" s="153">
        <v>-4.9941879614492132E-2</v>
      </c>
      <c r="H42" s="153">
        <v>-3.1700828587648229E-2</v>
      </c>
      <c r="I42" s="153">
        <v>-4.7842880272773489E-2</v>
      </c>
      <c r="J42" s="153">
        <v>-1.4996767924466751E-2</v>
      </c>
      <c r="K42" s="153">
        <v>-2.3994713687591835E-2</v>
      </c>
      <c r="L42" s="153">
        <v>-7.3776444065050253E-2</v>
      </c>
      <c r="M42" s="153">
        <v>4.9748074930139288E-2</v>
      </c>
      <c r="N42" s="153">
        <v>-5.6937404245785805E-2</v>
      </c>
      <c r="O42" s="153">
        <v>-7.6294277914016051E-2</v>
      </c>
      <c r="P42" s="153">
        <v>5.9334355480964258E-3</v>
      </c>
      <c r="Q42" s="153">
        <v>4.1868963591764161E-2</v>
      </c>
      <c r="R42" s="153">
        <v>-5.3591053064087756E-2</v>
      </c>
      <c r="S42" s="153">
        <v>6.6631561530468442E-3</v>
      </c>
      <c r="T42" s="153">
        <v>-1.2768832669850875E-2</v>
      </c>
      <c r="U42" s="153">
        <v>-1.2949876366678444E-2</v>
      </c>
      <c r="V42" s="153">
        <v>-4.7223473872296556E-2</v>
      </c>
      <c r="W42" s="153">
        <v>-1.0250325798685365E-2</v>
      </c>
      <c r="X42" s="154">
        <v>-1.4594398162871726E-2</v>
      </c>
      <c r="Y42" s="155"/>
      <c r="Z42" s="155"/>
    </row>
    <row r="43" spans="1:26" x14ac:dyDescent="0.2">
      <c r="A43" s="152">
        <v>39381</v>
      </c>
      <c r="B43" s="153">
        <v>6.8128097734271198E-2</v>
      </c>
      <c r="C43" s="153">
        <v>0.14204918564647126</v>
      </c>
      <c r="D43" s="153">
        <v>5.6114401618908537E-2</v>
      </c>
      <c r="E43" s="153">
        <v>2.2314024317210048E-2</v>
      </c>
      <c r="F43" s="153">
        <v>9.5012208007039869E-2</v>
      </c>
      <c r="G43" s="153">
        <v>9.3454369331654727E-2</v>
      </c>
      <c r="H43" s="153">
        <v>4.6431442590989913E-2</v>
      </c>
      <c r="I43" s="153">
        <v>6.2931657883044861E-2</v>
      </c>
      <c r="J43" s="153">
        <v>4.5412783827893974E-2</v>
      </c>
      <c r="K43" s="153">
        <v>-2.2012480978612674E-2</v>
      </c>
      <c r="L43" s="153">
        <v>6.401931819512284E-2</v>
      </c>
      <c r="M43" s="153">
        <v>-1.5388025930372294E-2</v>
      </c>
      <c r="N43" s="153">
        <v>2.9032897731209883E-2</v>
      </c>
      <c r="O43" s="153">
        <v>1.1061946824810383E-3</v>
      </c>
      <c r="P43" s="153">
        <v>0.10428205267808706</v>
      </c>
      <c r="Q43" s="153">
        <v>4.1771959215229165E-2</v>
      </c>
      <c r="R43" s="153">
        <v>1.7472055785295558E-2</v>
      </c>
      <c r="S43" s="153">
        <v>-3.1452155196475943E-3</v>
      </c>
      <c r="T43" s="153">
        <v>4.6026320062031861E-2</v>
      </c>
      <c r="U43" s="153">
        <v>6.5769035332222003E-2</v>
      </c>
      <c r="V43" s="153">
        <v>3.5606891707391515E-2</v>
      </c>
      <c r="W43" s="153">
        <v>-2.8934171275155969E-2</v>
      </c>
      <c r="X43" s="154">
        <v>3.4618894785172868E-2</v>
      </c>
      <c r="Y43" s="155"/>
      <c r="Z43" s="155"/>
    </row>
    <row r="44" spans="1:26" x14ac:dyDescent="0.2">
      <c r="A44" s="152">
        <v>39388</v>
      </c>
      <c r="B44" s="153">
        <v>1.3164813462643298E-2</v>
      </c>
      <c r="C44" s="153">
        <v>2.1728910583324126E-2</v>
      </c>
      <c r="D44" s="153">
        <v>3.7406347574514456E-2</v>
      </c>
      <c r="E44" s="153">
        <v>2.5087449644236127E-2</v>
      </c>
      <c r="F44" s="153">
        <v>9.0108623036343569E-3</v>
      </c>
      <c r="G44" s="153">
        <v>-2.1858823017474768E-2</v>
      </c>
      <c r="H44" s="153">
        <v>1.4629565244080737E-2</v>
      </c>
      <c r="I44" s="153">
        <v>1.6723940438717198E-2</v>
      </c>
      <c r="J44" s="153">
        <v>-1.2680477096078441E-2</v>
      </c>
      <c r="K44" s="153">
        <v>-6.0842481653437412E-2</v>
      </c>
      <c r="L44" s="153">
        <v>0.11696432892368343</v>
      </c>
      <c r="M44" s="153">
        <v>-3.3585759746676734E-2</v>
      </c>
      <c r="N44" s="153">
        <v>3.8498185640870063E-2</v>
      </c>
      <c r="O44" s="153">
        <v>5.1933701645829319E-2</v>
      </c>
      <c r="P44" s="153">
        <v>0.102130304280539</v>
      </c>
      <c r="Q44" s="153">
        <v>-2.7128958735292759E-2</v>
      </c>
      <c r="R44" s="153">
        <v>-1.6430101098127658E-2</v>
      </c>
      <c r="S44" s="153">
        <v>0.15356948696833886</v>
      </c>
      <c r="T44" s="153">
        <v>-3.4683449808071608E-2</v>
      </c>
      <c r="U44" s="153">
        <v>-9.9779004466376987E-3</v>
      </c>
      <c r="V44" s="153">
        <v>1.104953976128761E-2</v>
      </c>
      <c r="W44" s="153">
        <v>-1.8767449684943358E-2</v>
      </c>
      <c r="X44" s="154">
        <v>9.6947637727563346E-2</v>
      </c>
      <c r="Y44" s="155"/>
      <c r="Z44" s="155"/>
    </row>
    <row r="45" spans="1:26" x14ac:dyDescent="0.2">
      <c r="A45" s="152">
        <v>39395</v>
      </c>
      <c r="B45" s="153">
        <v>2.4929601990803939E-3</v>
      </c>
      <c r="C45" s="153">
        <v>0.14079704048772634</v>
      </c>
      <c r="D45" s="153">
        <v>-8.5974225802697406E-3</v>
      </c>
      <c r="E45" s="153">
        <v>2.4891180665886373E-2</v>
      </c>
      <c r="F45" s="153">
        <v>-8.0484296967345492E-2</v>
      </c>
      <c r="G45" s="153">
        <v>-7.09095448670089E-2</v>
      </c>
      <c r="H45" s="153">
        <v>-3.1500830211999224E-2</v>
      </c>
      <c r="I45" s="153">
        <v>-3.3395150393286395E-2</v>
      </c>
      <c r="J45" s="153">
        <v>-6.9557477146734284E-2</v>
      </c>
      <c r="K45" s="153">
        <v>-3.7262496761952799E-2</v>
      </c>
      <c r="L45" s="153">
        <v>8.4994722265809106E-2</v>
      </c>
      <c r="M45" s="153">
        <v>-2.1052500425289635E-2</v>
      </c>
      <c r="N45" s="153">
        <v>-6.0450460942143708E-2</v>
      </c>
      <c r="O45" s="153">
        <v>-5.1820728288493184E-2</v>
      </c>
      <c r="P45" s="153">
        <v>1.7624522926313526E-2</v>
      </c>
      <c r="Q45" s="153">
        <v>-9.6249805117228429E-2</v>
      </c>
      <c r="R45" s="153">
        <v>-6.5276466168888506E-2</v>
      </c>
      <c r="S45" s="153">
        <v>-7.2104089451033471E-2</v>
      </c>
      <c r="T45" s="153">
        <v>4.1917443531369085E-3</v>
      </c>
      <c r="U45" s="153">
        <v>-6.3849170480458087E-2</v>
      </c>
      <c r="V45" s="153">
        <v>-4.3618575689250441E-2</v>
      </c>
      <c r="W45" s="153">
        <v>8.7493157155277265E-2</v>
      </c>
      <c r="X45" s="154">
        <v>-6.2048370662359666E-2</v>
      </c>
      <c r="Y45" s="155"/>
      <c r="Z45" s="155"/>
    </row>
    <row r="46" spans="1:26" x14ac:dyDescent="0.2">
      <c r="A46" s="152">
        <v>39402</v>
      </c>
      <c r="B46" s="153">
        <v>8.8770732930293656E-3</v>
      </c>
      <c r="C46" s="153">
        <v>-3.0693114479754764E-2</v>
      </c>
      <c r="D46" s="153">
        <v>-2.013238578602063E-2</v>
      </c>
      <c r="E46" s="153">
        <v>-9.568307904683172E-4</v>
      </c>
      <c r="F46" s="153">
        <v>6.1215114282161219E-2</v>
      </c>
      <c r="G46" s="153">
        <v>5.9671208286896475E-2</v>
      </c>
      <c r="H46" s="153">
        <v>2.9619112972133953E-2</v>
      </c>
      <c r="I46" s="153">
        <v>-1.6304777952062494E-2</v>
      </c>
      <c r="J46" s="153">
        <v>3.1706983709140581E-2</v>
      </c>
      <c r="K46" s="153">
        <v>-9.5422780940073327E-3</v>
      </c>
      <c r="L46" s="153">
        <v>7.0299721588211531E-3</v>
      </c>
      <c r="M46" s="153">
        <v>-3.2834373368571784E-2</v>
      </c>
      <c r="N46" s="153">
        <v>8.7014879315380017E-2</v>
      </c>
      <c r="O46" s="153">
        <v>0.10487444611050499</v>
      </c>
      <c r="P46" s="153">
        <v>2.3799135657644181E-2</v>
      </c>
      <c r="Q46" s="153">
        <v>3.9440685182693122E-3</v>
      </c>
      <c r="R46" s="153">
        <v>1.7755828640803564E-2</v>
      </c>
      <c r="S46" s="153">
        <v>-5.7925844434414488E-2</v>
      </c>
      <c r="T46" s="153">
        <v>-4.9989528341047626E-2</v>
      </c>
      <c r="U46" s="153">
        <v>-7.9785241956187083E-5</v>
      </c>
      <c r="V46" s="153">
        <v>3.5427118117300684E-2</v>
      </c>
      <c r="W46" s="153">
        <v>0.11225500137509446</v>
      </c>
      <c r="X46" s="154">
        <v>5.9930034566834586E-3</v>
      </c>
      <c r="Y46" s="155"/>
      <c r="Z46" s="155"/>
    </row>
    <row r="47" spans="1:26" x14ac:dyDescent="0.2">
      <c r="A47" s="152">
        <v>39409</v>
      </c>
      <c r="B47" s="153">
        <v>-8.5113911488920169E-2</v>
      </c>
      <c r="C47" s="153">
        <v>-5.8806182494571792E-2</v>
      </c>
      <c r="D47" s="153">
        <v>-7.8983409430480114E-2</v>
      </c>
      <c r="E47" s="153">
        <v>-8.3437130387046587E-2</v>
      </c>
      <c r="F47" s="153">
        <v>-9.9238849436453822E-2</v>
      </c>
      <c r="G47" s="153">
        <v>-0.1290133002127119</v>
      </c>
      <c r="H47" s="153">
        <v>-0.11578441068886111</v>
      </c>
      <c r="I47" s="153">
        <v>-4.1825869284386454E-2</v>
      </c>
      <c r="J47" s="153">
        <v>-4.9145582159187233E-2</v>
      </c>
      <c r="K47" s="153">
        <v>-9.7561541927334572E-2</v>
      </c>
      <c r="L47" s="153">
        <v>-0.12175507771959439</v>
      </c>
      <c r="M47" s="153">
        <v>-0.11875740521220692</v>
      </c>
      <c r="N47" s="153">
        <v>-2.2567210615366245E-2</v>
      </c>
      <c r="O47" s="153">
        <v>-6.6176470585353059E-2</v>
      </c>
      <c r="P47" s="153">
        <v>-0.11431232415011434</v>
      </c>
      <c r="Q47" s="153">
        <v>-0.11126596318861616</v>
      </c>
      <c r="R47" s="153">
        <v>-6.8778239439352837E-2</v>
      </c>
      <c r="S47" s="153">
        <v>-0.10467757372355259</v>
      </c>
      <c r="T47" s="153">
        <v>-8.7183085785612013E-2</v>
      </c>
      <c r="U47" s="153">
        <v>-4.3435400709491929E-2</v>
      </c>
      <c r="V47" s="153">
        <v>-2.3898685113393638E-2</v>
      </c>
      <c r="W47" s="153">
        <v>-0.16900758744343639</v>
      </c>
      <c r="X47" s="154">
        <v>-0.11003537899130938</v>
      </c>
      <c r="Y47" s="155"/>
      <c r="Z47" s="155"/>
    </row>
    <row r="48" spans="1:26" x14ac:dyDescent="0.2">
      <c r="A48" s="152">
        <v>39416</v>
      </c>
      <c r="B48" s="153">
        <v>4.0635395391131514E-2</v>
      </c>
      <c r="C48" s="153">
        <v>-5.3544204372384767E-2</v>
      </c>
      <c r="D48" s="153">
        <v>6.3066037296522312E-2</v>
      </c>
      <c r="E48" s="153">
        <v>8.1327924931745343E-2</v>
      </c>
      <c r="F48" s="153">
        <v>0.10126368992369916</v>
      </c>
      <c r="G48" s="153">
        <v>0.18882159465463375</v>
      </c>
      <c r="H48" s="153">
        <v>6.7847965836980981E-2</v>
      </c>
      <c r="I48" s="153">
        <v>8.1145888462952329E-2</v>
      </c>
      <c r="J48" s="153">
        <v>7.1468375572202564E-2</v>
      </c>
      <c r="K48" s="153">
        <v>4.9200973561380618E-2</v>
      </c>
      <c r="L48" s="153">
        <v>9.3649818815357097E-2</v>
      </c>
      <c r="M48" s="153">
        <v>-9.3834917723478614E-2</v>
      </c>
      <c r="N48" s="153">
        <v>-3.6419310987205605E-2</v>
      </c>
      <c r="O48" s="153">
        <v>1.360057264888912E-2</v>
      </c>
      <c r="P48" s="153">
        <v>3.577955933390476E-2</v>
      </c>
      <c r="Q48" s="153">
        <v>7.8739974886946118E-2</v>
      </c>
      <c r="R48" s="153">
        <v>8.6327020720790293E-2</v>
      </c>
      <c r="S48" s="153">
        <v>6.3614858155253917E-2</v>
      </c>
      <c r="T48" s="153">
        <v>2.430130354237935E-2</v>
      </c>
      <c r="U48" s="153">
        <v>9.2759407849793921E-3</v>
      </c>
      <c r="V48" s="153">
        <v>-3.9032416945587699E-3</v>
      </c>
      <c r="W48" s="153">
        <v>3.6016363080120115E-2</v>
      </c>
      <c r="X48" s="154">
        <v>1.8256082575990349E-2</v>
      </c>
      <c r="Y48" s="155"/>
      <c r="Z48" s="155"/>
    </row>
    <row r="49" spans="1:26" x14ac:dyDescent="0.2">
      <c r="A49" s="152">
        <v>39423</v>
      </c>
      <c r="B49" s="153">
        <v>5.4843282151446716E-2</v>
      </c>
      <c r="C49" s="153">
        <v>0.12731933700567744</v>
      </c>
      <c r="D49" s="153">
        <v>4.4776005517945229E-2</v>
      </c>
      <c r="E49" s="153">
        <v>4.9201044722817264E-2</v>
      </c>
      <c r="F49" s="153">
        <v>8.5878794970611655E-2</v>
      </c>
      <c r="G49" s="153">
        <v>3.1000714778866113E-2</v>
      </c>
      <c r="H49" s="153">
        <v>4.815359184189244E-2</v>
      </c>
      <c r="I49" s="153">
        <v>-8.2152289651931569E-4</v>
      </c>
      <c r="J49" s="153">
        <v>0.10765830195968029</v>
      </c>
      <c r="K49" s="153">
        <v>2.3946728907206033E-2</v>
      </c>
      <c r="L49" s="153">
        <v>7.792951169966815E-2</v>
      </c>
      <c r="M49" s="153">
        <v>0.24901761792272845</v>
      </c>
      <c r="N49" s="153">
        <v>5.685667561416085E-2</v>
      </c>
      <c r="O49" s="153">
        <v>2.8248587497239287E-3</v>
      </c>
      <c r="P49" s="153">
        <v>4.4689712089327344E-2</v>
      </c>
      <c r="Q49" s="153">
        <v>2.2903934095262143E-2</v>
      </c>
      <c r="R49" s="153">
        <v>2.6046018770663603E-2</v>
      </c>
      <c r="S49" s="153">
        <v>2.1054198249127819E-2</v>
      </c>
      <c r="T49" s="153">
        <v>3.884529411637528E-2</v>
      </c>
      <c r="U49" s="153">
        <v>6.9429986988107442E-2</v>
      </c>
      <c r="V49" s="153">
        <v>1.000365163501052E-2</v>
      </c>
      <c r="W49" s="153">
        <v>5.102213896272751E-2</v>
      </c>
      <c r="X49" s="154">
        <v>7.304092542727654E-2</v>
      </c>
      <c r="Y49" s="155"/>
      <c r="Z49" s="155"/>
    </row>
    <row r="50" spans="1:26" x14ac:dyDescent="0.2">
      <c r="A50" s="152">
        <v>39430</v>
      </c>
      <c r="B50" s="153">
        <v>-6.6830519486776874E-2</v>
      </c>
      <c r="C50" s="153">
        <v>-5.0074152563765063E-3</v>
      </c>
      <c r="D50" s="153">
        <v>-9.6754476336315384E-2</v>
      </c>
      <c r="E50" s="153">
        <v>-0.12836397397049037</v>
      </c>
      <c r="F50" s="153">
        <v>-9.113899698204582E-2</v>
      </c>
      <c r="G50" s="153">
        <v>-9.1902581846269357E-2</v>
      </c>
      <c r="H50" s="153">
        <v>-6.9177319163118201E-2</v>
      </c>
      <c r="I50" s="153">
        <v>-9.3787502992539157E-2</v>
      </c>
      <c r="J50" s="153">
        <v>-4.8479868566613862E-2</v>
      </c>
      <c r="K50" s="153">
        <v>-4.1983280277543882E-2</v>
      </c>
      <c r="L50" s="153">
        <v>-5.3255676968783278E-2</v>
      </c>
      <c r="M50" s="153">
        <v>-9.6374609586465265E-2</v>
      </c>
      <c r="N50" s="153">
        <v>-0.11915341026052675</v>
      </c>
      <c r="O50" s="153">
        <v>-0.11830985914879592</v>
      </c>
      <c r="P50" s="153">
        <v>-7.39746360554428E-2</v>
      </c>
      <c r="Q50" s="153">
        <v>-0.12256962236408352</v>
      </c>
      <c r="R50" s="153">
        <v>-6.8267025940550369E-2</v>
      </c>
      <c r="S50" s="153">
        <v>-8.9941904710014564E-2</v>
      </c>
      <c r="T50" s="153">
        <v>-4.2690347415514841E-2</v>
      </c>
      <c r="U50" s="153">
        <v>-5.2594635095303412E-2</v>
      </c>
      <c r="V50" s="153">
        <v>-7.9914468481318363E-2</v>
      </c>
      <c r="W50" s="153">
        <v>1.6907490250193441E-3</v>
      </c>
      <c r="X50" s="154">
        <v>-0.10802689153900834</v>
      </c>
      <c r="Y50" s="155"/>
      <c r="Z50" s="155"/>
    </row>
    <row r="51" spans="1:26" x14ac:dyDescent="0.2">
      <c r="A51" s="152">
        <v>39437</v>
      </c>
      <c r="B51" s="153">
        <v>1.0063670513158792E-2</v>
      </c>
      <c r="C51" s="153">
        <v>4.6759485243933079E-2</v>
      </c>
      <c r="D51" s="153">
        <v>2.4827589466848737E-2</v>
      </c>
      <c r="E51" s="153">
        <v>-7.8706677024977911E-2</v>
      </c>
      <c r="F51" s="153">
        <v>-3.2193782031710136E-3</v>
      </c>
      <c r="G51" s="153">
        <v>-3.3895273974187973E-3</v>
      </c>
      <c r="H51" s="153">
        <v>5.9786919731391143E-2</v>
      </c>
      <c r="I51" s="153">
        <v>-6.5164666612772565E-2</v>
      </c>
      <c r="J51" s="153">
        <v>8.5368862571529092E-2</v>
      </c>
      <c r="K51" s="153">
        <v>3.9517882803495061E-3</v>
      </c>
      <c r="L51" s="153">
        <v>-9.258528644581375E-2</v>
      </c>
      <c r="M51" s="153">
        <v>7.0396465134157414E-3</v>
      </c>
      <c r="N51" s="153">
        <v>3.6297585219513061E-2</v>
      </c>
      <c r="O51" s="153">
        <v>-2.3562300338125862E-2</v>
      </c>
      <c r="P51" s="153">
        <v>-0.1144192528707282</v>
      </c>
      <c r="Q51" s="153">
        <v>2.5543663223442217E-2</v>
      </c>
      <c r="R51" s="153">
        <v>-5.2480139117971919E-2</v>
      </c>
      <c r="S51" s="153">
        <v>0.10976602966632305</v>
      </c>
      <c r="T51" s="153">
        <v>-3.084678937070311E-2</v>
      </c>
      <c r="U51" s="153">
        <v>-0.10274334670152351</v>
      </c>
      <c r="V51" s="153">
        <v>4.83718568414023E-2</v>
      </c>
      <c r="W51" s="153">
        <v>0.12201549468228495</v>
      </c>
      <c r="X51" s="154">
        <v>-6.6828985124545146E-2</v>
      </c>
      <c r="Y51" s="155"/>
      <c r="Z51" s="155"/>
    </row>
    <row r="52" spans="1:26" x14ac:dyDescent="0.2">
      <c r="A52" s="152">
        <v>39444</v>
      </c>
      <c r="B52" s="153">
        <v>2.6966457489332872E-2</v>
      </c>
      <c r="C52" s="153">
        <v>5.4482456241666609E-2</v>
      </c>
      <c r="D52" s="153">
        <v>1.3284984419480145E-2</v>
      </c>
      <c r="E52" s="153">
        <v>1.8986308479326711E-2</v>
      </c>
      <c r="F52" s="153">
        <v>2.4901235562805046E-2</v>
      </c>
      <c r="G52" s="153">
        <v>-7.7426379106198852E-3</v>
      </c>
      <c r="H52" s="153">
        <v>-5.8072062829003061E-3</v>
      </c>
      <c r="I52" s="153">
        <v>7.9728080703127924E-2</v>
      </c>
      <c r="J52" s="153">
        <v>3.8809082470887428E-2</v>
      </c>
      <c r="K52" s="153">
        <v>-6.7955891300260987E-2</v>
      </c>
      <c r="L52" s="153">
        <v>7.8976363869243421E-2</v>
      </c>
      <c r="M52" s="153">
        <v>-3.9541642287374288E-3</v>
      </c>
      <c r="N52" s="153">
        <v>3.012015975219278E-3</v>
      </c>
      <c r="O52" s="153">
        <v>-1.1042944751353596E-2</v>
      </c>
      <c r="P52" s="153">
        <v>2.6156176165033448E-2</v>
      </c>
      <c r="Q52" s="153">
        <v>7.4440786681654908E-2</v>
      </c>
      <c r="R52" s="153">
        <v>1.6400796416200771E-2</v>
      </c>
      <c r="S52" s="153">
        <v>3.5665483126279242E-2</v>
      </c>
      <c r="T52" s="153">
        <v>2.1376184896351156E-2</v>
      </c>
      <c r="U52" s="153">
        <v>6.687576181106783E-2</v>
      </c>
      <c r="V52" s="153">
        <v>-2.9826234578119643E-2</v>
      </c>
      <c r="W52" s="153">
        <v>2.2978612965559593E-2</v>
      </c>
      <c r="X52" s="154">
        <v>2.0848235177269161E-2</v>
      </c>
      <c r="Y52" s="155"/>
      <c r="Z52" s="155"/>
    </row>
    <row r="53" spans="1:26" x14ac:dyDescent="0.2">
      <c r="A53" s="152">
        <v>39451</v>
      </c>
      <c r="B53" s="153">
        <v>-3.7054145683223336E-2</v>
      </c>
      <c r="C53" s="153">
        <v>-7.1902419577355131E-2</v>
      </c>
      <c r="D53" s="153">
        <v>-4.2535709685545833E-2</v>
      </c>
      <c r="E53" s="153">
        <v>-1.3943675102676915E-3</v>
      </c>
      <c r="F53" s="153">
        <v>-7.4986595331095612E-2</v>
      </c>
      <c r="G53" s="153">
        <v>-4.721894344586678E-2</v>
      </c>
      <c r="H53" s="153">
        <v>-3.011026598309053E-2</v>
      </c>
      <c r="I53" s="153">
        <v>-2.9191548332138443E-2</v>
      </c>
      <c r="J53" s="153">
        <v>-3.4682725542696358E-2</v>
      </c>
      <c r="K53" s="153">
        <v>-3.9101881869065691E-4</v>
      </c>
      <c r="L53" s="153">
        <v>-7.894267987872694E-2</v>
      </c>
      <c r="M53" s="153">
        <v>0.15696643731256765</v>
      </c>
      <c r="N53" s="153">
        <v>-0.12084318459452745</v>
      </c>
      <c r="O53" s="153">
        <v>-4.8387096785572646E-2</v>
      </c>
      <c r="P53" s="153">
        <v>-4.2069567453951018E-2</v>
      </c>
      <c r="Q53" s="153">
        <v>-1.1338858342941804E-2</v>
      </c>
      <c r="R53" s="153">
        <v>-6.0684423328417593E-2</v>
      </c>
      <c r="S53" s="153">
        <v>-5.5585146323133904E-2</v>
      </c>
      <c r="T53" s="153">
        <v>7.9094116071465274E-3</v>
      </c>
      <c r="U53" s="153">
        <v>-4.1776263515490145E-2</v>
      </c>
      <c r="V53" s="153">
        <v>2.7758831154257192E-2</v>
      </c>
      <c r="W53" s="153">
        <v>-2.1696824925712052E-3</v>
      </c>
      <c r="X53" s="154">
        <v>-7.6467464933477249E-3</v>
      </c>
      <c r="Y53" s="155"/>
      <c r="Z53" s="155"/>
    </row>
    <row r="54" spans="1:26" x14ac:dyDescent="0.2">
      <c r="A54" s="152">
        <v>39458</v>
      </c>
      <c r="B54" s="153">
        <v>1.7042835466605798E-2</v>
      </c>
      <c r="C54" s="153">
        <v>4.1368321713790481E-3</v>
      </c>
      <c r="D54" s="153">
        <v>6.5323527568580978E-3</v>
      </c>
      <c r="E54" s="153">
        <v>3.546879246252993E-2</v>
      </c>
      <c r="F54" s="153">
        <v>2.6702455782196734E-2</v>
      </c>
      <c r="G54" s="153">
        <v>2.866157065666554E-3</v>
      </c>
      <c r="H54" s="153">
        <v>2.3412910637743891E-2</v>
      </c>
      <c r="I54" s="153">
        <v>-2.8855522698748911E-2</v>
      </c>
      <c r="J54" s="153">
        <v>4.0434381352668566E-3</v>
      </c>
      <c r="K54" s="153">
        <v>-1.625958678226893E-2</v>
      </c>
      <c r="L54" s="153">
        <v>-5.4327127867734686E-3</v>
      </c>
      <c r="M54" s="153">
        <v>-6.5463929074193863E-2</v>
      </c>
      <c r="N54" s="153">
        <v>-3.2490100251551718E-2</v>
      </c>
      <c r="O54" s="153">
        <v>-3.1725336802873275E-2</v>
      </c>
      <c r="P54" s="153">
        <v>4.2689374396969265E-2</v>
      </c>
      <c r="Q54" s="153">
        <v>-3.7742333398625885E-2</v>
      </c>
      <c r="R54" s="153">
        <v>5.9668354367381167E-2</v>
      </c>
      <c r="S54" s="153">
        <v>-8.5027217618040926E-2</v>
      </c>
      <c r="T54" s="153">
        <v>5.7842913679242151E-2</v>
      </c>
      <c r="U54" s="153">
        <v>5.4131184081525854E-2</v>
      </c>
      <c r="V54" s="153">
        <v>1.8176791261377733E-2</v>
      </c>
      <c r="W54" s="153">
        <v>-1.470452701388226E-2</v>
      </c>
      <c r="X54" s="154">
        <v>-7.9655936673279984E-2</v>
      </c>
      <c r="Y54" s="155"/>
      <c r="Z54" s="155"/>
    </row>
    <row r="55" spans="1:26" x14ac:dyDescent="0.2">
      <c r="A55" s="152">
        <v>39465</v>
      </c>
      <c r="B55" s="153">
        <v>-8.7946629751849817E-2</v>
      </c>
      <c r="C55" s="153">
        <v>-0.13194890921789301</v>
      </c>
      <c r="D55" s="153">
        <v>-4.9039485257573338E-2</v>
      </c>
      <c r="E55" s="153">
        <v>-7.2809093590275722E-2</v>
      </c>
      <c r="F55" s="153">
        <v>-0.10283056318501252</v>
      </c>
      <c r="G55" s="153">
        <v>-0.10845758708052558</v>
      </c>
      <c r="H55" s="153">
        <v>-0.13226313638315912</v>
      </c>
      <c r="I55" s="153">
        <v>4.3494731959707746E-2</v>
      </c>
      <c r="J55" s="153">
        <v>-8.3304567979971433E-2</v>
      </c>
      <c r="K55" s="153">
        <v>-6.2111080089116491E-2</v>
      </c>
      <c r="L55" s="153">
        <v>-0.12464423908933583</v>
      </c>
      <c r="M55" s="153">
        <v>-0.12875836649462397</v>
      </c>
      <c r="N55" s="153">
        <v>-0.1005026205564459</v>
      </c>
      <c r="O55" s="153">
        <v>-0.10457809694436999</v>
      </c>
      <c r="P55" s="153">
        <v>-0.12145625487786091</v>
      </c>
      <c r="Q55" s="153">
        <v>-0.10134479596967637</v>
      </c>
      <c r="R55" s="153">
        <v>-8.8900496068218093E-2</v>
      </c>
      <c r="S55" s="153">
        <v>3.0784591090435363E-3</v>
      </c>
      <c r="T55" s="153">
        <v>-0.13392894000077066</v>
      </c>
      <c r="U55" s="153">
        <v>-3.1427782358633465E-2</v>
      </c>
      <c r="V55" s="153">
        <v>-0.13079516717262663</v>
      </c>
      <c r="W55" s="153">
        <v>-0.13366332835167874</v>
      </c>
      <c r="X55" s="154">
        <v>-6.3008236015741667E-2</v>
      </c>
      <c r="Y55" s="155"/>
      <c r="Z55" s="155"/>
    </row>
    <row r="56" spans="1:26" x14ac:dyDescent="0.2">
      <c r="A56" s="152">
        <v>39472</v>
      </c>
      <c r="B56" s="153">
        <v>-2.5916962114935342E-3</v>
      </c>
      <c r="C56" s="153">
        <v>6.6829937761988353E-2</v>
      </c>
      <c r="D56" s="153">
        <v>-6.935440220338919E-2</v>
      </c>
      <c r="E56" s="153">
        <v>-4.6349039377473457E-2</v>
      </c>
      <c r="F56" s="153">
        <v>1.3161382500600059E-2</v>
      </c>
      <c r="G56" s="153">
        <v>4.4675581171222625E-2</v>
      </c>
      <c r="H56" s="153">
        <v>-8.4849378009117463E-3</v>
      </c>
      <c r="I56" s="153">
        <v>-6.1141645164956952E-2</v>
      </c>
      <c r="J56" s="153">
        <v>6.9285803971185556E-2</v>
      </c>
      <c r="K56" s="153">
        <v>2.6583127888538241E-2</v>
      </c>
      <c r="L56" s="153">
        <v>6.1795406156372315E-2</v>
      </c>
      <c r="M56" s="153">
        <v>-2.4059452725426304E-2</v>
      </c>
      <c r="N56" s="153">
        <v>-1.9299722065732123E-2</v>
      </c>
      <c r="O56" s="153">
        <v>-1.5538847150690826E-2</v>
      </c>
      <c r="P56" s="153">
        <v>1.4479631593461851E-2</v>
      </c>
      <c r="Q56" s="153">
        <v>-5.0118803255980032E-2</v>
      </c>
      <c r="R56" s="153">
        <v>-1.7773328040201476E-2</v>
      </c>
      <c r="S56" s="153">
        <v>-3.6601546449942924E-3</v>
      </c>
      <c r="T56" s="153">
        <v>4.2848164806852614E-2</v>
      </c>
      <c r="U56" s="153">
        <v>-8.9302689707723912E-2</v>
      </c>
      <c r="V56" s="153">
        <v>-3.1498729376147123E-2</v>
      </c>
      <c r="W56" s="153">
        <v>-9.5979856218296519E-3</v>
      </c>
      <c r="X56" s="154">
        <v>8.5753770328913272E-3</v>
      </c>
      <c r="Y56" s="155"/>
      <c r="Z56" s="155"/>
    </row>
    <row r="57" spans="1:26" x14ac:dyDescent="0.2">
      <c r="A57" s="152">
        <v>39479</v>
      </c>
      <c r="B57" s="153">
        <v>8.9240248145538714E-2</v>
      </c>
      <c r="C57" s="153">
        <v>9.0988869111835666E-2</v>
      </c>
      <c r="D57" s="153">
        <v>0.10213927536003992</v>
      </c>
      <c r="E57" s="153">
        <v>-4.390355853486954E-2</v>
      </c>
      <c r="F57" s="153">
        <v>-1.8250531401123999E-2</v>
      </c>
      <c r="G57" s="153">
        <v>-3.5630154991105598E-2</v>
      </c>
      <c r="H57" s="153">
        <v>7.2790420352171217E-2</v>
      </c>
      <c r="I57" s="153">
        <v>0.18588427300524557</v>
      </c>
      <c r="J57" s="153">
        <v>0.18206362247458333</v>
      </c>
      <c r="K57" s="153">
        <v>8.2141309958740027E-2</v>
      </c>
      <c r="L57" s="153">
        <v>8.2943011044684253E-2</v>
      </c>
      <c r="M57" s="153">
        <v>2.3200013133292199E-2</v>
      </c>
      <c r="N57" s="153">
        <v>7.6997441544586473E-2</v>
      </c>
      <c r="O57" s="153">
        <v>0.13900203666109384</v>
      </c>
      <c r="P57" s="153">
        <v>0.13971605228801373</v>
      </c>
      <c r="Q57" s="153">
        <v>5.5134213946516492E-2</v>
      </c>
      <c r="R57" s="153">
        <v>6.2738226317181831E-2</v>
      </c>
      <c r="S57" s="153">
        <v>4.8447910181147356E-3</v>
      </c>
      <c r="T57" s="153">
        <v>-7.9184410268257968E-2</v>
      </c>
      <c r="U57" s="153">
        <v>9.0540450337195696E-2</v>
      </c>
      <c r="V57" s="153">
        <v>7.4620089897322023E-2</v>
      </c>
      <c r="W57" s="153">
        <v>-1.7358191973831618E-2</v>
      </c>
      <c r="X57" s="154">
        <v>9.6294928941433738E-3</v>
      </c>
      <c r="Y57" s="155"/>
      <c r="Z57" s="155"/>
    </row>
    <row r="58" spans="1:26" x14ac:dyDescent="0.2">
      <c r="A58" s="152">
        <v>39486</v>
      </c>
      <c r="B58" s="153">
        <v>-4.5391479073416854E-2</v>
      </c>
      <c r="C58" s="153">
        <v>-1.1800245865135048E-2</v>
      </c>
      <c r="D58" s="153">
        <v>-4.6608030982144402E-2</v>
      </c>
      <c r="E58" s="153">
        <v>1.4492276627597414E-3</v>
      </c>
      <c r="F58" s="153">
        <v>-6.2626379557587625E-2</v>
      </c>
      <c r="G58" s="153">
        <v>-6.4347283407484954E-2</v>
      </c>
      <c r="H58" s="153">
        <v>-4.8363240084538336E-2</v>
      </c>
      <c r="I58" s="153">
        <v>3.1880449408195621E-2</v>
      </c>
      <c r="J58" s="153">
        <v>-4.627606754516516E-2</v>
      </c>
      <c r="K58" s="153">
        <v>-7.3976331908323284E-2</v>
      </c>
      <c r="L58" s="153">
        <v>-0.11449004623379962</v>
      </c>
      <c r="M58" s="153">
        <v>6.4915217353367707E-3</v>
      </c>
      <c r="N58" s="153">
        <v>-8.7797580644932247E-2</v>
      </c>
      <c r="O58" s="153">
        <v>-5.721949038429032E-2</v>
      </c>
      <c r="P58" s="153">
        <v>-0.13908538350054608</v>
      </c>
      <c r="Q58" s="153">
        <v>-1.0471060346866906E-2</v>
      </c>
      <c r="R58" s="153">
        <v>-9.8258526650260539E-2</v>
      </c>
      <c r="S58" s="153">
        <v>-2.2786559810905129E-2</v>
      </c>
      <c r="T58" s="153">
        <v>1.9943713695110579E-2</v>
      </c>
      <c r="U58" s="153">
        <v>-2.4625675689490808E-2</v>
      </c>
      <c r="V58" s="153">
        <v>-4.8000719991060814E-2</v>
      </c>
      <c r="W58" s="153">
        <v>-2.307965772039967E-2</v>
      </c>
      <c r="X58" s="154">
        <v>-8.0286398965489281E-2</v>
      </c>
      <c r="Y58" s="155"/>
      <c r="Z58" s="155"/>
    </row>
    <row r="59" spans="1:26" x14ac:dyDescent="0.2">
      <c r="A59" s="152">
        <v>39493</v>
      </c>
      <c r="B59" s="153">
        <v>4.5451075592476547E-2</v>
      </c>
      <c r="C59" s="153">
        <v>2.0303810762848911E-2</v>
      </c>
      <c r="D59" s="153">
        <v>3.2403755363134966E-2</v>
      </c>
      <c r="E59" s="153">
        <v>0.10735973902624127</v>
      </c>
      <c r="F59" s="153">
        <v>9.2112741818682467E-2</v>
      </c>
      <c r="G59" s="153">
        <v>0.12550998488440129</v>
      </c>
      <c r="H59" s="153">
        <v>0.10561416473434924</v>
      </c>
      <c r="I59" s="153">
        <v>2.387660150158457E-2</v>
      </c>
      <c r="J59" s="153">
        <v>0.1036026655462918</v>
      </c>
      <c r="K59" s="153">
        <v>-4.5402059003014092E-3</v>
      </c>
      <c r="L59" s="153">
        <v>7.5055842248444166E-2</v>
      </c>
      <c r="M59" s="153">
        <v>7.9813009519691946E-3</v>
      </c>
      <c r="N59" s="153">
        <v>4.8509242208601344E-3</v>
      </c>
      <c r="O59" s="153">
        <v>3.8880986262663265E-2</v>
      </c>
      <c r="P59" s="153">
        <v>0.19906780352134912</v>
      </c>
      <c r="Q59" s="153">
        <v>5.4503514866558855E-2</v>
      </c>
      <c r="R59" s="153">
        <v>4.330582903020759E-2</v>
      </c>
      <c r="S59" s="153">
        <v>0.1031690285648022</v>
      </c>
      <c r="T59" s="153">
        <v>-7.5261036492979844E-3</v>
      </c>
      <c r="U59" s="153">
        <v>2.7990855312486473E-2</v>
      </c>
      <c r="V59" s="153">
        <v>5.2570271634825262E-3</v>
      </c>
      <c r="W59" s="153">
        <v>-2.5271690443867588E-2</v>
      </c>
      <c r="X59" s="154">
        <v>0.11007587000674901</v>
      </c>
      <c r="Y59" s="155"/>
      <c r="Z59" s="155"/>
    </row>
    <row r="60" spans="1:26" x14ac:dyDescent="0.2">
      <c r="A60" s="152">
        <v>39500</v>
      </c>
      <c r="B60" s="153">
        <v>8.5465655807781218E-2</v>
      </c>
      <c r="C60" s="153">
        <v>4.8049984711798499E-2</v>
      </c>
      <c r="D60" s="153">
        <v>0.13234154931221417</v>
      </c>
      <c r="E60" s="153">
        <v>4.2598862420572474E-2</v>
      </c>
      <c r="F60" s="153">
        <v>7.882986855857009E-2</v>
      </c>
      <c r="G60" s="153">
        <v>7.4421912373156693E-2</v>
      </c>
      <c r="H60" s="153">
        <v>9.1456049803506578E-2</v>
      </c>
      <c r="I60" s="153">
        <v>0.15405376322842831</v>
      </c>
      <c r="J60" s="153">
        <v>0.12991791687541376</v>
      </c>
      <c r="K60" s="153">
        <v>5.141376560711363E-2</v>
      </c>
      <c r="L60" s="153">
        <v>7.007792856547411E-2</v>
      </c>
      <c r="M60" s="153">
        <v>8.1561837514651667E-2</v>
      </c>
      <c r="N60" s="153">
        <v>-2.8642720806244904E-2</v>
      </c>
      <c r="O60" s="153">
        <v>-8.2154267366054724E-3</v>
      </c>
      <c r="P60" s="153">
        <v>8.6818220083356698E-2</v>
      </c>
      <c r="Q60" s="153">
        <v>0.13284615783330209</v>
      </c>
      <c r="R60" s="153">
        <v>0.18908020960213157</v>
      </c>
      <c r="S60" s="153">
        <v>0.12351810857063875</v>
      </c>
      <c r="T60" s="153">
        <v>3.7443606948308346E-2</v>
      </c>
      <c r="U60" s="153">
        <v>5.1442119793714235E-2</v>
      </c>
      <c r="V60" s="153">
        <v>8.2405817060245634E-2</v>
      </c>
      <c r="W60" s="153">
        <v>6.2105205879433453E-2</v>
      </c>
      <c r="X60" s="154">
        <v>0.17892759845057379</v>
      </c>
      <c r="Y60" s="155"/>
      <c r="Z60" s="155"/>
    </row>
    <row r="61" spans="1:26" x14ac:dyDescent="0.2">
      <c r="A61" s="152">
        <v>39507</v>
      </c>
      <c r="B61" s="153">
        <v>-5.2355501013767293E-3</v>
      </c>
      <c r="C61" s="153">
        <v>-2.192630008718937E-2</v>
      </c>
      <c r="D61" s="153">
        <v>-1.3232804669712463E-2</v>
      </c>
      <c r="E61" s="153">
        <v>3.1518107504340122E-2</v>
      </c>
      <c r="F61" s="153">
        <v>6.4727012465159661E-2</v>
      </c>
      <c r="G61" s="153">
        <v>3.4641646811880797E-2</v>
      </c>
      <c r="H61" s="153">
        <v>6.9589814848086726E-2</v>
      </c>
      <c r="I61" s="153">
        <v>-5.2572507167573966E-2</v>
      </c>
      <c r="J61" s="153">
        <v>-6.3376753515867579E-2</v>
      </c>
      <c r="K61" s="153">
        <v>7.5254184920469216E-2</v>
      </c>
      <c r="L61" s="153">
        <v>0.11558602467280817</v>
      </c>
      <c r="M61" s="153">
        <v>6.7198668915539717E-2</v>
      </c>
      <c r="N61" s="153">
        <v>-2.1457109319729408E-2</v>
      </c>
      <c r="O61" s="153">
        <v>-3.6355269234836264E-2</v>
      </c>
      <c r="P61" s="153">
        <v>3.1397221762182098E-2</v>
      </c>
      <c r="Q61" s="153">
        <v>-0.14326734114102382</v>
      </c>
      <c r="R61" s="153">
        <v>-1.0474240097439701E-2</v>
      </c>
      <c r="S61" s="153">
        <v>5.4697159038846255E-2</v>
      </c>
      <c r="T61" s="153">
        <v>0.10332555514193656</v>
      </c>
      <c r="U61" s="153">
        <v>5.5454096004062692E-3</v>
      </c>
      <c r="V61" s="153">
        <v>5.2479720557325422E-2</v>
      </c>
      <c r="W61" s="153">
        <v>0.11501228893318792</v>
      </c>
      <c r="X61" s="154">
        <v>-6.4131289070583448E-3</v>
      </c>
      <c r="Y61" s="155"/>
      <c r="Z61" s="155"/>
    </row>
    <row r="62" spans="1:26" x14ac:dyDescent="0.2">
      <c r="A62" s="152">
        <v>39514</v>
      </c>
      <c r="B62" s="153">
        <v>-2.6010627894445106E-2</v>
      </c>
      <c r="C62" s="153">
        <v>-4.0848722392891529E-2</v>
      </c>
      <c r="D62" s="153">
        <v>-3.8764094332038611E-2</v>
      </c>
      <c r="E62" s="153">
        <v>-2.4997538194670356E-2</v>
      </c>
      <c r="F62" s="153">
        <v>-3.1695826468100097E-2</v>
      </c>
      <c r="G62" s="153">
        <v>-2.366303414089832E-2</v>
      </c>
      <c r="H62" s="153">
        <v>-4.4789837057540263E-2</v>
      </c>
      <c r="I62" s="153">
        <v>2.2983207880279338E-2</v>
      </c>
      <c r="J62" s="153">
        <v>1.3372559174958684E-3</v>
      </c>
      <c r="K62" s="153">
        <v>7.5573026617426181E-2</v>
      </c>
      <c r="L62" s="153">
        <v>-4.7351391288012128E-2</v>
      </c>
      <c r="M62" s="153">
        <v>5.3515929744342612E-2</v>
      </c>
      <c r="N62" s="153">
        <v>-7.8306893483648304E-2</v>
      </c>
      <c r="O62" s="153">
        <v>-6.064947470471347E-2</v>
      </c>
      <c r="P62" s="153">
        <v>-4.6379140821929413E-2</v>
      </c>
      <c r="Q62" s="153">
        <v>-6.09725951194698E-2</v>
      </c>
      <c r="R62" s="153">
        <v>-3.1840877467123399E-2</v>
      </c>
      <c r="S62" s="153">
        <v>-4.6181951878176489E-2</v>
      </c>
      <c r="T62" s="153">
        <v>-8.7204793794721111E-2</v>
      </c>
      <c r="U62" s="153">
        <v>1.9219112138602319E-3</v>
      </c>
      <c r="V62" s="153">
        <v>-3.5284358452685141E-2</v>
      </c>
      <c r="W62" s="153">
        <v>-6.2884033869074242E-3</v>
      </c>
      <c r="X62" s="154">
        <v>1.2505812571926674E-2</v>
      </c>
      <c r="Y62" s="155"/>
      <c r="Z62" s="155"/>
    </row>
    <row r="63" spans="1:26" x14ac:dyDescent="0.2">
      <c r="A63" s="152">
        <v>39521</v>
      </c>
      <c r="B63" s="153">
        <v>-4.2790938858505538E-3</v>
      </c>
      <c r="C63" s="153">
        <v>-2.4309018922801975E-2</v>
      </c>
      <c r="D63" s="153">
        <v>7.4234503771342802E-3</v>
      </c>
      <c r="E63" s="153">
        <v>-1.448063814346663E-2</v>
      </c>
      <c r="F63" s="153">
        <v>5.2189761528280542E-3</v>
      </c>
      <c r="G63" s="153">
        <v>-1.4771731335116943E-3</v>
      </c>
      <c r="H63" s="153">
        <v>6.694476725898528E-2</v>
      </c>
      <c r="I63" s="153">
        <v>4.0311531338852159E-2</v>
      </c>
      <c r="J63" s="153">
        <v>4.4871794900673903E-2</v>
      </c>
      <c r="K63" s="153">
        <v>2.6870045823583804E-2</v>
      </c>
      <c r="L63" s="153">
        <v>-4.4427229240369903E-2</v>
      </c>
      <c r="M63" s="153">
        <v>-8.1993587955267122E-2</v>
      </c>
      <c r="N63" s="153">
        <v>-6.5143399145133715E-2</v>
      </c>
      <c r="O63" s="153">
        <v>-0.10930350783648073</v>
      </c>
      <c r="P63" s="153">
        <v>-3.5573364098783658E-2</v>
      </c>
      <c r="Q63" s="153">
        <v>5.1087366026918025E-2</v>
      </c>
      <c r="R63" s="153">
        <v>2.5939974715897301E-2</v>
      </c>
      <c r="S63" s="153">
        <v>-6.3294408620192089E-2</v>
      </c>
      <c r="T63" s="153">
        <v>-5.5787265646919472E-2</v>
      </c>
      <c r="U63" s="153">
        <v>-3.9538126622253866E-2</v>
      </c>
      <c r="V63" s="153">
        <v>1.3978677596651843E-2</v>
      </c>
      <c r="W63" s="153">
        <v>-7.1704327639267165E-2</v>
      </c>
      <c r="X63" s="154">
        <v>-0.12170684479587189</v>
      </c>
      <c r="Y63" s="155"/>
      <c r="Z63" s="155"/>
    </row>
    <row r="64" spans="1:26" x14ac:dyDescent="0.2">
      <c r="A64" s="152">
        <v>39528</v>
      </c>
      <c r="B64" s="153">
        <v>-7.4493145067687047E-2</v>
      </c>
      <c r="C64" s="153">
        <v>-0.12040522142046961</v>
      </c>
      <c r="D64" s="153">
        <v>-0.11561449621601912</v>
      </c>
      <c r="E64" s="153">
        <v>-6.3283498969164478E-2</v>
      </c>
      <c r="F64" s="153">
        <v>-8.4578139063259117E-2</v>
      </c>
      <c r="G64" s="153">
        <v>-7.2749639249613737E-2</v>
      </c>
      <c r="H64" s="153">
        <v>-8.7586088166252074E-2</v>
      </c>
      <c r="I64" s="153">
        <v>-7.2765151494850466E-2</v>
      </c>
      <c r="J64" s="153">
        <v>-9.1513292474645375E-2</v>
      </c>
      <c r="K64" s="153">
        <v>-3.260519416390447E-2</v>
      </c>
      <c r="L64" s="153">
        <v>-4.3110128264205676E-2</v>
      </c>
      <c r="M64" s="153">
        <v>-3.7060766728559756E-2</v>
      </c>
      <c r="N64" s="153">
        <v>7.1418054875527937E-2</v>
      </c>
      <c r="O64" s="153">
        <v>0.12442922373817895</v>
      </c>
      <c r="P64" s="153">
        <v>-4.6828512390324428E-2</v>
      </c>
      <c r="Q64" s="153">
        <v>-6.395246404307553E-2</v>
      </c>
      <c r="R64" s="153">
        <v>4.4519462414077136E-2</v>
      </c>
      <c r="S64" s="153">
        <v>-0.10888083467539986</v>
      </c>
      <c r="T64" s="153">
        <v>-8.318232621662966E-2</v>
      </c>
      <c r="U64" s="153">
        <v>-3.652447628496093E-2</v>
      </c>
      <c r="V64" s="153">
        <v>-7.6265189254684798E-2</v>
      </c>
      <c r="W64" s="153">
        <v>4.0623174048693743E-3</v>
      </c>
      <c r="X64" s="154">
        <v>-4.5060105186994048E-2</v>
      </c>
      <c r="Y64" s="155"/>
      <c r="Z64" s="155"/>
    </row>
    <row r="65" spans="1:26" x14ac:dyDescent="0.2">
      <c r="A65" s="152">
        <v>39535</v>
      </c>
      <c r="B65" s="153">
        <v>2.2957271419094032E-2</v>
      </c>
      <c r="C65" s="153">
        <v>4.4335630488136497E-2</v>
      </c>
      <c r="D65" s="153">
        <v>0.13366457772873283</v>
      </c>
      <c r="E65" s="153">
        <v>2.2122823139366619E-2</v>
      </c>
      <c r="F65" s="153">
        <v>-1.4348735799671575E-2</v>
      </c>
      <c r="G65" s="153">
        <v>-1.9366851178541738E-2</v>
      </c>
      <c r="H65" s="153">
        <v>3.4213167142511237E-3</v>
      </c>
      <c r="I65" s="153">
        <v>4.5234682097651446E-3</v>
      </c>
      <c r="J65" s="153">
        <v>7.597073736228155E-3</v>
      </c>
      <c r="K65" s="153">
        <v>-3.6903906654750691E-2</v>
      </c>
      <c r="L65" s="153">
        <v>1.3909718933755377E-2</v>
      </c>
      <c r="M65" s="153">
        <v>-1.617465785550919E-2</v>
      </c>
      <c r="N65" s="153">
        <v>2.4477350818081808E-3</v>
      </c>
      <c r="O65" s="153">
        <v>1.1167512647662397E-2</v>
      </c>
      <c r="P65" s="153">
        <v>-6.294543485957993E-2</v>
      </c>
      <c r="Q65" s="153">
        <v>-1.8513404812530517E-4</v>
      </c>
      <c r="R65" s="153">
        <v>-9.3790243799248014E-3</v>
      </c>
      <c r="S65" s="153">
        <v>-3.3712950901800626E-2</v>
      </c>
      <c r="T65" s="153">
        <v>-2.4400430448241705E-2</v>
      </c>
      <c r="U65" s="153">
        <v>5.2539724584476706E-2</v>
      </c>
      <c r="V65" s="153">
        <v>2.8695857795250683E-2</v>
      </c>
      <c r="W65" s="153">
        <v>3.5085318221155168E-2</v>
      </c>
      <c r="X65" s="154">
        <v>-3.0669110908924019E-2</v>
      </c>
      <c r="Y65" s="155"/>
      <c r="Z65" s="155"/>
    </row>
    <row r="66" spans="1:26" x14ac:dyDescent="0.2">
      <c r="A66" s="152">
        <v>39542</v>
      </c>
      <c r="B66" s="153">
        <v>8.7165437014915498E-2</v>
      </c>
      <c r="C66" s="153">
        <v>0.10955219552792869</v>
      </c>
      <c r="D66" s="153">
        <v>5.1292871384131931E-2</v>
      </c>
      <c r="E66" s="153">
        <v>0.11541157917635941</v>
      </c>
      <c r="F66" s="153">
        <v>8.2009888334872993E-2</v>
      </c>
      <c r="G66" s="153">
        <v>7.4829417672671164E-2</v>
      </c>
      <c r="H66" s="153">
        <v>0.17867853215714219</v>
      </c>
      <c r="I66" s="153">
        <v>0.10257460650171822</v>
      </c>
      <c r="J66" s="153">
        <v>9.5224797568376776E-2</v>
      </c>
      <c r="K66" s="153">
        <v>0.13464004274814437</v>
      </c>
      <c r="L66" s="153">
        <v>0.11177934547133982</v>
      </c>
      <c r="M66" s="153">
        <v>9.1161481485104903E-2</v>
      </c>
      <c r="N66" s="153">
        <v>-1.5761276281729412E-2</v>
      </c>
      <c r="O66" s="153">
        <v>8.3708939687010389E-2</v>
      </c>
      <c r="P66" s="153">
        <v>0.12400232676442945</v>
      </c>
      <c r="Q66" s="153">
        <v>5.9028136640044734E-2</v>
      </c>
      <c r="R66" s="153">
        <v>5.3914386849395E-2</v>
      </c>
      <c r="S66" s="153">
        <v>0.1266783627641124</v>
      </c>
      <c r="T66" s="153">
        <v>0.17041662396979471</v>
      </c>
      <c r="U66" s="153">
        <v>0.11163564281723803</v>
      </c>
      <c r="V66" s="153">
        <v>6.4544699015044921E-2</v>
      </c>
      <c r="W66" s="153">
        <v>3.4431249077260452E-2</v>
      </c>
      <c r="X66" s="154">
        <v>7.5034579388155914E-2</v>
      </c>
      <c r="Y66" s="155"/>
      <c r="Z66" s="155"/>
    </row>
    <row r="67" spans="1:26" x14ac:dyDescent="0.2">
      <c r="A67" s="152">
        <v>39549</v>
      </c>
      <c r="B67" s="153">
        <v>-1.4993350078568045E-2</v>
      </c>
      <c r="C67" s="153">
        <v>1.1129464078689559E-2</v>
      </c>
      <c r="D67" s="153">
        <v>-1.0362635404120276E-2</v>
      </c>
      <c r="E67" s="153">
        <v>-2.3453019415054382E-2</v>
      </c>
      <c r="F67" s="153">
        <v>6.3176861762248857E-3</v>
      </c>
      <c r="G67" s="153">
        <v>-2.931399788281038E-3</v>
      </c>
      <c r="H67" s="153">
        <v>-8.696596030657075E-3</v>
      </c>
      <c r="I67" s="153">
        <v>-1.2979919404701001E-2</v>
      </c>
      <c r="J67" s="153">
        <v>3.5696073415355939E-2</v>
      </c>
      <c r="K67" s="153">
        <v>6.1091900558588865E-3</v>
      </c>
      <c r="L67" s="153">
        <v>-7.8252877879644592E-2</v>
      </c>
      <c r="M67" s="153">
        <v>3.3626587401945719E-2</v>
      </c>
      <c r="N67" s="153">
        <v>-2.7607060621754113E-2</v>
      </c>
      <c r="O67" s="153">
        <v>1.690140844388709E-2</v>
      </c>
      <c r="P67" s="153">
        <v>4.2778676048537282E-3</v>
      </c>
      <c r="Q67" s="153">
        <v>1.4280635216911237E-2</v>
      </c>
      <c r="R67" s="153">
        <v>-8.3529782703104252E-2</v>
      </c>
      <c r="S67" s="153">
        <v>3.8756929704273614E-2</v>
      </c>
      <c r="T67" s="153">
        <v>-2.5032567656412919E-2</v>
      </c>
      <c r="U67" s="153">
        <v>-3.6433396467478958E-2</v>
      </c>
      <c r="V67" s="153">
        <v>-2.9600480014772276E-2</v>
      </c>
      <c r="W67" s="153">
        <v>-1.3081354016883019E-2</v>
      </c>
      <c r="X67" s="154">
        <v>-7.5257886834464938E-2</v>
      </c>
      <c r="Y67" s="155"/>
      <c r="Z67" s="155"/>
    </row>
    <row r="68" spans="1:26" x14ac:dyDescent="0.2">
      <c r="A68" s="152">
        <v>39556</v>
      </c>
      <c r="B68" s="153">
        <v>4.8713254676126028E-2</v>
      </c>
      <c r="C68" s="153">
        <v>9.7837256717602669E-2</v>
      </c>
      <c r="D68" s="153">
        <v>4.4082511049720711E-2</v>
      </c>
      <c r="E68" s="153">
        <v>7.7526836809886021E-2</v>
      </c>
      <c r="F68" s="153">
        <v>8.146007652469528E-2</v>
      </c>
      <c r="G68" s="153">
        <v>0.10420559928855515</v>
      </c>
      <c r="H68" s="153">
        <v>3.6069368041220559E-2</v>
      </c>
      <c r="I68" s="153">
        <v>3.7921683774742379E-2</v>
      </c>
      <c r="J68" s="153">
        <v>6.8439192542249089E-2</v>
      </c>
      <c r="K68" s="153">
        <v>-4.0355223472780775E-2</v>
      </c>
      <c r="L68" s="153">
        <v>2.5889644686340987E-2</v>
      </c>
      <c r="M68" s="153">
        <v>-2.6880843783091943E-2</v>
      </c>
      <c r="N68" s="153">
        <v>-1.120073359678465E-2</v>
      </c>
      <c r="O68" s="153">
        <v>-6.4635272392850364E-3</v>
      </c>
      <c r="P68" s="153">
        <v>-5.3481157133001743E-2</v>
      </c>
      <c r="Q68" s="153">
        <v>4.5438682644303625E-3</v>
      </c>
      <c r="R68" s="153">
        <v>-6.0345005763556211E-3</v>
      </c>
      <c r="S68" s="153">
        <v>4.504007267267951E-2</v>
      </c>
      <c r="T68" s="153">
        <v>4.3574378233638279E-2</v>
      </c>
      <c r="U68" s="153">
        <v>8.2678566921864288E-2</v>
      </c>
      <c r="V68" s="153">
        <v>7.6009114883729481E-2</v>
      </c>
      <c r="W68" s="153">
        <v>0.12887610807964023</v>
      </c>
      <c r="X68" s="154">
        <v>-1.1503158351054853E-2</v>
      </c>
      <c r="Y68" s="155"/>
      <c r="Z68" s="155"/>
    </row>
    <row r="69" spans="1:26" x14ac:dyDescent="0.2">
      <c r="A69" s="152">
        <v>39563</v>
      </c>
      <c r="B69" s="153">
        <v>4.3826607563998629E-3</v>
      </c>
      <c r="C69" s="153">
        <v>-1.142722541182258E-2</v>
      </c>
      <c r="D69" s="153">
        <v>-3.5700145449282907E-3</v>
      </c>
      <c r="E69" s="153">
        <v>4.8748002831714154E-2</v>
      </c>
      <c r="F69" s="153">
        <v>2.6659800555079688E-2</v>
      </c>
      <c r="G69" s="153">
        <v>-8.5086212470331015E-3</v>
      </c>
      <c r="H69" s="153">
        <v>-1.3163764349991404E-3</v>
      </c>
      <c r="I69" s="153">
        <v>5.7366802415836977E-2</v>
      </c>
      <c r="J69" s="153">
        <v>7.8643519420503148E-3</v>
      </c>
      <c r="K69" s="153">
        <v>-3.1795558364688246E-2</v>
      </c>
      <c r="L69" s="153">
        <v>1.3861879821423527E-2</v>
      </c>
      <c r="M69" s="153">
        <v>4.4807775706347745E-2</v>
      </c>
      <c r="N69" s="153">
        <v>-1.11076540059089E-2</v>
      </c>
      <c r="O69" s="153">
        <v>-2.4163568752789962E-2</v>
      </c>
      <c r="P69" s="153">
        <v>-2.2543399803805963E-3</v>
      </c>
      <c r="Q69" s="153">
        <v>8.7652724692380307E-2</v>
      </c>
      <c r="R69" s="153">
        <v>5.3847253953137511E-2</v>
      </c>
      <c r="S69" s="153">
        <v>1.1172438357010627E-2</v>
      </c>
      <c r="T69" s="153">
        <v>-5.4404268746917131E-2</v>
      </c>
      <c r="U69" s="153">
        <v>2.2357417259910573E-2</v>
      </c>
      <c r="V69" s="153">
        <v>4.4012636873638919E-2</v>
      </c>
      <c r="W69" s="153">
        <v>5.7807102669675432E-3</v>
      </c>
      <c r="X69" s="154">
        <v>-2.9741849266181425E-2</v>
      </c>
      <c r="Y69" s="155"/>
      <c r="Z69" s="155"/>
    </row>
    <row r="70" spans="1:26" x14ac:dyDescent="0.2">
      <c r="A70" s="152">
        <v>39570</v>
      </c>
      <c r="B70" s="153">
        <v>7.5841039953639056E-2</v>
      </c>
      <c r="C70" s="153">
        <v>3.1414724054431221E-2</v>
      </c>
      <c r="D70" s="153">
        <v>5.0289450506186412E-2</v>
      </c>
      <c r="E70" s="153">
        <v>8.9398334648986638E-2</v>
      </c>
      <c r="F70" s="153">
        <v>0.10666391579591834</v>
      </c>
      <c r="G70" s="153">
        <v>0.13106955988502</v>
      </c>
      <c r="H70" s="153">
        <v>0.11752760692592473</v>
      </c>
      <c r="I70" s="153">
        <v>7.0028705461615673E-2</v>
      </c>
      <c r="J70" s="153">
        <v>1.3099415169219517E-2</v>
      </c>
      <c r="K70" s="153">
        <v>9.4254424739591947E-2</v>
      </c>
      <c r="L70" s="153">
        <v>0.26205109254836084</v>
      </c>
      <c r="M70" s="153">
        <v>8.3242457285286189E-2</v>
      </c>
      <c r="N70" s="153">
        <v>0.14593937827809003</v>
      </c>
      <c r="O70" s="153">
        <v>0.1771428571357008</v>
      </c>
      <c r="P70" s="153">
        <v>0.25341368015035592</v>
      </c>
      <c r="Q70" s="153">
        <v>0.13184847424293675</v>
      </c>
      <c r="R70" s="153">
        <v>2.4582750466260708E-2</v>
      </c>
      <c r="S70" s="153">
        <v>0.14148129908302287</v>
      </c>
      <c r="T70" s="153">
        <v>0.18649366672121651</v>
      </c>
      <c r="U70" s="153">
        <v>2.3105495150495749E-3</v>
      </c>
      <c r="V70" s="153">
        <v>4.1834491775103795E-2</v>
      </c>
      <c r="W70" s="153">
        <v>8.4718264452069744E-2</v>
      </c>
      <c r="X70" s="154">
        <v>0.18023571497687041</v>
      </c>
      <c r="Y70" s="155"/>
      <c r="Z70" s="155"/>
    </row>
    <row r="71" spans="1:26" x14ac:dyDescent="0.2">
      <c r="A71" s="152">
        <v>39577</v>
      </c>
      <c r="B71" s="153">
        <v>-2.2220219531025948E-2</v>
      </c>
      <c r="C71" s="153">
        <v>3.4332848060756593E-2</v>
      </c>
      <c r="D71" s="153">
        <v>-9.3904362818799086E-3</v>
      </c>
      <c r="E71" s="153">
        <v>-5.2428847050239501E-2</v>
      </c>
      <c r="F71" s="153">
        <v>-8.1143105858942494E-2</v>
      </c>
      <c r="G71" s="153">
        <v>-6.9772634061063876E-2</v>
      </c>
      <c r="H71" s="153">
        <v>4.7141268786297381E-2</v>
      </c>
      <c r="I71" s="153">
        <v>4.0482730023827941E-2</v>
      </c>
      <c r="J71" s="153">
        <v>8.8201339183943225E-2</v>
      </c>
      <c r="K71" s="153">
        <v>-7.286673997245488E-2</v>
      </c>
      <c r="L71" s="153">
        <v>-0.11777095073115013</v>
      </c>
      <c r="M71" s="153">
        <v>8.8219409624724788E-3</v>
      </c>
      <c r="N71" s="153">
        <v>-7.0872980682352607E-2</v>
      </c>
      <c r="O71" s="153">
        <v>-0.10598705499858714</v>
      </c>
      <c r="P71" s="153">
        <v>-0.1271826306859383</v>
      </c>
      <c r="Q71" s="153">
        <v>-1.3728614782414179E-2</v>
      </c>
      <c r="R71" s="153">
        <v>-8.4460492736589551E-2</v>
      </c>
      <c r="S71" s="153">
        <v>-6.3236769117015951E-2</v>
      </c>
      <c r="T71" s="153">
        <v>1.5011895671656145E-2</v>
      </c>
      <c r="U71" s="153">
        <v>4.4573669923030607E-2</v>
      </c>
      <c r="V71" s="153">
        <v>-1.2067886055884169E-2</v>
      </c>
      <c r="W71" s="153">
        <v>-7.2357071205564436E-2</v>
      </c>
      <c r="X71" s="154">
        <v>-8.9665200541250184E-2</v>
      </c>
      <c r="Y71" s="155"/>
      <c r="Z71" s="155"/>
    </row>
    <row r="72" spans="1:26" x14ac:dyDescent="0.2">
      <c r="A72" s="152">
        <v>39584</v>
      </c>
      <c r="B72" s="153">
        <v>7.7554776678520912E-2</v>
      </c>
      <c r="C72" s="153">
        <v>8.7341783095582479E-2</v>
      </c>
      <c r="D72" s="153">
        <v>0.11093352730123279</v>
      </c>
      <c r="E72" s="153">
        <v>8.0393160503022476E-2</v>
      </c>
      <c r="F72" s="153">
        <v>3.4307291038823483E-2</v>
      </c>
      <c r="G72" s="153">
        <v>3.3096682163244052E-2</v>
      </c>
      <c r="H72" s="153">
        <v>0.12386999575082552</v>
      </c>
      <c r="I72" s="153">
        <v>0.11898314675178859</v>
      </c>
      <c r="J72" s="153">
        <v>8.0840229162672347E-2</v>
      </c>
      <c r="K72" s="153">
        <v>0.12811176461335311</v>
      </c>
      <c r="L72" s="153">
        <v>7.0912740518552481E-2</v>
      </c>
      <c r="M72" s="153">
        <v>0.13217368421495257</v>
      </c>
      <c r="N72" s="153">
        <v>3.6685146930033226E-2</v>
      </c>
      <c r="O72" s="153">
        <v>1.1312217167215369E-2</v>
      </c>
      <c r="P72" s="153">
        <v>8.2904344638058319E-2</v>
      </c>
      <c r="Q72" s="153">
        <v>4.7445127931910747E-2</v>
      </c>
      <c r="R72" s="153">
        <v>2.0642119555213313E-2</v>
      </c>
      <c r="S72" s="153">
        <v>5.68656263509284E-2</v>
      </c>
      <c r="T72" s="153">
        <v>0.12889642102108376</v>
      </c>
      <c r="U72" s="153">
        <v>2.5484724945276451E-2</v>
      </c>
      <c r="V72" s="153">
        <v>5.4745664721209945E-2</v>
      </c>
      <c r="W72" s="153">
        <v>7.2412234554325203E-2</v>
      </c>
      <c r="X72" s="154">
        <v>3.6082888914460737E-2</v>
      </c>
      <c r="Y72" s="155"/>
      <c r="Z72" s="155"/>
    </row>
    <row r="73" spans="1:26" x14ac:dyDescent="0.2">
      <c r="A73" s="152">
        <v>39591</v>
      </c>
      <c r="B73" s="153">
        <v>-2.4777247566399201E-2</v>
      </c>
      <c r="C73" s="153">
        <v>4.2881082433190588E-2</v>
      </c>
      <c r="D73" s="153">
        <v>-4.8677075621018591E-2</v>
      </c>
      <c r="E73" s="153">
        <v>-4.3066351520456743E-2</v>
      </c>
      <c r="F73" s="153">
        <v>-2.3161522885488336E-2</v>
      </c>
      <c r="G73" s="153">
        <v>-3.0717563638685996E-2</v>
      </c>
      <c r="H73" s="153">
        <v>1.0881978951861384E-2</v>
      </c>
      <c r="I73" s="153">
        <v>-5.4782566299653994E-2</v>
      </c>
      <c r="J73" s="153">
        <v>-2.8661169994225362E-2</v>
      </c>
      <c r="K73" s="153">
        <v>-0.10858037175712353</v>
      </c>
      <c r="L73" s="153">
        <v>-0.11362457685395944</v>
      </c>
      <c r="M73" s="153">
        <v>2.3402778276692848E-2</v>
      </c>
      <c r="N73" s="153">
        <v>-0.11039107513292258</v>
      </c>
      <c r="O73" s="153">
        <v>-8.8590604014588778E-2</v>
      </c>
      <c r="P73" s="153">
        <v>-6.3217860326842124E-2</v>
      </c>
      <c r="Q73" s="153">
        <v>-2.507181399328421E-2</v>
      </c>
      <c r="R73" s="153">
        <v>-5.5149476232042499E-2</v>
      </c>
      <c r="S73" s="153">
        <v>-3.0818669340719966E-2</v>
      </c>
      <c r="T73" s="153">
        <v>-3.135177237151248E-2</v>
      </c>
      <c r="U73" s="153">
        <v>-9.3068500869151319E-2</v>
      </c>
      <c r="V73" s="153">
        <v>-4.3781215981944406E-2</v>
      </c>
      <c r="W73" s="153">
        <v>-3.6457921706678975E-3</v>
      </c>
      <c r="X73" s="154">
        <v>-3.7913009298585744E-2</v>
      </c>
      <c r="Y73" s="155"/>
      <c r="Z73" s="155"/>
    </row>
    <row r="74" spans="1:26" x14ac:dyDescent="0.2">
      <c r="A74" s="152">
        <v>39598</v>
      </c>
      <c r="B74" s="153">
        <v>3.1744127091625551E-2</v>
      </c>
      <c r="C74" s="153">
        <v>-1.5806325021266346E-2</v>
      </c>
      <c r="D74" s="153">
        <v>-1.6846697509861668E-2</v>
      </c>
      <c r="E74" s="153">
        <v>8.3323953907914111E-2</v>
      </c>
      <c r="F74" s="153">
        <v>5.9188388673501513E-2</v>
      </c>
      <c r="G74" s="153">
        <v>0.11763362929056162</v>
      </c>
      <c r="H74" s="153">
        <v>2.5800223886815035E-2</v>
      </c>
      <c r="I74" s="153">
        <v>1.7883759403975223E-3</v>
      </c>
      <c r="J74" s="153">
        <v>-6.2651576233905132E-3</v>
      </c>
      <c r="K74" s="153">
        <v>4.2704048765459253E-2</v>
      </c>
      <c r="L74" s="153">
        <v>0.14926566874172376</v>
      </c>
      <c r="M74" s="153">
        <v>6.4414711217742102E-2</v>
      </c>
      <c r="N74" s="153">
        <v>5.3541574592949781E-2</v>
      </c>
      <c r="O74" s="153">
        <v>5.8419243986254296E-2</v>
      </c>
      <c r="P74" s="153">
        <v>7.5867250056002408E-2</v>
      </c>
      <c r="Q74" s="153">
        <v>7.0766917466704438E-2</v>
      </c>
      <c r="R74" s="153">
        <v>5.7874112352826287E-2</v>
      </c>
      <c r="S74" s="153">
        <v>8.0882897972964135E-2</v>
      </c>
      <c r="T74" s="153">
        <v>-1.1467838585543049E-2</v>
      </c>
      <c r="U74" s="153">
        <v>8.3531240704541557E-2</v>
      </c>
      <c r="V74" s="153">
        <v>5.4541791737493357E-2</v>
      </c>
      <c r="W74" s="153">
        <v>3.2560790926136625E-2</v>
      </c>
      <c r="X74" s="154">
        <v>4.4336469851881798E-2</v>
      </c>
      <c r="Y74" s="155"/>
      <c r="Z74" s="155"/>
    </row>
    <row r="75" spans="1:26" x14ac:dyDescent="0.2">
      <c r="A75" s="152">
        <v>39605</v>
      </c>
      <c r="B75" s="153">
        <v>-3.7959661444027695E-2</v>
      </c>
      <c r="C75" s="153">
        <v>-2.8059707836210767E-2</v>
      </c>
      <c r="D75" s="153">
        <v>-5.0073036652214263E-2</v>
      </c>
      <c r="E75" s="153">
        <v>1.3631071058641567E-2</v>
      </c>
      <c r="F75" s="153">
        <v>-5.0117870455200414E-2</v>
      </c>
      <c r="G75" s="153">
        <v>-6.7908930616309079E-2</v>
      </c>
      <c r="H75" s="153">
        <v>1.6870044547494741E-2</v>
      </c>
      <c r="I75" s="153">
        <v>-7.840735631901033E-3</v>
      </c>
      <c r="J75" s="153">
        <v>-1.9524100079339541E-2</v>
      </c>
      <c r="K75" s="153">
        <v>-7.1124424049657423E-2</v>
      </c>
      <c r="L75" s="153">
        <v>-8.2405376870848285E-2</v>
      </c>
      <c r="M75" s="153">
        <v>-0.26459409690564689</v>
      </c>
      <c r="N75" s="153">
        <v>-8.7353242085662405E-2</v>
      </c>
      <c r="O75" s="153">
        <v>-8.858998143318321E-2</v>
      </c>
      <c r="P75" s="153">
        <v>-0.10124425410739676</v>
      </c>
      <c r="Q75" s="153">
        <v>-3.4369323201194714E-2</v>
      </c>
      <c r="R75" s="153">
        <v>-2.286364456201746E-3</v>
      </c>
      <c r="S75" s="153">
        <v>-5.2790783306684852E-2</v>
      </c>
      <c r="T75" s="153">
        <v>-5.6522324589263102E-2</v>
      </c>
      <c r="U75" s="153">
        <v>1.329856262749541E-2</v>
      </c>
      <c r="V75" s="153">
        <v>-6.8084076893116546E-2</v>
      </c>
      <c r="W75" s="153">
        <v>-1.7343862738984292E-2</v>
      </c>
      <c r="X75" s="154">
        <v>-7.0579880195645053E-2</v>
      </c>
      <c r="Y75" s="155"/>
      <c r="Z75" s="155"/>
    </row>
    <row r="76" spans="1:26" x14ac:dyDescent="0.2">
      <c r="A76" s="152">
        <v>39612</v>
      </c>
      <c r="B76" s="153">
        <v>-4.2059109276257473E-2</v>
      </c>
      <c r="C76" s="153">
        <v>-4.057923279834668E-2</v>
      </c>
      <c r="D76" s="153">
        <v>-9.5860849700636352E-2</v>
      </c>
      <c r="E76" s="153">
        <v>6.8539761908765985E-4</v>
      </c>
      <c r="F76" s="153">
        <v>-3.4330930307778881E-2</v>
      </c>
      <c r="G76" s="153">
        <v>-4.177315599499265E-2</v>
      </c>
      <c r="H76" s="153">
        <v>-5.4274081921395601E-2</v>
      </c>
      <c r="I76" s="153">
        <v>-4.4470647720317918E-2</v>
      </c>
      <c r="J76" s="153">
        <v>-6.6376270469835671E-2</v>
      </c>
      <c r="K76" s="153">
        <v>3.0089250961296474E-2</v>
      </c>
      <c r="L76" s="153">
        <v>-9.5984048558645715E-2</v>
      </c>
      <c r="M76" s="153">
        <v>-3.8411631911282663E-3</v>
      </c>
      <c r="N76" s="153">
        <v>-0.11381120105561761</v>
      </c>
      <c r="O76" s="153">
        <v>-4.0712468223353865E-2</v>
      </c>
      <c r="P76" s="153">
        <v>-5.2352325114951213E-2</v>
      </c>
      <c r="Q76" s="153">
        <v>-8.6579041754914366E-3</v>
      </c>
      <c r="R76" s="153">
        <v>9.7988406791286425E-2</v>
      </c>
      <c r="S76" s="153">
        <v>-7.2222302289473433E-2</v>
      </c>
      <c r="T76" s="153">
        <v>-2.583510298854599E-2</v>
      </c>
      <c r="U76" s="153">
        <v>-1.3886246517371201E-2</v>
      </c>
      <c r="V76" s="153">
        <v>-1.5482903477971412E-2</v>
      </c>
      <c r="W76" s="153">
        <v>-4.9022971637421427E-2</v>
      </c>
      <c r="X76" s="154">
        <v>-5.0395261290949747E-2</v>
      </c>
      <c r="Y76" s="155"/>
      <c r="Z76" s="155"/>
    </row>
    <row r="77" spans="1:26" x14ac:dyDescent="0.2">
      <c r="A77" s="152">
        <v>39619</v>
      </c>
      <c r="B77" s="153">
        <v>-1.9001486009711691E-2</v>
      </c>
      <c r="C77" s="153">
        <v>-4.1253311370135055E-2</v>
      </c>
      <c r="D77" s="153">
        <v>1.7058366770616791E-2</v>
      </c>
      <c r="E77" s="153">
        <v>1.1105847149620885E-2</v>
      </c>
      <c r="F77" s="153">
        <v>-3.1821854348900225E-2</v>
      </c>
      <c r="G77" s="153">
        <v>-3.3498127873463103E-2</v>
      </c>
      <c r="H77" s="153">
        <v>-5.4766163142434014E-3</v>
      </c>
      <c r="I77" s="153">
        <v>-1.1023879416429776E-2</v>
      </c>
      <c r="J77" s="153">
        <v>-5.1988447039144368E-2</v>
      </c>
      <c r="K77" s="153">
        <v>-6.7815205912342613E-3</v>
      </c>
      <c r="L77" s="153">
        <v>1.8974251692670998E-2</v>
      </c>
      <c r="M77" s="153">
        <v>5.8490080556877974E-3</v>
      </c>
      <c r="N77" s="153">
        <v>9.8644791094364397E-3</v>
      </c>
      <c r="O77" s="153">
        <v>6.7374005298141429E-2</v>
      </c>
      <c r="P77" s="153">
        <v>-1.858521123723748E-2</v>
      </c>
      <c r="Q77" s="153">
        <v>-5.3246601037701902E-2</v>
      </c>
      <c r="R77" s="153">
        <v>-4.2004100935220431E-2</v>
      </c>
      <c r="S77" s="153">
        <v>-1.8921484984333374E-2</v>
      </c>
      <c r="T77" s="153">
        <v>-2.279052700146492E-2</v>
      </c>
      <c r="U77" s="153">
        <v>-1.9657600565368319E-2</v>
      </c>
      <c r="V77" s="153">
        <v>7.070725060299563E-3</v>
      </c>
      <c r="W77" s="153">
        <v>1.4344876081048121E-2</v>
      </c>
      <c r="X77" s="154">
        <v>-6.7865177164075793E-2</v>
      </c>
      <c r="Y77" s="155"/>
      <c r="Z77" s="155"/>
    </row>
    <row r="78" spans="1:26" x14ac:dyDescent="0.2">
      <c r="A78" s="152">
        <v>39626</v>
      </c>
      <c r="B78" s="153">
        <v>-6.6863990271423084E-3</v>
      </c>
      <c r="C78" s="153">
        <v>4.8026451509220587E-2</v>
      </c>
      <c r="D78" s="153">
        <v>4.4395570874303861E-3</v>
      </c>
      <c r="E78" s="153">
        <v>-2.9565722956545124E-3</v>
      </c>
      <c r="F78" s="153">
        <v>-4.952641038998E-2</v>
      </c>
      <c r="G78" s="153">
        <v>-5.454091110714164E-2</v>
      </c>
      <c r="H78" s="153">
        <v>-4.2297013047081188E-2</v>
      </c>
      <c r="I78" s="153">
        <v>-1.5395675861720052E-2</v>
      </c>
      <c r="J78" s="153">
        <v>2.4373095853819634E-2</v>
      </c>
      <c r="K78" s="153">
        <v>-8.1027161680548604E-2</v>
      </c>
      <c r="L78" s="153">
        <v>-8.6291026096435838E-2</v>
      </c>
      <c r="M78" s="153">
        <v>-4.0941368923337308E-2</v>
      </c>
      <c r="N78" s="153">
        <v>-0.10943807286125026</v>
      </c>
      <c r="O78" s="153">
        <v>-5.6163021862576205E-2</v>
      </c>
      <c r="P78" s="153">
        <v>-2.4400251923349645E-2</v>
      </c>
      <c r="Q78" s="153">
        <v>-5.5714241075393557E-2</v>
      </c>
      <c r="R78" s="153">
        <v>-4.8129397010750155E-2</v>
      </c>
      <c r="S78" s="153">
        <v>-8.738050901003944E-3</v>
      </c>
      <c r="T78" s="153">
        <v>-6.0872492273795799E-2</v>
      </c>
      <c r="U78" s="153">
        <v>2.5095361969919992E-2</v>
      </c>
      <c r="V78" s="153">
        <v>-4.5145476644309679E-2</v>
      </c>
      <c r="W78" s="153">
        <v>-1.5615716365980626E-2</v>
      </c>
      <c r="X78" s="154">
        <v>-2.8609419819023832E-2</v>
      </c>
      <c r="Y78" s="155"/>
      <c r="Z78" s="155"/>
    </row>
    <row r="79" spans="1:26" x14ac:dyDescent="0.2">
      <c r="A79" s="152">
        <v>39633</v>
      </c>
      <c r="B79" s="153">
        <v>-7.8369539404114966E-2</v>
      </c>
      <c r="C79" s="153">
        <v>-4.7719962148833214E-2</v>
      </c>
      <c r="D79" s="153">
        <v>-8.3122154060112197E-2</v>
      </c>
      <c r="E79" s="153">
        <v>-3.6822294177564677E-2</v>
      </c>
      <c r="F79" s="153">
        <v>-4.0187640969335379E-2</v>
      </c>
      <c r="G79" s="153">
        <v>-3.8559502084475124E-2</v>
      </c>
      <c r="H79" s="153">
        <v>-0.10938223937843755</v>
      </c>
      <c r="I79" s="153">
        <v>-0.16054848539329969</v>
      </c>
      <c r="J79" s="153">
        <v>-0.11827956987712873</v>
      </c>
      <c r="K79" s="153">
        <v>-5.0740740731720316E-2</v>
      </c>
      <c r="L79" s="153">
        <v>-0.15067354306111305</v>
      </c>
      <c r="M79" s="153">
        <v>-9.7100085566484182E-2</v>
      </c>
      <c r="N79" s="153">
        <v>-0.23920994474766755</v>
      </c>
      <c r="O79" s="153">
        <v>-0.1532385466296427</v>
      </c>
      <c r="P79" s="153">
        <v>-9.4689228806156059E-2</v>
      </c>
      <c r="Q79" s="153">
        <v>-9.46480938355405E-2</v>
      </c>
      <c r="R79" s="153">
        <v>-0.14298850575382713</v>
      </c>
      <c r="S79" s="153">
        <v>-8.3199585411571714E-2</v>
      </c>
      <c r="T79" s="153">
        <v>-8.2562500023174862E-2</v>
      </c>
      <c r="U79" s="153">
        <v>-3.4320704583215761E-2</v>
      </c>
      <c r="V79" s="153">
        <v>-5.135714287898463E-2</v>
      </c>
      <c r="W79" s="153">
        <v>3.0948317895103678E-2</v>
      </c>
      <c r="X79" s="154">
        <v>-6.1595168678231935E-2</v>
      </c>
      <c r="Y79" s="155"/>
      <c r="Z79" s="155"/>
    </row>
    <row r="80" spans="1:26" x14ac:dyDescent="0.2">
      <c r="A80" s="152">
        <v>39640</v>
      </c>
      <c r="B80" s="153">
        <v>1.7487050677044712E-2</v>
      </c>
      <c r="C80" s="153">
        <v>-5.6198944690743872E-2</v>
      </c>
      <c r="D80" s="153">
        <v>-1.8011304460674319E-3</v>
      </c>
      <c r="E80" s="153">
        <v>6.502241393200571E-2</v>
      </c>
      <c r="F80" s="153">
        <v>2.3165263194332132E-2</v>
      </c>
      <c r="G80" s="153">
        <v>1.6731243044619888E-3</v>
      </c>
      <c r="H80" s="153">
        <v>6.9669373369600537E-2</v>
      </c>
      <c r="I80" s="153">
        <v>0.10751351775469267</v>
      </c>
      <c r="J80" s="153">
        <v>2.1276595734842196E-2</v>
      </c>
      <c r="K80" s="153">
        <v>6.4235166022531154E-2</v>
      </c>
      <c r="L80" s="153">
        <v>-1.5365915027244185E-2</v>
      </c>
      <c r="M80" s="153">
        <v>9.1621394014159915E-4</v>
      </c>
      <c r="N80" s="153">
        <v>-8.1385452353187025E-3</v>
      </c>
      <c r="O80" s="153">
        <v>4.664179106564785E-2</v>
      </c>
      <c r="P80" s="153">
        <v>-4.4708948881950678E-2</v>
      </c>
      <c r="Q80" s="153">
        <v>0.11522238539226949</v>
      </c>
      <c r="R80" s="153">
        <v>0.14770459081939616</v>
      </c>
      <c r="S80" s="153">
        <v>3.9912949482634623E-2</v>
      </c>
      <c r="T80" s="153">
        <v>5.889411655784086E-2</v>
      </c>
      <c r="U80" s="153">
        <v>-5.8235064070777636E-4</v>
      </c>
      <c r="V80" s="153">
        <v>7.4274149089592872E-2</v>
      </c>
      <c r="W80" s="153">
        <v>-4.7215486382578588E-2</v>
      </c>
      <c r="X80" s="154">
        <v>8.0052924145751936E-2</v>
      </c>
      <c r="Y80" s="155"/>
      <c r="Z80" s="155"/>
    </row>
    <row r="81" spans="1:26" x14ac:dyDescent="0.2">
      <c r="A81" s="152">
        <v>39647</v>
      </c>
      <c r="B81" s="153">
        <v>3.2220601998150804E-3</v>
      </c>
      <c r="C81" s="153">
        <v>-5.3564087955264496E-2</v>
      </c>
      <c r="D81" s="153">
        <v>-5.9444520981373018E-2</v>
      </c>
      <c r="E81" s="153">
        <v>5.1003082859678452E-2</v>
      </c>
      <c r="F81" s="153">
        <v>9.3243843429847845E-2</v>
      </c>
      <c r="G81" s="153">
        <v>0.11519252490651251</v>
      </c>
      <c r="H81" s="153">
        <v>-5.1050559174441207E-2</v>
      </c>
      <c r="I81" s="153">
        <v>-3.3717286649542801E-2</v>
      </c>
      <c r="J81" s="153">
        <v>-3.6331300829688384E-2</v>
      </c>
      <c r="K81" s="153">
        <v>0.13718231670316594</v>
      </c>
      <c r="L81" s="153">
        <v>6.6861360501892966E-2</v>
      </c>
      <c r="M81" s="153">
        <v>3.7645460873214055E-2</v>
      </c>
      <c r="N81" s="153">
        <v>8.7137768977141164E-2</v>
      </c>
      <c r="O81" s="153">
        <v>0.17944147361750526</v>
      </c>
      <c r="P81" s="153">
        <v>8.9324142088623493E-2</v>
      </c>
      <c r="Q81" s="153">
        <v>1.5663852788013414E-2</v>
      </c>
      <c r="R81" s="153">
        <v>3.9689735228537866E-2</v>
      </c>
      <c r="S81" s="153">
        <v>-7.5977552501975493E-2</v>
      </c>
      <c r="T81" s="153">
        <v>7.0794489939075E-2</v>
      </c>
      <c r="U81" s="153">
        <v>4.1323468067494254E-3</v>
      </c>
      <c r="V81" s="153">
        <v>1.4558721327374069E-2</v>
      </c>
      <c r="W81" s="153">
        <v>-4.6850447944249446E-2</v>
      </c>
      <c r="X81" s="154">
        <v>9.7782754330316662E-2</v>
      </c>
      <c r="Y81" s="155"/>
      <c r="Z81" s="155"/>
    </row>
    <row r="82" spans="1:26" x14ac:dyDescent="0.2">
      <c r="A82" s="152">
        <v>39654</v>
      </c>
      <c r="B82" s="153">
        <v>-3.4804672380477263E-2</v>
      </c>
      <c r="C82" s="153">
        <v>-8.5788058698860636E-2</v>
      </c>
      <c r="D82" s="153">
        <v>-4.2690400692750388E-2</v>
      </c>
      <c r="E82" s="153">
        <v>-1.2672168173355482E-2</v>
      </c>
      <c r="F82" s="153">
        <v>-5.5479037832626574E-2</v>
      </c>
      <c r="G82" s="153">
        <v>-6.0610659337516505E-2</v>
      </c>
      <c r="H82" s="153">
        <v>-7.9626825485406352E-2</v>
      </c>
      <c r="I82" s="153">
        <v>-0.10796380503554399</v>
      </c>
      <c r="J82" s="153">
        <v>-5.5365146306657245E-2</v>
      </c>
      <c r="K82" s="153">
        <v>1.5001105892819621E-2</v>
      </c>
      <c r="L82" s="153">
        <v>0.11554947796624707</v>
      </c>
      <c r="M82" s="153">
        <v>1.0627814777400676E-2</v>
      </c>
      <c r="N82" s="153">
        <v>0.17729990197855272</v>
      </c>
      <c r="O82" s="153">
        <v>0.10528967249626284</v>
      </c>
      <c r="P82" s="153">
        <v>0.10360795917248353</v>
      </c>
      <c r="Q82" s="153">
        <v>-3.0081772038755863E-2</v>
      </c>
      <c r="R82" s="153">
        <v>4.8218645280055178E-2</v>
      </c>
      <c r="S82" s="153">
        <v>0.12053101036603917</v>
      </c>
      <c r="T82" s="153">
        <v>-7.976558217800879E-2</v>
      </c>
      <c r="U82" s="153">
        <v>1.1812911082165777E-2</v>
      </c>
      <c r="V82" s="153">
        <v>-2.7244886095174291E-2</v>
      </c>
      <c r="W82" s="153">
        <v>-4.3389336541657948E-2</v>
      </c>
      <c r="X82" s="154">
        <v>2.5635716801030436E-2</v>
      </c>
      <c r="Y82" s="155"/>
      <c r="Z82" s="155"/>
    </row>
    <row r="83" spans="1:26" x14ac:dyDescent="0.2">
      <c r="A83" s="152">
        <v>39661</v>
      </c>
      <c r="B83" s="153">
        <v>1.7356512435064964E-2</v>
      </c>
      <c r="C83" s="153">
        <v>1.0040644402135321E-2</v>
      </c>
      <c r="D83" s="153">
        <v>2.2243528414898451E-2</v>
      </c>
      <c r="E83" s="153">
        <v>-6.6488007440308458E-2</v>
      </c>
      <c r="F83" s="153">
        <v>9.1236992655946529E-3</v>
      </c>
      <c r="G83" s="153">
        <v>3.3710490371952576E-2</v>
      </c>
      <c r="H83" s="153">
        <v>0.10519677636808053</v>
      </c>
      <c r="I83" s="153">
        <v>5.3334206886239771E-2</v>
      </c>
      <c r="J83" s="153">
        <v>6.0563773406039807E-2</v>
      </c>
      <c r="K83" s="153">
        <v>-1.465492010933467E-2</v>
      </c>
      <c r="L83" s="153">
        <v>-2.5406224545336632E-2</v>
      </c>
      <c r="M83" s="153">
        <v>9.4436502731856928E-2</v>
      </c>
      <c r="N83" s="153">
        <v>-8.5800616859971479E-2</v>
      </c>
      <c r="O83" s="153">
        <v>-8.614402917223507E-2</v>
      </c>
      <c r="P83" s="153">
        <v>-2.4587984806383561E-2</v>
      </c>
      <c r="Q83" s="153">
        <v>5.6947859143966027E-3</v>
      </c>
      <c r="R83" s="153">
        <v>-2.0470770854189871E-2</v>
      </c>
      <c r="S83" s="153">
        <v>4.7851660639622214E-2</v>
      </c>
      <c r="T83" s="153">
        <v>2.1528356735310242E-2</v>
      </c>
      <c r="U83" s="153">
        <v>4.9711603605660785E-2</v>
      </c>
      <c r="V83" s="153">
        <v>-4.3475026840125337E-3</v>
      </c>
      <c r="W83" s="153">
        <v>0.13370729557707384</v>
      </c>
      <c r="X83" s="154">
        <v>-2.5446200719259726E-3</v>
      </c>
      <c r="Y83" s="155"/>
      <c r="Z83" s="155"/>
    </row>
    <row r="84" spans="1:26" x14ac:dyDescent="0.2">
      <c r="A84" s="152">
        <v>39668</v>
      </c>
      <c r="B84" s="153">
        <v>-5.1190948411718736E-2</v>
      </c>
      <c r="C84" s="153">
        <v>-6.0533369144343187E-2</v>
      </c>
      <c r="D84" s="153">
        <v>-9.0199816487617199E-2</v>
      </c>
      <c r="E84" s="153">
        <v>-5.6647317410128746E-2</v>
      </c>
      <c r="F84" s="153">
        <v>-5.2094672632661314E-2</v>
      </c>
      <c r="G84" s="153">
        <v>-3.7769842942428376E-2</v>
      </c>
      <c r="H84" s="153">
        <v>-0.10832384957400305</v>
      </c>
      <c r="I84" s="153">
        <v>-0.11007074918882545</v>
      </c>
      <c r="J84" s="153">
        <v>-0.10263157898084548</v>
      </c>
      <c r="K84" s="153">
        <v>1.461112045708959E-2</v>
      </c>
      <c r="L84" s="153">
        <v>-1.7612191920052963E-3</v>
      </c>
      <c r="M84" s="153">
        <v>-8.8862694777600542E-3</v>
      </c>
      <c r="N84" s="153">
        <v>4.5526772430543393E-2</v>
      </c>
      <c r="O84" s="153">
        <v>5.3865336689547398E-2</v>
      </c>
      <c r="P84" s="153">
        <v>7.0793002156132228E-3</v>
      </c>
      <c r="Q84" s="153">
        <v>-2.634908071174407E-2</v>
      </c>
      <c r="R84" s="153">
        <v>-3.0015839776179023E-2</v>
      </c>
      <c r="S84" s="153">
        <v>-2.5665111032973146E-2</v>
      </c>
      <c r="T84" s="153">
        <v>-4.6387522346302584E-2</v>
      </c>
      <c r="U84" s="153">
        <v>-7.2076489039600539E-2</v>
      </c>
      <c r="V84" s="153">
        <v>6.8928904914537532E-3</v>
      </c>
      <c r="W84" s="153">
        <v>-0.11938538235741052</v>
      </c>
      <c r="X84" s="154">
        <v>-5.1515299961663402E-2</v>
      </c>
      <c r="Y84" s="155"/>
      <c r="Z84" s="155"/>
    </row>
    <row r="85" spans="1:26" x14ac:dyDescent="0.2">
      <c r="A85" s="152">
        <v>39675</v>
      </c>
      <c r="B85" s="153">
        <v>-5.6153233802262913E-2</v>
      </c>
      <c r="C85" s="153">
        <v>-4.1261781936880418E-2</v>
      </c>
      <c r="D85" s="153">
        <v>-2.9036117420807177E-2</v>
      </c>
      <c r="E85" s="153">
        <v>-2.7437395130120296E-2</v>
      </c>
      <c r="F85" s="153">
        <v>-6.357826756879055E-2</v>
      </c>
      <c r="G85" s="153">
        <v>-5.787783073812653E-2</v>
      </c>
      <c r="H85" s="153">
        <v>-8.3014729790622618E-2</v>
      </c>
      <c r="I85" s="153">
        <v>-0.11685911453960718</v>
      </c>
      <c r="J85" s="153">
        <v>-6.4809384152938868E-2</v>
      </c>
      <c r="K85" s="153">
        <v>-1.4372791260069778E-2</v>
      </c>
      <c r="L85" s="153">
        <v>-0.11528326405304244</v>
      </c>
      <c r="M85" s="153">
        <v>-6.6869569408411184E-2</v>
      </c>
      <c r="N85" s="153">
        <v>-0.10585022684840527</v>
      </c>
      <c r="O85" s="153">
        <v>-9.9384761002606677E-3</v>
      </c>
      <c r="P85" s="153">
        <v>-9.0701540984155671E-2</v>
      </c>
      <c r="Q85" s="153">
        <v>-6.860357554862552E-2</v>
      </c>
      <c r="R85" s="153">
        <v>-6.4148687147606923E-2</v>
      </c>
      <c r="S85" s="153">
        <v>-0.11227942770103874</v>
      </c>
      <c r="T85" s="153">
        <v>-4.6667055794988976E-2</v>
      </c>
      <c r="U85" s="153">
        <v>-9.7845524966802849E-2</v>
      </c>
      <c r="V85" s="153">
        <v>-6.2594648013479456E-2</v>
      </c>
      <c r="W85" s="153">
        <v>-0.10136879268059397</v>
      </c>
      <c r="X85" s="154">
        <v>-7.9897349950163316E-2</v>
      </c>
      <c r="Y85" s="155"/>
      <c r="Z85" s="155"/>
    </row>
    <row r="86" spans="1:26" x14ac:dyDescent="0.2">
      <c r="A86" s="152">
        <v>39682</v>
      </c>
      <c r="B86" s="153">
        <v>4.0527131191471673E-2</v>
      </c>
      <c r="C86" s="153">
        <v>9.1652622475319204E-2</v>
      </c>
      <c r="D86" s="153">
        <v>7.8546063549691833E-2</v>
      </c>
      <c r="E86" s="153">
        <v>2.4209377649661204E-2</v>
      </c>
      <c r="F86" s="153">
        <v>1.7980394603507154E-2</v>
      </c>
      <c r="G86" s="153">
        <v>2.3583440126410359E-2</v>
      </c>
      <c r="H86" s="153">
        <v>7.2325315582004043E-2</v>
      </c>
      <c r="I86" s="153">
        <v>7.1406643192569147E-2</v>
      </c>
      <c r="J86" s="153">
        <v>6.5865696198261103E-2</v>
      </c>
      <c r="K86" s="153">
        <v>4.7712643446830461E-2</v>
      </c>
      <c r="L86" s="153">
        <v>-3.7438371686699716E-2</v>
      </c>
      <c r="M86" s="153">
        <v>2.4929705793349691E-2</v>
      </c>
      <c r="N86" s="153">
        <v>-6.4376443080898682E-2</v>
      </c>
      <c r="O86" s="153">
        <v>-5.975143404117135E-2</v>
      </c>
      <c r="P86" s="153">
        <v>2.0819209462745111E-2</v>
      </c>
      <c r="Q86" s="153">
        <v>2.0220800344163108E-2</v>
      </c>
      <c r="R86" s="153">
        <v>-3.8808342450637627E-2</v>
      </c>
      <c r="S86" s="153">
        <v>7.5437111502268273E-3</v>
      </c>
      <c r="T86" s="153">
        <v>-6.8180899856990643E-3</v>
      </c>
      <c r="U86" s="153">
        <v>3.5871307885495148E-2</v>
      </c>
      <c r="V86" s="153">
        <v>1.141206007567378E-2</v>
      </c>
      <c r="W86" s="153">
        <v>0.13272106430321978</v>
      </c>
      <c r="X86" s="154">
        <v>-4.9117907449330953E-3</v>
      </c>
      <c r="Y86" s="155"/>
      <c r="Z86" s="155"/>
    </row>
    <row r="87" spans="1:26" x14ac:dyDescent="0.2">
      <c r="A87" s="152">
        <v>39689</v>
      </c>
      <c r="B87" s="153">
        <v>-1.0790650971824805E-2</v>
      </c>
      <c r="C87" s="153">
        <v>-1.8735851614595726E-2</v>
      </c>
      <c r="D87" s="153">
        <v>-1.0374712691412406E-2</v>
      </c>
      <c r="E87" s="153">
        <v>-3.3852839781130906E-2</v>
      </c>
      <c r="F87" s="153">
        <v>-2.1492411800002751E-2</v>
      </c>
      <c r="G87" s="153">
        <v>-3.2929980874178505E-2</v>
      </c>
      <c r="H87" s="153">
        <v>2.5292750768823116E-2</v>
      </c>
      <c r="I87" s="153">
        <v>1.3491626433146881E-2</v>
      </c>
      <c r="J87" s="153">
        <v>2.5103366785404344E-2</v>
      </c>
      <c r="K87" s="153">
        <v>-1.9139732699527037E-2</v>
      </c>
      <c r="L87" s="153">
        <v>5.1492201544038286E-3</v>
      </c>
      <c r="M87" s="153">
        <v>3.9992167633391675E-2</v>
      </c>
      <c r="N87" s="153">
        <v>3.1637263369761956E-2</v>
      </c>
      <c r="O87" s="153">
        <v>-1.0676156583629781E-2</v>
      </c>
      <c r="P87" s="153">
        <v>-3.1406204212265844E-2</v>
      </c>
      <c r="Q87" s="153">
        <v>-2.0757733624580065E-2</v>
      </c>
      <c r="R87" s="153">
        <v>-3.9034717096279398E-2</v>
      </c>
      <c r="S87" s="153">
        <v>-1.0786330974805353E-2</v>
      </c>
      <c r="T87" s="153">
        <v>7.7526491818645543E-2</v>
      </c>
      <c r="U87" s="153">
        <v>-2.1396390103868439E-2</v>
      </c>
      <c r="V87" s="153">
        <v>-2.7799505205391328E-2</v>
      </c>
      <c r="W87" s="153">
        <v>0.12501865106845991</v>
      </c>
      <c r="X87" s="154">
        <v>-1.0008382162883555E-3</v>
      </c>
      <c r="Y87" s="155"/>
      <c r="Z87" s="155"/>
    </row>
    <row r="88" spans="1:26" x14ac:dyDescent="0.2">
      <c r="A88" s="152">
        <v>39696</v>
      </c>
      <c r="B88" s="153">
        <v>-0.11898945391787766</v>
      </c>
      <c r="C88" s="153">
        <v>-0.13780183447277217</v>
      </c>
      <c r="D88" s="153">
        <v>-0.10275642876755724</v>
      </c>
      <c r="E88" s="153">
        <v>-0.10894283469528651</v>
      </c>
      <c r="F88" s="153">
        <v>-4.5644990156984006E-2</v>
      </c>
      <c r="G88" s="153">
        <v>-5.7007948314442364E-2</v>
      </c>
      <c r="H88" s="153">
        <v>-0.19643401061753524</v>
      </c>
      <c r="I88" s="153">
        <v>-0.20744034928440752</v>
      </c>
      <c r="J88" s="153">
        <v>-0.19446845287906284</v>
      </c>
      <c r="K88" s="153">
        <v>-9.5342015115791712E-2</v>
      </c>
      <c r="L88" s="153">
        <v>-8.1431061802562932E-2</v>
      </c>
      <c r="M88" s="153">
        <v>-7.6521236639911824E-2</v>
      </c>
      <c r="N88" s="153">
        <v>-5.8754320706860229E-2</v>
      </c>
      <c r="O88" s="153">
        <v>5.3442959925502707E-2</v>
      </c>
      <c r="P88" s="153">
        <v>-0.16339314078327907</v>
      </c>
      <c r="Q88" s="153">
        <v>-0.11866455852307339</v>
      </c>
      <c r="R88" s="153">
        <v>-0.10324160014306605</v>
      </c>
      <c r="S88" s="153">
        <v>-9.5845695233242642E-2</v>
      </c>
      <c r="T88" s="153">
        <v>-9.2152155604822025E-2</v>
      </c>
      <c r="U88" s="153">
        <v>-0.10053001800542938</v>
      </c>
      <c r="V88" s="153">
        <v>-0.12952357871851922</v>
      </c>
      <c r="W88" s="153">
        <v>-0.14905079078737793</v>
      </c>
      <c r="X88" s="154">
        <v>-0.10490502244864174</v>
      </c>
      <c r="Y88" s="155"/>
      <c r="Z88" s="155"/>
    </row>
    <row r="89" spans="1:26" x14ac:dyDescent="0.2">
      <c r="A89" s="152">
        <v>39703</v>
      </c>
      <c r="B89" s="153">
        <v>-2.5461689043863638E-2</v>
      </c>
      <c r="C89" s="153">
        <v>6.8108664006791329E-4</v>
      </c>
      <c r="D89" s="153">
        <v>-1.7733666478283565E-3</v>
      </c>
      <c r="E89" s="153">
        <v>-7.8701530082827598E-2</v>
      </c>
      <c r="F89" s="153">
        <v>-4.2191669829433551E-2</v>
      </c>
      <c r="G89" s="153">
        <v>-2.7277158605021522E-2</v>
      </c>
      <c r="H89" s="153">
        <v>-5.2011745207276937E-2</v>
      </c>
      <c r="I89" s="153">
        <v>-7.414256737067941E-2</v>
      </c>
      <c r="J89" s="153">
        <v>1.8240343301994297E-2</v>
      </c>
      <c r="K89" s="153">
        <v>-3.8139214763043432E-2</v>
      </c>
      <c r="L89" s="153">
        <v>-1.8140694687197714E-2</v>
      </c>
      <c r="M89" s="153">
        <v>-3.9743121263122294E-2</v>
      </c>
      <c r="N89" s="153">
        <v>4.8109297902603744E-2</v>
      </c>
      <c r="O89" s="153">
        <v>5.5609756082491309E-2</v>
      </c>
      <c r="P89" s="153">
        <v>1.1357023116895716E-2</v>
      </c>
      <c r="Q89" s="153">
        <v>-4.4323444968972635E-2</v>
      </c>
      <c r="R89" s="153">
        <v>-6.4378359522861764E-2</v>
      </c>
      <c r="S89" s="153">
        <v>-0.12557624252029936</v>
      </c>
      <c r="T89" s="153">
        <v>1.4823638227929977E-2</v>
      </c>
      <c r="U89" s="153">
        <v>-5.6039502627699106E-2</v>
      </c>
      <c r="V89" s="153">
        <v>-2.7636582746262371E-2</v>
      </c>
      <c r="W89" s="153">
        <v>-4.1973987489873549E-2</v>
      </c>
      <c r="X89" s="154">
        <v>-3.9808910290104173E-2</v>
      </c>
      <c r="Y89" s="155"/>
      <c r="Z89" s="155"/>
    </row>
    <row r="90" spans="1:26" x14ac:dyDescent="0.2">
      <c r="A90" s="152">
        <v>39710</v>
      </c>
      <c r="B90" s="153">
        <v>-1.4095593935562215E-2</v>
      </c>
      <c r="C90" s="153">
        <v>3.1999130315253095E-2</v>
      </c>
      <c r="D90" s="153">
        <v>-3.8422581782003029E-2</v>
      </c>
      <c r="E90" s="153">
        <v>5.7842467838300334E-2</v>
      </c>
      <c r="F90" s="153">
        <v>-1.3105828965418027E-2</v>
      </c>
      <c r="G90" s="153">
        <v>8.2424183776475951E-3</v>
      </c>
      <c r="H90" s="153">
        <v>-1.1981191716490706E-2</v>
      </c>
      <c r="I90" s="153">
        <v>-5.2510433407780216E-3</v>
      </c>
      <c r="J90" s="153">
        <v>1.7211099421716582E-2</v>
      </c>
      <c r="K90" s="153">
        <v>2.1994343603731138E-2</v>
      </c>
      <c r="L90" s="153">
        <v>7.6133254153175178E-2</v>
      </c>
      <c r="M90" s="153">
        <v>-4.1257135578620908E-2</v>
      </c>
      <c r="N90" s="153">
        <v>-8.3541037745323662E-2</v>
      </c>
      <c r="O90" s="153">
        <v>-2.8650646957236105E-2</v>
      </c>
      <c r="P90" s="153">
        <v>5.0445986657498269E-2</v>
      </c>
      <c r="Q90" s="153">
        <v>-2.6975445858708383E-2</v>
      </c>
      <c r="R90" s="153">
        <v>-4.2732966489520297E-2</v>
      </c>
      <c r="S90" s="153">
        <v>-4.3544417330199862E-2</v>
      </c>
      <c r="T90" s="153">
        <v>-2.6415914758425179E-2</v>
      </c>
      <c r="U90" s="153">
        <v>2.5508569771011347E-2</v>
      </c>
      <c r="V90" s="153">
        <v>-7.5351175681942023E-2</v>
      </c>
      <c r="W90" s="153">
        <v>-0.19612323237782442</v>
      </c>
      <c r="X90" s="154">
        <v>-6.9441727370617268E-2</v>
      </c>
      <c r="Y90" s="155"/>
      <c r="Z90" s="155"/>
    </row>
    <row r="91" spans="1:26" x14ac:dyDescent="0.2">
      <c r="A91" s="152">
        <v>39717</v>
      </c>
      <c r="B91" s="153">
        <v>-5.0941161457701105E-2</v>
      </c>
      <c r="C91" s="153">
        <v>4.2943121269104758E-3</v>
      </c>
      <c r="D91" s="153">
        <v>-7.1710947673315692E-2</v>
      </c>
      <c r="E91" s="153">
        <v>5.2068645655111767E-2</v>
      </c>
      <c r="F91" s="153">
        <v>-1.4984611857523174E-2</v>
      </c>
      <c r="G91" s="153">
        <v>-4.2855328750492763E-2</v>
      </c>
      <c r="H91" s="153">
        <v>-0.11596379351497556</v>
      </c>
      <c r="I91" s="153">
        <v>-3.6519765839916195E-2</v>
      </c>
      <c r="J91" s="153">
        <v>-0.17196132597828151</v>
      </c>
      <c r="K91" s="153">
        <v>-1.4201818203655552E-2</v>
      </c>
      <c r="L91" s="153">
        <v>-5.9010361358212346E-2</v>
      </c>
      <c r="M91" s="153">
        <v>-5.6042908143343749E-2</v>
      </c>
      <c r="N91" s="153">
        <v>-0.1427045021638447</v>
      </c>
      <c r="O91" s="153">
        <v>-9.4671741178763105E-2</v>
      </c>
      <c r="P91" s="153">
        <v>-3.2645201187671495E-2</v>
      </c>
      <c r="Q91" s="153">
        <v>-0.10938274829908116</v>
      </c>
      <c r="R91" s="153">
        <v>-6.0103970170257322E-2</v>
      </c>
      <c r="S91" s="153">
        <v>-0.12352527411924703</v>
      </c>
      <c r="T91" s="153">
        <v>-0.15758874699205286</v>
      </c>
      <c r="U91" s="153">
        <v>3.4212484925386942E-2</v>
      </c>
      <c r="V91" s="153">
        <v>-9.9987977508959214E-2</v>
      </c>
      <c r="W91" s="153">
        <v>-0.18473487230895455</v>
      </c>
      <c r="X91" s="154">
        <v>-0.11507839235178544</v>
      </c>
      <c r="Y91" s="155"/>
      <c r="Z91" s="155"/>
    </row>
    <row r="92" spans="1:26" x14ac:dyDescent="0.2">
      <c r="A92" s="152">
        <v>39724</v>
      </c>
      <c r="B92" s="153">
        <v>-0.20808857643063652</v>
      </c>
      <c r="C92" s="153">
        <v>-0.20959248477511855</v>
      </c>
      <c r="D92" s="153">
        <v>-0.24148201518601078</v>
      </c>
      <c r="E92" s="153">
        <v>-8.4265916118478543E-2</v>
      </c>
      <c r="F92" s="153">
        <v>-0.18154135317193326</v>
      </c>
      <c r="G92" s="153">
        <v>-0.18465205390017742</v>
      </c>
      <c r="H92" s="153">
        <v>-0.2832336739782822</v>
      </c>
      <c r="I92" s="153">
        <v>-0.3215409688288991</v>
      </c>
      <c r="J92" s="153">
        <v>-0.27689741446954297</v>
      </c>
      <c r="K92" s="153">
        <v>-6.2687016467087783E-2</v>
      </c>
      <c r="L92" s="153">
        <v>-0.30792225611583413</v>
      </c>
      <c r="M92" s="153">
        <v>-0.14805139291076894</v>
      </c>
      <c r="N92" s="153">
        <v>-0.1701699463288652</v>
      </c>
      <c r="O92" s="153">
        <v>-6.8838675790342793E-2</v>
      </c>
      <c r="P92" s="153">
        <v>-0.23214459585223884</v>
      </c>
      <c r="Q92" s="153">
        <v>-0.386386545346319</v>
      </c>
      <c r="R92" s="153">
        <v>-0.16522742107786809</v>
      </c>
      <c r="S92" s="153">
        <v>-0.44832146985944399</v>
      </c>
      <c r="T92" s="153">
        <v>-0.30419217840872675</v>
      </c>
      <c r="U92" s="153">
        <v>-0.11856689763172165</v>
      </c>
      <c r="V92" s="153">
        <v>-0.2255607909049385</v>
      </c>
      <c r="W92" s="153">
        <v>-0.30270428170528213</v>
      </c>
      <c r="X92" s="154">
        <v>-0.18371147685698869</v>
      </c>
      <c r="Y92" s="155"/>
      <c r="Z92" s="155"/>
    </row>
    <row r="93" spans="1:26" x14ac:dyDescent="0.2">
      <c r="A93" s="152">
        <v>39731</v>
      </c>
      <c r="B93" s="153">
        <v>-0.2819109452104826</v>
      </c>
      <c r="C93" s="153">
        <v>-0.30498533720317855</v>
      </c>
      <c r="D93" s="153">
        <v>-0.24672746104435603</v>
      </c>
      <c r="E93" s="153">
        <v>-0.28667076166246036</v>
      </c>
      <c r="F93" s="153">
        <v>-0.27459697518361098</v>
      </c>
      <c r="G93" s="153">
        <v>-0.26268470495130319</v>
      </c>
      <c r="H93" s="153">
        <v>-0.31304347826350581</v>
      </c>
      <c r="I93" s="153">
        <v>-0.29333421681034066</v>
      </c>
      <c r="J93" s="153">
        <v>-0.32871972318272669</v>
      </c>
      <c r="K93" s="153">
        <v>-0.22593923933042762</v>
      </c>
      <c r="L93" s="153">
        <v>-0.37536775521307481</v>
      </c>
      <c r="M93" s="153">
        <v>-0.31741771158660853</v>
      </c>
      <c r="N93" s="153">
        <v>-0.34393939394983275</v>
      </c>
      <c r="O93" s="153">
        <v>-0.37528216704607231</v>
      </c>
      <c r="P93" s="153">
        <v>-0.4243983957211897</v>
      </c>
      <c r="Q93" s="153">
        <v>-7.3504841060372264E-2</v>
      </c>
      <c r="R93" s="153">
        <v>-0.30996314496386401</v>
      </c>
      <c r="S93" s="153">
        <v>-0.18246969696165372</v>
      </c>
      <c r="T93" s="153">
        <v>-0.13519671037823339</v>
      </c>
      <c r="U93" s="153">
        <v>-0.30772274988186044</v>
      </c>
      <c r="V93" s="153">
        <v>-0.28827869436328696</v>
      </c>
      <c r="W93" s="153">
        <v>-0.48449834478654519</v>
      </c>
      <c r="X93" s="154">
        <v>-0.39912121212189</v>
      </c>
      <c r="Y93" s="155"/>
      <c r="Z93" s="155"/>
    </row>
    <row r="94" spans="1:26" x14ac:dyDescent="0.2">
      <c r="A94" s="152">
        <v>39738</v>
      </c>
      <c r="B94" s="153">
        <v>0.11263568085689783</v>
      </c>
      <c r="C94" s="153">
        <v>4.2679987311057488E-2</v>
      </c>
      <c r="D94" s="153">
        <v>6.7288199123788583E-2</v>
      </c>
      <c r="E94" s="153">
        <v>0.21843919300082235</v>
      </c>
      <c r="F94" s="153">
        <v>0.17714221749307868</v>
      </c>
      <c r="G94" s="153">
        <v>9.6571157561116908E-2</v>
      </c>
      <c r="H94" s="153">
        <v>3.9010466232383516E-2</v>
      </c>
      <c r="I94" s="153">
        <v>0.10864432464399609</v>
      </c>
      <c r="J94" s="153">
        <v>0.18728522337382311</v>
      </c>
      <c r="K94" s="153">
        <v>9.5571982719781151E-2</v>
      </c>
      <c r="L94" s="153">
        <v>0.22011815989061734</v>
      </c>
      <c r="M94" s="153">
        <v>0.13044697743662273</v>
      </c>
      <c r="N94" s="153">
        <v>0.24308752471724665</v>
      </c>
      <c r="O94" s="153">
        <v>0.13911472448246687</v>
      </c>
      <c r="P94" s="153">
        <v>7.9499646464497545E-2</v>
      </c>
      <c r="Q94" s="153">
        <v>0.28332138557811937</v>
      </c>
      <c r="R94" s="153">
        <v>0.32884226529850252</v>
      </c>
      <c r="S94" s="153">
        <v>0.25104306989801323</v>
      </c>
      <c r="T94" s="153">
        <v>0.14097765240898838</v>
      </c>
      <c r="U94" s="153">
        <v>0.26404959946115114</v>
      </c>
      <c r="V94" s="153">
        <v>0.14440445034057539</v>
      </c>
      <c r="W94" s="153">
        <v>0.16149543989048079</v>
      </c>
      <c r="X94" s="154">
        <v>0.13402147831509628</v>
      </c>
      <c r="Y94" s="155"/>
      <c r="Z94" s="155"/>
    </row>
    <row r="95" spans="1:26" x14ac:dyDescent="0.2">
      <c r="A95" s="152">
        <v>39745</v>
      </c>
      <c r="B95" s="153">
        <v>-0.21339944248667692</v>
      </c>
      <c r="C95" s="153">
        <v>-0.19297613255924018</v>
      </c>
      <c r="D95" s="153">
        <v>-0.13373098374442907</v>
      </c>
      <c r="E95" s="153">
        <v>-0.17812027915006728</v>
      </c>
      <c r="F95" s="153">
        <v>-0.2385447759534374</v>
      </c>
      <c r="G95" s="153">
        <v>-0.30980163115512283</v>
      </c>
      <c r="H95" s="153">
        <v>-0.21367507500619082</v>
      </c>
      <c r="I95" s="153">
        <v>-0.20957550584694859</v>
      </c>
      <c r="J95" s="153">
        <v>-0.24891461651072624</v>
      </c>
      <c r="K95" s="153">
        <v>-7.3406110347769296E-2</v>
      </c>
      <c r="L95" s="153">
        <v>-0.24524128581805568</v>
      </c>
      <c r="M95" s="153">
        <v>-0.2513634007523009</v>
      </c>
      <c r="N95" s="153">
        <v>-0.30110411480781729</v>
      </c>
      <c r="O95" s="153">
        <v>-0.23552735923078033</v>
      </c>
      <c r="P95" s="153">
        <v>-0.2991670853302667</v>
      </c>
      <c r="Q95" s="153">
        <v>-0.4526186965740277</v>
      </c>
      <c r="R95" s="153">
        <v>-0.19948621260069763</v>
      </c>
      <c r="S95" s="153">
        <v>-0.24692386891823045</v>
      </c>
      <c r="T95" s="153">
        <v>-0.31072985365645706</v>
      </c>
      <c r="U95" s="153">
        <v>-0.14559007345848163</v>
      </c>
      <c r="V95" s="153">
        <v>-0.12848283386605591</v>
      </c>
      <c r="W95" s="153">
        <v>-0.18666122731894441</v>
      </c>
      <c r="X95" s="154">
        <v>-0.21224404297962443</v>
      </c>
      <c r="Y95" s="155"/>
      <c r="Z95" s="155"/>
    </row>
    <row r="96" spans="1:26" x14ac:dyDescent="0.2">
      <c r="A96" s="152">
        <v>39752</v>
      </c>
      <c r="B96" s="153">
        <v>0.29304388572847179</v>
      </c>
      <c r="C96" s="153">
        <v>0.24846871948890034</v>
      </c>
      <c r="D96" s="153">
        <v>0.25860856323964393</v>
      </c>
      <c r="E96" s="153">
        <v>0.21237936268870466</v>
      </c>
      <c r="F96" s="153">
        <v>0.36999547311559411</v>
      </c>
      <c r="G96" s="153">
        <v>0.45473347245203405</v>
      </c>
      <c r="H96" s="153">
        <v>0.31639876767834629</v>
      </c>
      <c r="I96" s="153">
        <v>0.28004633307967297</v>
      </c>
      <c r="J96" s="153">
        <v>0.31021194606789154</v>
      </c>
      <c r="K96" s="153">
        <v>0.17898587842350341</v>
      </c>
      <c r="L96" s="153">
        <v>0.38943695929454247</v>
      </c>
      <c r="M96" s="153">
        <v>0.26559242412402051</v>
      </c>
      <c r="N96" s="153">
        <v>0.34851196918299482</v>
      </c>
      <c r="O96" s="153">
        <v>9.7510373430104672E-2</v>
      </c>
      <c r="P96" s="153">
        <v>0.39035730588301398</v>
      </c>
      <c r="Q96" s="153">
        <v>0.42025365115284846</v>
      </c>
      <c r="R96" s="153">
        <v>0.34574205432445371</v>
      </c>
      <c r="S96" s="153">
        <v>0.45401306960162952</v>
      </c>
      <c r="T96" s="153">
        <v>0.31602025045995796</v>
      </c>
      <c r="U96" s="153">
        <v>0.10488750498710059</v>
      </c>
      <c r="V96" s="153">
        <v>0.35224130825769756</v>
      </c>
      <c r="W96" s="153">
        <v>0.29158486118578791</v>
      </c>
      <c r="X96" s="154">
        <v>0.43751907813881014</v>
      </c>
      <c r="Y96" s="155"/>
      <c r="Z96" s="155"/>
    </row>
    <row r="97" spans="1:26" x14ac:dyDescent="0.2">
      <c r="A97" s="152">
        <v>39759</v>
      </c>
      <c r="B97" s="153">
        <v>-3.680907891402125E-2</v>
      </c>
      <c r="C97" s="153">
        <v>-2.3382835810930355E-2</v>
      </c>
      <c r="D97" s="153">
        <v>-6.3668847585047664E-2</v>
      </c>
      <c r="E97" s="153">
        <v>-1.2386063939064997E-2</v>
      </c>
      <c r="F97" s="153">
        <v>-7.8160470665057727E-2</v>
      </c>
      <c r="G97" s="153">
        <v>5.9071458822723945E-2</v>
      </c>
      <c r="H97" s="153">
        <v>-5.6237647980507087E-2</v>
      </c>
      <c r="I97" s="153">
        <v>-0.16075058991351363</v>
      </c>
      <c r="J97" s="153">
        <v>-0.1580882353008366</v>
      </c>
      <c r="K97" s="153">
        <v>9.8046654930245211E-2</v>
      </c>
      <c r="L97" s="153">
        <v>-0.22716028936282429</v>
      </c>
      <c r="M97" s="153">
        <v>5.2002049201920177E-2</v>
      </c>
      <c r="N97" s="153">
        <v>-6.4063206453090049E-2</v>
      </c>
      <c r="O97" s="153">
        <v>-0.11720226842130306</v>
      </c>
      <c r="P97" s="153">
        <v>-0.1505479319326401</v>
      </c>
      <c r="Q97" s="153">
        <v>-0.10655779685637382</v>
      </c>
      <c r="R97" s="153">
        <v>-0.19393698432911446</v>
      </c>
      <c r="S97" s="153">
        <v>-0.21363239690855598</v>
      </c>
      <c r="T97" s="153">
        <v>0.11371189434429953</v>
      </c>
      <c r="U97" s="153">
        <v>-4.1130216443088109E-3</v>
      </c>
      <c r="V97" s="153">
        <v>-5.7691741002216287E-2</v>
      </c>
      <c r="W97" s="153">
        <v>0.22207305155080251</v>
      </c>
      <c r="X97" s="154">
        <v>2.4696483627852286E-2</v>
      </c>
      <c r="Y97" s="155"/>
      <c r="Z97" s="155"/>
    </row>
    <row r="98" spans="1:26" x14ac:dyDescent="0.2">
      <c r="A98" s="152">
        <v>39766</v>
      </c>
      <c r="B98" s="153">
        <v>-7.4709547813612609E-2</v>
      </c>
      <c r="C98" s="153">
        <v>-0.15394646331814743</v>
      </c>
      <c r="D98" s="153">
        <v>-4.425943979692129E-2</v>
      </c>
      <c r="E98" s="153">
        <v>4.4725119806374482E-2</v>
      </c>
      <c r="F98" s="153">
        <v>-3.8817553522014464E-2</v>
      </c>
      <c r="G98" s="153">
        <v>-2.9115270821171536E-2</v>
      </c>
      <c r="H98" s="153">
        <v>1.4645386624327827E-2</v>
      </c>
      <c r="I98" s="153">
        <v>-0.13931439385996444</v>
      </c>
      <c r="J98" s="153">
        <v>-0.14672489083223336</v>
      </c>
      <c r="K98" s="153">
        <v>-7.3749226501983872E-2</v>
      </c>
      <c r="L98" s="153">
        <v>-0.2447958069358171</v>
      </c>
      <c r="M98" s="153">
        <v>-6.2712398948813683E-2</v>
      </c>
      <c r="N98" s="153">
        <v>-0.1799327191916118</v>
      </c>
      <c r="O98" s="153">
        <v>-0.22055674517950444</v>
      </c>
      <c r="P98" s="153">
        <v>-0.23752765064590589</v>
      </c>
      <c r="Q98" s="153">
        <v>2.6076702051028092E-2</v>
      </c>
      <c r="R98" s="153">
        <v>-0.16581403508556375</v>
      </c>
      <c r="S98" s="153">
        <v>-0.16117663762341536</v>
      </c>
      <c r="T98" s="153">
        <v>-9.4044697994981497E-2</v>
      </c>
      <c r="U98" s="153">
        <v>1.6037633593162882E-2</v>
      </c>
      <c r="V98" s="153">
        <v>-9.134396016295317E-3</v>
      </c>
      <c r="W98" s="153">
        <v>-0.18748120295402629</v>
      </c>
      <c r="X98" s="154">
        <v>-8.5482315592787642E-2</v>
      </c>
      <c r="Y98" s="155"/>
      <c r="Z98" s="155"/>
    </row>
    <row r="99" spans="1:26" x14ac:dyDescent="0.2">
      <c r="A99" s="152">
        <v>39773</v>
      </c>
      <c r="B99" s="153">
        <v>-0.17995008741653409</v>
      </c>
      <c r="C99" s="153">
        <v>-0.23591419933771779</v>
      </c>
      <c r="D99" s="153">
        <v>-0.20458853718224965</v>
      </c>
      <c r="E99" s="153">
        <v>-6.3398498154500979E-2</v>
      </c>
      <c r="F99" s="153">
        <v>-0.2396525040678408</v>
      </c>
      <c r="G99" s="153">
        <v>-0.24459618585463427</v>
      </c>
      <c r="H99" s="153">
        <v>-0.26025478131084406</v>
      </c>
      <c r="I99" s="153">
        <v>-0.17500348613826391</v>
      </c>
      <c r="J99" s="153">
        <v>-7.983623335122382E-2</v>
      </c>
      <c r="K99" s="153">
        <v>-5.076068184766451E-2</v>
      </c>
      <c r="L99" s="153">
        <v>-0.32889154344699945</v>
      </c>
      <c r="M99" s="153">
        <v>-5.8705021966911811E-2</v>
      </c>
      <c r="N99" s="153">
        <v>-9.1095937816302611E-2</v>
      </c>
      <c r="O99" s="153">
        <v>-0.16758241757828893</v>
      </c>
      <c r="P99" s="153">
        <v>-0.2639012122691789</v>
      </c>
      <c r="Q99" s="153">
        <v>-0.19070335752218681</v>
      </c>
      <c r="R99" s="153">
        <v>-0.10490566056336147</v>
      </c>
      <c r="S99" s="153">
        <v>-0.12955854028904618</v>
      </c>
      <c r="T99" s="153">
        <v>-0.25325285299985451</v>
      </c>
      <c r="U99" s="153">
        <v>-1.6883392983874531E-2</v>
      </c>
      <c r="V99" s="153">
        <v>-0.17879445585344861</v>
      </c>
      <c r="W99" s="153">
        <v>-0.2007649090518801</v>
      </c>
      <c r="X99" s="154">
        <v>-0.11076163170381283</v>
      </c>
      <c r="Y99" s="155"/>
      <c r="Z99" s="155"/>
    </row>
    <row r="100" spans="1:26" x14ac:dyDescent="0.2">
      <c r="A100" s="152">
        <v>39780</v>
      </c>
      <c r="B100" s="153">
        <v>0.21852205565799715</v>
      </c>
      <c r="C100" s="153">
        <v>0.23584198053589764</v>
      </c>
      <c r="D100" s="153">
        <v>0.22909902693455486</v>
      </c>
      <c r="E100" s="153">
        <v>3.7703887485123343E-2</v>
      </c>
      <c r="F100" s="153">
        <v>0.32174679929610456</v>
      </c>
      <c r="G100" s="153">
        <v>0.36080969307127519</v>
      </c>
      <c r="H100" s="153">
        <v>0.34697131378806889</v>
      </c>
      <c r="I100" s="153">
        <v>0.2698475889955278</v>
      </c>
      <c r="J100" s="153">
        <v>0.28142380420209701</v>
      </c>
      <c r="K100" s="153">
        <v>3.4520578371498835E-2</v>
      </c>
      <c r="L100" s="153">
        <v>0.32874503614117889</v>
      </c>
      <c r="M100" s="153">
        <v>0.1561632353468092</v>
      </c>
      <c r="N100" s="153">
        <v>0.2081982784546435</v>
      </c>
      <c r="O100" s="153">
        <v>0.14851485147449209</v>
      </c>
      <c r="P100" s="153">
        <v>0.40653237741496662</v>
      </c>
      <c r="Q100" s="153">
        <v>0.39142901001061953</v>
      </c>
      <c r="R100" s="153">
        <v>2.1267181612004246E-3</v>
      </c>
      <c r="S100" s="153">
        <v>0.22127348072866496</v>
      </c>
      <c r="T100" s="153">
        <v>0.18098882631220822</v>
      </c>
      <c r="U100" s="153">
        <v>4.4871262640647828E-2</v>
      </c>
      <c r="V100" s="153">
        <v>0.10770948523507062</v>
      </c>
      <c r="W100" s="153">
        <v>0.11773881924581078</v>
      </c>
      <c r="X100" s="154">
        <v>0.16833337471287568</v>
      </c>
      <c r="Y100" s="155"/>
      <c r="Z100" s="155"/>
    </row>
    <row r="101" spans="1:26" x14ac:dyDescent="0.2">
      <c r="A101" s="152">
        <v>39787</v>
      </c>
      <c r="B101" s="153">
        <v>-9.873050509758724E-2</v>
      </c>
      <c r="C101" s="153">
        <v>-0.15528777608453059</v>
      </c>
      <c r="D101" s="153">
        <v>-0.18149938114493375</v>
      </c>
      <c r="E101" s="153">
        <v>-9.2473423431108717E-2</v>
      </c>
      <c r="F101" s="153">
        <v>-7.8892313844017029E-2</v>
      </c>
      <c r="G101" s="153">
        <v>-4.6865435284156751E-2</v>
      </c>
      <c r="H101" s="153">
        <v>-0.12526754481680916</v>
      </c>
      <c r="I101" s="153">
        <v>-0.11362372007554755</v>
      </c>
      <c r="J101" s="153">
        <v>-0.1597222222147309</v>
      </c>
      <c r="K101" s="153">
        <v>1.8699512929570675E-2</v>
      </c>
      <c r="L101" s="153">
        <v>-0.12762410073563002</v>
      </c>
      <c r="M101" s="153">
        <v>-0.10499462944412058</v>
      </c>
      <c r="N101" s="153">
        <v>4.3306694785054348E-2</v>
      </c>
      <c r="O101" s="153">
        <v>0.1451149425401588</v>
      </c>
      <c r="P101" s="153">
        <v>-4.7866627071571556E-2</v>
      </c>
      <c r="Q101" s="153">
        <v>-0.16265251473295736</v>
      </c>
      <c r="R101" s="153">
        <v>-0.15038066751144433</v>
      </c>
      <c r="S101" s="153">
        <v>-9.3409628463628921E-2</v>
      </c>
      <c r="T101" s="153">
        <v>-0.25857116915023121</v>
      </c>
      <c r="U101" s="153">
        <v>-2.2982106614237472E-2</v>
      </c>
      <c r="V101" s="153">
        <v>-4.8183733820995174E-2</v>
      </c>
      <c r="W101" s="153">
        <v>-0.11330606992293044</v>
      </c>
      <c r="X101" s="154">
        <v>-0.11064792134847197</v>
      </c>
      <c r="Y101" s="155"/>
      <c r="Z101" s="155"/>
    </row>
    <row r="102" spans="1:26" x14ac:dyDescent="0.2">
      <c r="A102" s="152">
        <v>39794</v>
      </c>
      <c r="B102" s="153">
        <v>0.16437872574247356</v>
      </c>
      <c r="C102" s="153">
        <v>0.30089100231054006</v>
      </c>
      <c r="D102" s="153">
        <v>0.21791669907164335</v>
      </c>
      <c r="E102" s="153">
        <v>9.9830420712421174E-3</v>
      </c>
      <c r="F102" s="153">
        <v>0.11944535116460273</v>
      </c>
      <c r="G102" s="153">
        <v>0.15292396214337609</v>
      </c>
      <c r="H102" s="153">
        <v>0.23154368423833566</v>
      </c>
      <c r="I102" s="153">
        <v>0.2944046973507437</v>
      </c>
      <c r="J102" s="153">
        <v>0.24999999998853747</v>
      </c>
      <c r="K102" s="153">
        <v>-6.9670503662401138E-4</v>
      </c>
      <c r="L102" s="153">
        <v>0.28143955640202639</v>
      </c>
      <c r="M102" s="153">
        <v>6.7558528480242713E-2</v>
      </c>
      <c r="N102" s="153">
        <v>9.9995883705422034E-2</v>
      </c>
      <c r="O102" s="153">
        <v>0.14930991216979514</v>
      </c>
      <c r="P102" s="153">
        <v>0.24131479935252523</v>
      </c>
      <c r="Q102" s="153">
        <v>-5.2934037221156825E-2</v>
      </c>
      <c r="R102" s="153">
        <v>2.6978818244444074E-2</v>
      </c>
      <c r="S102" s="153">
        <v>0.18201312065316921</v>
      </c>
      <c r="T102" s="153">
        <v>0.13420528747025443</v>
      </c>
      <c r="U102" s="153">
        <v>7.0995875523741326E-3</v>
      </c>
      <c r="V102" s="153">
        <v>0.16958320675629696</v>
      </c>
      <c r="W102" s="153">
        <v>0.18692181302541391</v>
      </c>
      <c r="X102" s="154">
        <v>0.22010855860652007</v>
      </c>
      <c r="Y102" s="155"/>
      <c r="Z102" s="155"/>
    </row>
    <row r="103" spans="1:26" x14ac:dyDescent="0.2">
      <c r="A103" s="152">
        <v>39801</v>
      </c>
      <c r="B103" s="153">
        <v>-3.6053710243937852E-3</v>
      </c>
      <c r="C103" s="153">
        <v>3.5827373722605083E-2</v>
      </c>
      <c r="D103" s="153">
        <v>8.5600206555942488E-3</v>
      </c>
      <c r="E103" s="153">
        <v>-9.6822109776150245E-2</v>
      </c>
      <c r="F103" s="153">
        <v>-2.9082182609432596E-2</v>
      </c>
      <c r="G103" s="153">
        <v>-3.7545580271559714E-2</v>
      </c>
      <c r="H103" s="153">
        <v>2.5566871917270446E-3</v>
      </c>
      <c r="I103" s="153">
        <v>4.1214747888759527E-2</v>
      </c>
      <c r="J103" s="153">
        <v>0.10495867769680282</v>
      </c>
      <c r="K103" s="153">
        <v>-3.2416220493530497E-2</v>
      </c>
      <c r="L103" s="153">
        <v>3.3512122743277931E-2</v>
      </c>
      <c r="M103" s="153">
        <v>5.110153730109241E-2</v>
      </c>
      <c r="N103" s="153">
        <v>8.8545954707191482E-2</v>
      </c>
      <c r="O103" s="153">
        <v>-6.5502183409072393E-2</v>
      </c>
      <c r="P103" s="153">
        <v>-3.9656225951407158E-2</v>
      </c>
      <c r="Q103" s="153">
        <v>2.9363015738765198E-2</v>
      </c>
      <c r="R103" s="153">
        <v>2.5830324626362779E-2</v>
      </c>
      <c r="S103" s="153">
        <v>-2.5363682220596085E-2</v>
      </c>
      <c r="T103" s="153">
        <v>4.4506510359814518E-2</v>
      </c>
      <c r="U103" s="153">
        <v>1.5409978071496321E-2</v>
      </c>
      <c r="V103" s="153">
        <v>8.4321504890799648E-2</v>
      </c>
      <c r="W103" s="153">
        <v>6.5184396286447246E-2</v>
      </c>
      <c r="X103" s="154">
        <v>-0.11994672823367762</v>
      </c>
      <c r="Y103" s="155"/>
      <c r="Z103" s="155"/>
    </row>
    <row r="104" spans="1:26" x14ac:dyDescent="0.2">
      <c r="A104" s="152">
        <v>39808</v>
      </c>
      <c r="B104" s="153">
        <v>-4.8119169290611545E-2</v>
      </c>
      <c r="C104" s="153">
        <v>-1.3382005389140476E-2</v>
      </c>
      <c r="D104" s="153">
        <v>-4.1706747493557302E-2</v>
      </c>
      <c r="E104" s="153">
        <v>7.1480289510356962E-3</v>
      </c>
      <c r="F104" s="153">
        <v>-8.5890690021336119E-2</v>
      </c>
      <c r="G104" s="153">
        <v>-9.1325488027271168E-2</v>
      </c>
      <c r="H104" s="153">
        <v>-7.886598912382152E-2</v>
      </c>
      <c r="I104" s="153">
        <v>-0.10106420495615542</v>
      </c>
      <c r="J104" s="153">
        <v>-9.9476439795963642E-2</v>
      </c>
      <c r="K104" s="153">
        <v>-6.5059016387368607E-2</v>
      </c>
      <c r="L104" s="153">
        <v>-8.2325690159387413E-2</v>
      </c>
      <c r="M104" s="153">
        <v>2.0562749055775435E-2</v>
      </c>
      <c r="N104" s="153">
        <v>-7.574871461509862E-2</v>
      </c>
      <c r="O104" s="153">
        <v>-7.0093457947313531E-2</v>
      </c>
      <c r="P104" s="153">
        <v>-5.065122909650193E-2</v>
      </c>
      <c r="Q104" s="153">
        <v>-1.0719731709013843E-4</v>
      </c>
      <c r="R104" s="153">
        <v>-3.0139800095813785E-2</v>
      </c>
      <c r="S104" s="153">
        <v>-1.6621364556962764E-2</v>
      </c>
      <c r="T104" s="153">
        <v>7.1374121926898954E-3</v>
      </c>
      <c r="U104" s="153">
        <v>-5.4044119658970061E-2</v>
      </c>
      <c r="V104" s="153">
        <v>-5.1444335797956521E-2</v>
      </c>
      <c r="W104" s="153">
        <v>4.6452173828393721E-2</v>
      </c>
      <c r="X104" s="154">
        <v>-2.1915385594283576E-2</v>
      </c>
      <c r="Y104" s="155"/>
      <c r="Z104" s="155"/>
    </row>
    <row r="105" spans="1:26" x14ac:dyDescent="0.2">
      <c r="A105" s="152">
        <v>39815</v>
      </c>
      <c r="B105" s="153">
        <v>0.10644851214148802</v>
      </c>
      <c r="C105" s="153">
        <v>0.13053601947639198</v>
      </c>
      <c r="D105" s="153">
        <v>0.11105591695860562</v>
      </c>
      <c r="E105" s="153">
        <v>9.5457680995546509E-2</v>
      </c>
      <c r="F105" s="153">
        <v>0.13581830681880544</v>
      </c>
      <c r="G105" s="153">
        <v>0.13400092616105197</v>
      </c>
      <c r="H105" s="153">
        <v>0.11521843267408878</v>
      </c>
      <c r="I105" s="153">
        <v>0.18050462201662931</v>
      </c>
      <c r="J105" s="153">
        <v>0.14036544850691224</v>
      </c>
      <c r="K105" s="153">
        <v>8.3727881674739713E-2</v>
      </c>
      <c r="L105" s="153">
        <v>0.26150952600088606</v>
      </c>
      <c r="M105" s="153">
        <v>3.7699888686345974E-2</v>
      </c>
      <c r="N105" s="153">
        <v>2.5455945582230705E-2</v>
      </c>
      <c r="O105" s="153">
        <v>8.6683417091254711E-2</v>
      </c>
      <c r="P105" s="153">
        <v>0.16051057768555391</v>
      </c>
      <c r="Q105" s="153">
        <v>8.5000338866447006E-2</v>
      </c>
      <c r="R105" s="153">
        <v>4.1161941305026178E-2</v>
      </c>
      <c r="S105" s="153">
        <v>5.8989554454414631E-2</v>
      </c>
      <c r="T105" s="153">
        <v>8.6150605552541712E-2</v>
      </c>
      <c r="U105" s="153">
        <v>3.5994427042269898E-2</v>
      </c>
      <c r="V105" s="153">
        <v>7.7752427189265214E-2</v>
      </c>
      <c r="W105" s="153">
        <v>0.11539130788838502</v>
      </c>
      <c r="X105" s="154">
        <v>7.7179611057268713E-2</v>
      </c>
      <c r="Y105" s="155"/>
      <c r="Z105" s="155"/>
    </row>
    <row r="106" spans="1:26" x14ac:dyDescent="0.2">
      <c r="A106" s="152">
        <v>39822</v>
      </c>
      <c r="B106" s="153">
        <v>5.2721960974000247E-2</v>
      </c>
      <c r="C106" s="153">
        <v>5.4553475613264638E-2</v>
      </c>
      <c r="D106" s="153">
        <v>9.7789407480358095E-2</v>
      </c>
      <c r="E106" s="153">
        <v>3.8515588280392324E-3</v>
      </c>
      <c r="F106" s="153">
        <v>-1.1327313365409373E-2</v>
      </c>
      <c r="G106" s="153">
        <v>7.2061590866261361E-3</v>
      </c>
      <c r="H106" s="153">
        <v>0.18444254352437955</v>
      </c>
      <c r="I106" s="153">
        <v>8.9823260844700561E-2</v>
      </c>
      <c r="J106" s="153">
        <v>0.17334304442307955</v>
      </c>
      <c r="K106" s="153">
        <v>-4.4178527763035477E-2</v>
      </c>
      <c r="L106" s="153">
        <v>0.13205346858375785</v>
      </c>
      <c r="M106" s="153">
        <v>8.8090227136619237E-2</v>
      </c>
      <c r="N106" s="153">
        <v>0.18190334975140693</v>
      </c>
      <c r="O106" s="153">
        <v>9.8265895948203702E-2</v>
      </c>
      <c r="P106" s="153">
        <v>9.1697323505402523E-2</v>
      </c>
      <c r="Q106" s="153">
        <v>-1.4211846803785608E-2</v>
      </c>
      <c r="R106" s="153">
        <v>6.0323355036761894E-2</v>
      </c>
      <c r="S106" s="153">
        <v>0.13879561529393405</v>
      </c>
      <c r="T106" s="153">
        <v>5.9106558166229936E-2</v>
      </c>
      <c r="U106" s="153">
        <v>3.555938722742024E-2</v>
      </c>
      <c r="V106" s="153">
        <v>7.9041537276562553E-3</v>
      </c>
      <c r="W106" s="153">
        <v>9.3807772150343693E-2</v>
      </c>
      <c r="X106" s="154">
        <v>9.3409853094182024E-3</v>
      </c>
      <c r="Y106" s="155"/>
      <c r="Z106" s="155"/>
    </row>
    <row r="107" spans="1:26" x14ac:dyDescent="0.2">
      <c r="A107" s="152">
        <v>39829</v>
      </c>
      <c r="B107" s="153">
        <v>-6.9398783996973371E-2</v>
      </c>
      <c r="C107" s="153">
        <v>-5.9760351890783998E-2</v>
      </c>
      <c r="D107" s="153">
        <v>-7.3182227219078452E-2</v>
      </c>
      <c r="E107" s="153">
        <v>1.6598464280053311E-2</v>
      </c>
      <c r="F107" s="153">
        <v>-0.13618211841674494</v>
      </c>
      <c r="G107" s="153">
        <v>-0.17486881717716429</v>
      </c>
      <c r="H107" s="153">
        <v>-0.10351737948765523</v>
      </c>
      <c r="I107" s="153">
        <v>-4.1050859179730427E-2</v>
      </c>
      <c r="J107" s="153">
        <v>-5.710738671359758E-2</v>
      </c>
      <c r="K107" s="153">
        <v>4.0810084973844543E-2</v>
      </c>
      <c r="L107" s="153">
        <v>-0.10567016516438614</v>
      </c>
      <c r="M107" s="153">
        <v>-4.3214274520426317E-2</v>
      </c>
      <c r="N107" s="153">
        <v>-4.5995541458777309E-2</v>
      </c>
      <c r="O107" s="153">
        <v>-0.15684210526498801</v>
      </c>
      <c r="P107" s="153">
        <v>-0.10171610034813121</v>
      </c>
      <c r="Q107" s="153">
        <v>-0.16532967781587063</v>
      </c>
      <c r="R107" s="153">
        <v>-2.1406932522028924E-2</v>
      </c>
      <c r="S107" s="153">
        <v>-4.564089295937334E-2</v>
      </c>
      <c r="T107" s="153">
        <v>-0.10842233049676912</v>
      </c>
      <c r="U107" s="153">
        <v>-6.8103634511652286E-2</v>
      </c>
      <c r="V107" s="153">
        <v>-9.3217004963057126E-2</v>
      </c>
      <c r="W107" s="153">
        <v>-9.270653111851436E-2</v>
      </c>
      <c r="X107" s="154">
        <v>3.6851974047617236E-3</v>
      </c>
      <c r="Y107" s="155"/>
      <c r="Z107" s="155"/>
    </row>
    <row r="108" spans="1:26" x14ac:dyDescent="0.2">
      <c r="A108" s="152">
        <v>39836</v>
      </c>
      <c r="B108" s="153">
        <v>-4.3891769275373513E-2</v>
      </c>
      <c r="C108" s="153">
        <v>-4.1610325783161518E-2</v>
      </c>
      <c r="D108" s="153">
        <v>-2.470279565074705E-2</v>
      </c>
      <c r="E108" s="153">
        <v>-6.8281976258099897E-2</v>
      </c>
      <c r="F108" s="153">
        <v>-1.7300080705648681E-2</v>
      </c>
      <c r="G108" s="153">
        <v>-4.1584711296779403E-2</v>
      </c>
      <c r="H108" s="153">
        <v>-0.10136238395781198</v>
      </c>
      <c r="I108" s="153">
        <v>-6.7610214779741856E-2</v>
      </c>
      <c r="J108" s="153">
        <v>-1.7116524030322534E-2</v>
      </c>
      <c r="K108" s="153">
        <v>3.9663901150387919E-2</v>
      </c>
      <c r="L108" s="153">
        <v>-0.14543451616439898</v>
      </c>
      <c r="M108" s="153">
        <v>8.5476267404459745E-3</v>
      </c>
      <c r="N108" s="153">
        <v>-8.1606854395816192E-2</v>
      </c>
      <c r="O108" s="153">
        <v>-2.4968789006321667E-2</v>
      </c>
      <c r="P108" s="153">
        <v>-0.13713793303731761</v>
      </c>
      <c r="Q108" s="153">
        <v>-4.3111333333843087E-2</v>
      </c>
      <c r="R108" s="153">
        <v>4.9703784870821395E-3</v>
      </c>
      <c r="S108" s="153">
        <v>-4.0033502147618014E-2</v>
      </c>
      <c r="T108" s="153">
        <v>-2.3123754448397444E-2</v>
      </c>
      <c r="U108" s="153">
        <v>2.6819751857372685E-3</v>
      </c>
      <c r="V108" s="153">
        <v>-1.9574220437138141E-2</v>
      </c>
      <c r="W108" s="153">
        <v>5.2969969631852423E-2</v>
      </c>
      <c r="X108" s="154">
        <v>-4.0894041434679708E-2</v>
      </c>
      <c r="Y108" s="155"/>
      <c r="Z108" s="155"/>
    </row>
    <row r="109" spans="1:26" x14ac:dyDescent="0.2">
      <c r="A109" s="152">
        <v>39843</v>
      </c>
      <c r="B109" s="153">
        <v>4.8696064573980839E-2</v>
      </c>
      <c r="C109" s="153">
        <v>7.9641527359128786E-2</v>
      </c>
      <c r="D109" s="153">
        <v>8.3687421640887619E-2</v>
      </c>
      <c r="E109" s="153">
        <v>-5.846984602043304E-4</v>
      </c>
      <c r="F109" s="153">
        <v>2.1116091455750134E-3</v>
      </c>
      <c r="G109" s="153">
        <v>2.2338687534152329E-2</v>
      </c>
      <c r="H109" s="153">
        <v>-1.7130043476196583E-2</v>
      </c>
      <c r="I109" s="153">
        <v>3.7663554567450096E-2</v>
      </c>
      <c r="J109" s="153">
        <v>1.138647020030268E-2</v>
      </c>
      <c r="K109" s="153">
        <v>-5.7317442018724074E-2</v>
      </c>
      <c r="L109" s="153">
        <v>0.16260604656049454</v>
      </c>
      <c r="M109" s="153">
        <v>1.566851204738344E-2</v>
      </c>
      <c r="N109" s="153">
        <v>-3.4289880950898188E-2</v>
      </c>
      <c r="O109" s="153">
        <v>-6.2740076824342308E-2</v>
      </c>
      <c r="P109" s="153">
        <v>0.12923830675996156</v>
      </c>
      <c r="Q109" s="153">
        <v>0.10546329075669371</v>
      </c>
      <c r="R109" s="153">
        <v>-2.5152862625337068E-2</v>
      </c>
      <c r="S109" s="153">
        <v>9.4978402716924371E-2</v>
      </c>
      <c r="T109" s="153">
        <v>-5.672269568868884E-3</v>
      </c>
      <c r="U109" s="153">
        <v>-1.3272158264024914E-2</v>
      </c>
      <c r="V109" s="153">
        <v>-7.9546769174040008E-3</v>
      </c>
      <c r="W109" s="153">
        <v>5.3183662870174026E-3</v>
      </c>
      <c r="X109" s="154">
        <v>2.879880728705702E-2</v>
      </c>
      <c r="Y109" s="155"/>
      <c r="Z109" s="155"/>
    </row>
    <row r="110" spans="1:26" x14ac:dyDescent="0.2">
      <c r="A110" s="152">
        <v>39850</v>
      </c>
      <c r="B110" s="153">
        <v>0.11211281502020307</v>
      </c>
      <c r="C110" s="153">
        <v>0.10678413723783527</v>
      </c>
      <c r="D110" s="153">
        <v>0.18537945720033455</v>
      </c>
      <c r="E110" s="153">
        <v>3.3620121182605003E-2</v>
      </c>
      <c r="F110" s="153">
        <v>0.11298080716541088</v>
      </c>
      <c r="G110" s="153">
        <v>0.143943655702438</v>
      </c>
      <c r="H110" s="153">
        <v>0.17867498592920586</v>
      </c>
      <c r="I110" s="153">
        <v>0.13381926574708436</v>
      </c>
      <c r="J110" s="153">
        <v>0.20860927152235148</v>
      </c>
      <c r="K110" s="153">
        <v>9.9297351794472619E-2</v>
      </c>
      <c r="L110" s="153">
        <v>0.13670015608843386</v>
      </c>
      <c r="M110" s="153">
        <v>2.5988281906363143E-2</v>
      </c>
      <c r="N110" s="153">
        <v>1.825455500469831E-2</v>
      </c>
      <c r="O110" s="153">
        <v>-9.5628415300154906E-3</v>
      </c>
      <c r="P110" s="153">
        <v>0.14315435598214057</v>
      </c>
      <c r="Q110" s="153">
        <v>9.194223994677056E-2</v>
      </c>
      <c r="R110" s="153">
        <v>9.2064303768194036E-2</v>
      </c>
      <c r="S110" s="153">
        <v>5.5903046141513542E-2</v>
      </c>
      <c r="T110" s="153">
        <v>7.335598905139229E-2</v>
      </c>
      <c r="U110" s="153">
        <v>2.6232487288880592E-2</v>
      </c>
      <c r="V110" s="153">
        <v>1.8171114643915416E-2</v>
      </c>
      <c r="W110" s="153">
        <v>9.6739298641723703E-2</v>
      </c>
      <c r="X110" s="154">
        <v>-2.254935641401546E-2</v>
      </c>
      <c r="Y110" s="155"/>
      <c r="Z110" s="155"/>
    </row>
    <row r="111" spans="1:26" x14ac:dyDescent="0.2">
      <c r="A111" s="152">
        <v>39857</v>
      </c>
      <c r="B111" s="153">
        <v>-2.6252451076315506E-2</v>
      </c>
      <c r="C111" s="153">
        <v>1.7462269941095659E-2</v>
      </c>
      <c r="D111" s="153">
        <v>-5.6027396647301782E-2</v>
      </c>
      <c r="E111" s="153">
        <v>1.2853038722656755E-2</v>
      </c>
      <c r="F111" s="153">
        <v>-4.5017188532832765E-3</v>
      </c>
      <c r="G111" s="153">
        <v>-2.5802502861252248E-2</v>
      </c>
      <c r="H111" s="153">
        <v>-8.2252895603333903E-2</v>
      </c>
      <c r="I111" s="153">
        <v>-9.1790925134654172E-2</v>
      </c>
      <c r="J111" s="153">
        <v>-9.8630136982503475E-2</v>
      </c>
      <c r="K111" s="153">
        <v>-5.6383820387175517E-3</v>
      </c>
      <c r="L111" s="153">
        <v>7.4768154159351894E-3</v>
      </c>
      <c r="M111" s="153">
        <v>-1.9200491784406002E-2</v>
      </c>
      <c r="N111" s="153">
        <v>-2.6410546086648619E-2</v>
      </c>
      <c r="O111" s="153">
        <v>-1.3793103531133978E-3</v>
      </c>
      <c r="P111" s="153">
        <v>-3.9394247731181095E-2</v>
      </c>
      <c r="Q111" s="153">
        <v>-6.89890802604365E-2</v>
      </c>
      <c r="R111" s="153">
        <v>-5.3378147867963327E-2</v>
      </c>
      <c r="S111" s="153">
        <v>-2.1021386822080192E-2</v>
      </c>
      <c r="T111" s="153">
        <v>-4.8542873933019114E-2</v>
      </c>
      <c r="U111" s="153">
        <v>-2.4822482519470536E-2</v>
      </c>
      <c r="V111" s="153">
        <v>5.423774245106084E-3</v>
      </c>
      <c r="W111" s="153">
        <v>3.1074340263918795E-2</v>
      </c>
      <c r="X111" s="154">
        <v>-4.8387152638874387E-2</v>
      </c>
      <c r="Y111" s="155"/>
      <c r="Z111" s="155"/>
    </row>
    <row r="112" spans="1:26" x14ac:dyDescent="0.2">
      <c r="A112" s="152">
        <v>39864</v>
      </c>
      <c r="B112" s="153">
        <v>-0.11901647845673233</v>
      </c>
      <c r="C112" s="153">
        <v>-0.11421496985692769</v>
      </c>
      <c r="D112" s="153">
        <v>-0.14098170574868837</v>
      </c>
      <c r="E112" s="153">
        <v>-5.3151601318613587E-2</v>
      </c>
      <c r="F112" s="153">
        <v>-0.13747117127784023</v>
      </c>
      <c r="G112" s="153">
        <v>-0.15209114252303491</v>
      </c>
      <c r="H112" s="153">
        <v>-0.1970262753806396</v>
      </c>
      <c r="I112" s="153">
        <v>-0.12011628327628168</v>
      </c>
      <c r="J112" s="153">
        <v>-0.13860182370768181</v>
      </c>
      <c r="K112" s="153">
        <v>-6.5037490376428822E-2</v>
      </c>
      <c r="L112" s="153">
        <v>-0.17961722735436811</v>
      </c>
      <c r="M112" s="153">
        <v>-6.5782282601223721E-2</v>
      </c>
      <c r="N112" s="153">
        <v>-7.3601827502044165E-2</v>
      </c>
      <c r="O112" s="153">
        <v>-5.5248618782684014E-2</v>
      </c>
      <c r="P112" s="153">
        <v>-0.24608630205056667</v>
      </c>
      <c r="Q112" s="153">
        <v>-0.11663424726524553</v>
      </c>
      <c r="R112" s="153">
        <v>-8.1213312335138746E-2</v>
      </c>
      <c r="S112" s="153">
        <v>-0.10195322180884606</v>
      </c>
      <c r="T112" s="153">
        <v>-0.10225790265537973</v>
      </c>
      <c r="U112" s="153">
        <v>-3.9813408368194726E-2</v>
      </c>
      <c r="V112" s="153">
        <v>-0.11462575292743293</v>
      </c>
      <c r="W112" s="153">
        <v>-0.10715841831199842</v>
      </c>
      <c r="X112" s="154">
        <v>-9.2416240373287634E-2</v>
      </c>
      <c r="Y112" s="155"/>
      <c r="Z112" s="155"/>
    </row>
    <row r="113" spans="1:26" x14ac:dyDescent="0.2">
      <c r="A113" s="152">
        <v>39871</v>
      </c>
      <c r="B113" s="153">
        <v>-8.2421417856437008E-3</v>
      </c>
      <c r="C113" s="153">
        <v>2.9733074837653813E-2</v>
      </c>
      <c r="D113" s="153">
        <v>-2.9535786149657E-2</v>
      </c>
      <c r="E113" s="153">
        <v>3.8662187706311954E-2</v>
      </c>
      <c r="F113" s="153">
        <v>1.4865136795784141E-2</v>
      </c>
      <c r="G113" s="153">
        <v>-2.0911891234095908E-2</v>
      </c>
      <c r="H113" s="153">
        <v>-5.5618519191541767E-2</v>
      </c>
      <c r="I113" s="153">
        <v>-3.4299622518020274E-2</v>
      </c>
      <c r="J113" s="153">
        <v>-6.7748765006064651E-2</v>
      </c>
      <c r="K113" s="153">
        <v>3.9068281198945738E-2</v>
      </c>
      <c r="L113" s="153">
        <v>-0.12202643172649726</v>
      </c>
      <c r="M113" s="153">
        <v>-5.8336347526945602E-3</v>
      </c>
      <c r="N113" s="153">
        <v>-2.4451026311740457E-2</v>
      </c>
      <c r="O113" s="153">
        <v>-2.6315789478136325E-2</v>
      </c>
      <c r="P113" s="153">
        <v>-0.10955073651197242</v>
      </c>
      <c r="Q113" s="153">
        <v>6.7822411383870679E-3</v>
      </c>
      <c r="R113" s="153">
        <v>-3.3953798453739699E-2</v>
      </c>
      <c r="S113" s="153">
        <v>2.3460508421510602E-2</v>
      </c>
      <c r="T113" s="153">
        <v>-8.6127258067686258E-3</v>
      </c>
      <c r="U113" s="153">
        <v>4.9850338449587053E-3</v>
      </c>
      <c r="V113" s="153">
        <v>2.9094116091483359E-2</v>
      </c>
      <c r="W113" s="153">
        <v>-8.5828181716331067E-2</v>
      </c>
      <c r="X113" s="154">
        <v>1.9992318680942468E-2</v>
      </c>
      <c r="Y113" s="155"/>
      <c r="Z113" s="155"/>
    </row>
    <row r="114" spans="1:26" x14ac:dyDescent="0.2">
      <c r="A114" s="152">
        <v>39878</v>
      </c>
      <c r="B114" s="153">
        <v>-2.7578290864584312E-2</v>
      </c>
      <c r="C114" s="153">
        <v>-2.6996955437437884E-2</v>
      </c>
      <c r="D114" s="153">
        <v>-9.0239942743191755E-3</v>
      </c>
      <c r="E114" s="153">
        <v>-4.0557570294440314E-2</v>
      </c>
      <c r="F114" s="153">
        <v>9.628269986207855E-3</v>
      </c>
      <c r="G114" s="153">
        <v>5.7243456144035251E-3</v>
      </c>
      <c r="H114" s="153">
        <v>-8.9536138779722094E-2</v>
      </c>
      <c r="I114" s="153">
        <v>-4.3188378462856884E-2</v>
      </c>
      <c r="J114" s="153">
        <v>-1.2869038597171235E-2</v>
      </c>
      <c r="K114" s="153">
        <v>-3.8620773832415994E-2</v>
      </c>
      <c r="L114" s="153">
        <v>-0.1063614944630753</v>
      </c>
      <c r="M114" s="153">
        <v>-1.3299645041846268E-2</v>
      </c>
      <c r="N114" s="153">
        <v>-5.1323629283666343E-2</v>
      </c>
      <c r="O114" s="153">
        <v>-6.1561561552952143E-2</v>
      </c>
      <c r="P114" s="153">
        <v>1.0623049319105319E-2</v>
      </c>
      <c r="Q114" s="153">
        <v>-1.4024595972731931E-2</v>
      </c>
      <c r="R114" s="153">
        <v>-0.17974559527246314</v>
      </c>
      <c r="S114" s="153">
        <v>-2.6845338250993056E-2</v>
      </c>
      <c r="T114" s="153">
        <v>2.2116170605010737E-2</v>
      </c>
      <c r="U114" s="153">
        <v>-1.5076600492337132E-2</v>
      </c>
      <c r="V114" s="153">
        <v>-8.8405053623687779E-2</v>
      </c>
      <c r="W114" s="153">
        <v>-8.9519922829622844E-2</v>
      </c>
      <c r="X114" s="154">
        <v>-4.183329711028469E-2</v>
      </c>
      <c r="Y114" s="155"/>
      <c r="Z114" s="155"/>
    </row>
    <row r="115" spans="1:26" x14ac:dyDescent="0.2">
      <c r="A115" s="152">
        <v>39885</v>
      </c>
      <c r="B115" s="153">
        <v>8.6019063654497005E-2</v>
      </c>
      <c r="C115" s="153">
        <v>0.1145310544606504</v>
      </c>
      <c r="D115" s="153">
        <v>3.4018611304963017E-2</v>
      </c>
      <c r="E115" s="153">
        <v>3.5120294006007344E-2</v>
      </c>
      <c r="F115" s="153">
        <v>7.3928970695639334E-2</v>
      </c>
      <c r="G115" s="153">
        <v>0.12263301356899026</v>
      </c>
      <c r="H115" s="153">
        <v>4.9946672263506055E-2</v>
      </c>
      <c r="I115" s="153">
        <v>4.1353267824616492E-2</v>
      </c>
      <c r="J115" s="153">
        <v>8.4355828222894655E-2</v>
      </c>
      <c r="K115" s="153">
        <v>8.2060282276809712E-2</v>
      </c>
      <c r="L115" s="153">
        <v>1.417938666498816E-2</v>
      </c>
      <c r="M115" s="153">
        <v>8.6884946001748467E-2</v>
      </c>
      <c r="N115" s="153">
        <v>-2.3758054835684047E-2</v>
      </c>
      <c r="O115" s="153">
        <v>6.3999999997441576E-2</v>
      </c>
      <c r="P115" s="153">
        <v>5.3189884675421267E-2</v>
      </c>
      <c r="Q115" s="153">
        <v>0.17013839932013666</v>
      </c>
      <c r="R115" s="153">
        <v>0.13824552938598492</v>
      </c>
      <c r="S115" s="153">
        <v>6.8696917710900932E-2</v>
      </c>
      <c r="T115" s="153">
        <v>0.11952535557524568</v>
      </c>
      <c r="U115" s="153">
        <v>4.7599032818061986E-2</v>
      </c>
      <c r="V115" s="153">
        <v>7.3411926434240632E-2</v>
      </c>
      <c r="W115" s="153">
        <v>6.6795931742192102E-2</v>
      </c>
      <c r="X115" s="154">
        <v>0.28104247148911105</v>
      </c>
      <c r="Y115" s="155"/>
      <c r="Z115" s="155"/>
    </row>
    <row r="116" spans="1:26" x14ac:dyDescent="0.2">
      <c r="A116" s="152">
        <v>39892</v>
      </c>
      <c r="B116" s="153">
        <v>4.7449980766739494E-2</v>
      </c>
      <c r="C116" s="153">
        <v>7.1257206167507151E-2</v>
      </c>
      <c r="D116" s="153">
        <v>3.8886710295573564E-2</v>
      </c>
      <c r="E116" s="153">
        <v>2.9293885652641186E-2</v>
      </c>
      <c r="F116" s="153">
        <v>1.0790643085049831E-2</v>
      </c>
      <c r="G116" s="153">
        <v>3.6714376450364884E-2</v>
      </c>
      <c r="H116" s="153">
        <v>1.0107311027158341E-2</v>
      </c>
      <c r="I116" s="153">
        <v>7.2161753251900829E-2</v>
      </c>
      <c r="J116" s="153">
        <v>5.9405940594525572E-2</v>
      </c>
      <c r="K116" s="153">
        <v>3.8558018211292976E-2</v>
      </c>
      <c r="L116" s="153">
        <v>0.1980818860777514</v>
      </c>
      <c r="M116" s="153">
        <v>0.11135729164434853</v>
      </c>
      <c r="N116" s="153">
        <v>-5.8720868816429336E-2</v>
      </c>
      <c r="O116" s="153">
        <v>-2.1052631578947472E-2</v>
      </c>
      <c r="P116" s="153">
        <v>0.14630487299498696</v>
      </c>
      <c r="Q116" s="153">
        <v>9.5750742994863317E-2</v>
      </c>
      <c r="R116" s="153">
        <v>5.0317472422706762E-3</v>
      </c>
      <c r="S116" s="153">
        <v>1.3385400060501519E-2</v>
      </c>
      <c r="T116" s="153">
        <v>8.5507385180246559E-2</v>
      </c>
      <c r="U116" s="153">
        <v>7.6615699267740551E-3</v>
      </c>
      <c r="V116" s="153">
        <v>0.10394892833828986</v>
      </c>
      <c r="W116" s="153">
        <v>0.10315061810197221</v>
      </c>
      <c r="X116" s="154">
        <v>3.3396363613537448E-2</v>
      </c>
      <c r="Y116" s="155"/>
      <c r="Z116" s="155"/>
    </row>
    <row r="117" spans="1:26" x14ac:dyDescent="0.2">
      <c r="A117" s="152">
        <v>39899</v>
      </c>
      <c r="B117" s="153">
        <v>3.7504745603427148E-2</v>
      </c>
      <c r="C117" s="153">
        <v>9.2217692200809998E-3</v>
      </c>
      <c r="D117" s="153">
        <v>1.7436101653494674E-2</v>
      </c>
      <c r="E117" s="153">
        <v>2.478509801453483E-2</v>
      </c>
      <c r="F117" s="153">
        <v>8.7655294147667998E-2</v>
      </c>
      <c r="G117" s="153">
        <v>8.1632424982004861E-2</v>
      </c>
      <c r="H117" s="153">
        <v>0.14838144586176608</v>
      </c>
      <c r="I117" s="153">
        <v>0.15355646043444329</v>
      </c>
      <c r="J117" s="153">
        <v>5.1401869148148809E-2</v>
      </c>
      <c r="K117" s="153">
        <v>3.6937307968787123E-2</v>
      </c>
      <c r="L117" s="153">
        <v>7.8661366963951526E-2</v>
      </c>
      <c r="M117" s="153">
        <v>1.8283949034199526E-2</v>
      </c>
      <c r="N117" s="153">
        <v>-0.11849146896429988</v>
      </c>
      <c r="O117" s="153">
        <v>-4.9155145933956493E-2</v>
      </c>
      <c r="P117" s="153">
        <v>7.130455423595726E-2</v>
      </c>
      <c r="Q117" s="153">
        <v>9.3852876490758495E-3</v>
      </c>
      <c r="R117" s="153">
        <v>6.2599823499111515E-2</v>
      </c>
      <c r="S117" s="153">
        <v>1.0777368654796655E-2</v>
      </c>
      <c r="T117" s="153">
        <v>-7.8258958106404344E-3</v>
      </c>
      <c r="U117" s="153">
        <v>-1.0652602636926207E-2</v>
      </c>
      <c r="V117" s="153">
        <v>5.217164539814214E-2</v>
      </c>
      <c r="W117" s="153">
        <v>8.3887676849137754E-2</v>
      </c>
      <c r="X117" s="154">
        <v>-3.6923148801098593E-2</v>
      </c>
      <c r="Y117" s="155"/>
      <c r="Z117" s="155"/>
    </row>
    <row r="118" spans="1:26" x14ac:dyDescent="0.2">
      <c r="A118" s="152">
        <v>39906</v>
      </c>
      <c r="B118" s="153">
        <v>9.1547970879355248E-2</v>
      </c>
      <c r="C118" s="153">
        <v>5.8342231295514864E-2</v>
      </c>
      <c r="D118" s="153">
        <v>8.0921775679135069E-2</v>
      </c>
      <c r="E118" s="153">
        <v>0.14402766780362977</v>
      </c>
      <c r="F118" s="153">
        <v>9.3216325332058037E-2</v>
      </c>
      <c r="G118" s="153">
        <v>8.5235207083731154E-2</v>
      </c>
      <c r="H118" s="153">
        <v>0.12753288464563786</v>
      </c>
      <c r="I118" s="153">
        <v>9.4488231270578302E-2</v>
      </c>
      <c r="J118" s="153">
        <v>0.14024472233676022</v>
      </c>
      <c r="K118" s="153">
        <v>2.04017543055444E-2</v>
      </c>
      <c r="L118" s="153">
        <v>0.27650927022059457</v>
      </c>
      <c r="M118" s="153">
        <v>3.9298736391020786E-2</v>
      </c>
      <c r="N118" s="153">
        <v>1.859511858482276E-2</v>
      </c>
      <c r="O118" s="153">
        <v>-2.9079159923381503E-2</v>
      </c>
      <c r="P118" s="153">
        <v>0.27171972304730857</v>
      </c>
      <c r="Q118" s="153">
        <v>0.15762292313185269</v>
      </c>
      <c r="R118" s="153">
        <v>9.4771267794296107E-2</v>
      </c>
      <c r="S118" s="153">
        <v>5.8673636763350655E-2</v>
      </c>
      <c r="T118" s="153">
        <v>8.9822426892516571E-2</v>
      </c>
      <c r="U118" s="153">
        <v>8.3487806129086128E-2</v>
      </c>
      <c r="V118" s="153">
        <v>4.7843438797417349E-2</v>
      </c>
      <c r="W118" s="153">
        <v>-1.3106581250231319E-2</v>
      </c>
      <c r="X118" s="154">
        <v>0.11531813289932166</v>
      </c>
      <c r="Y118" s="155"/>
      <c r="Z118" s="155"/>
    </row>
    <row r="119" spans="1:26" x14ac:dyDescent="0.2">
      <c r="A119" s="152">
        <v>39913</v>
      </c>
      <c r="B119" s="153">
        <v>4.028388375913719E-2</v>
      </c>
      <c r="C119" s="153">
        <v>4.0590439287134142E-2</v>
      </c>
      <c r="D119" s="153">
        <v>3.3191805118992619E-2</v>
      </c>
      <c r="E119" s="153">
        <v>-2.9267840064234142E-2</v>
      </c>
      <c r="F119" s="153">
        <v>7.2874023708716165E-2</v>
      </c>
      <c r="G119" s="153">
        <v>5.932909782407314E-2</v>
      </c>
      <c r="H119" s="153">
        <v>1.8214601502270354E-2</v>
      </c>
      <c r="I119" s="153">
        <v>1.0551976297847656E-2</v>
      </c>
      <c r="J119" s="153">
        <v>3.0070754713017657E-2</v>
      </c>
      <c r="K119" s="153">
        <v>4.3227051369027041E-2</v>
      </c>
      <c r="L119" s="153">
        <v>6.1995940300276803E-2</v>
      </c>
      <c r="M119" s="153">
        <v>5.3589722413840225E-2</v>
      </c>
      <c r="N119" s="153">
        <v>4.3666174621270093E-2</v>
      </c>
      <c r="O119" s="153">
        <v>0.15806988351376547</v>
      </c>
      <c r="P119" s="153">
        <v>6.0746405468283492E-2</v>
      </c>
      <c r="Q119" s="153">
        <v>2.7639765812523941E-2</v>
      </c>
      <c r="R119" s="153">
        <v>9.9648892713625634E-2</v>
      </c>
      <c r="S119" s="153">
        <v>4.692727041391484E-2</v>
      </c>
      <c r="T119" s="153">
        <v>7.5076477667676486E-2</v>
      </c>
      <c r="U119" s="153">
        <v>-7.9861291378455889E-3</v>
      </c>
      <c r="V119" s="153">
        <v>2.8179876501072093E-2</v>
      </c>
      <c r="W119" s="153">
        <v>1.8131148112719507E-2</v>
      </c>
      <c r="X119" s="154">
        <v>0.18544881343321418</v>
      </c>
      <c r="Y119" s="155"/>
      <c r="Z119" s="155"/>
    </row>
    <row r="120" spans="1:26" x14ac:dyDescent="0.2">
      <c r="A120" s="152">
        <v>39920</v>
      </c>
      <c r="B120" s="153">
        <v>7.644467937750547E-4</v>
      </c>
      <c r="C120" s="153">
        <v>-4.7091962910635062E-2</v>
      </c>
      <c r="D120" s="153">
        <v>1.6408935711359065E-2</v>
      </c>
      <c r="E120" s="153">
        <v>-2.9792027124977642E-2</v>
      </c>
      <c r="F120" s="153">
        <v>-1.3891684424085412E-2</v>
      </c>
      <c r="G120" s="153">
        <v>-3.6815308908712978E-2</v>
      </c>
      <c r="H120" s="153">
        <v>4.6309467805390199E-2</v>
      </c>
      <c r="I120" s="153">
        <v>9.004482543713492E-2</v>
      </c>
      <c r="J120" s="153">
        <v>4.9799656559716576E-2</v>
      </c>
      <c r="K120" s="153">
        <v>2.2047489408832808E-2</v>
      </c>
      <c r="L120" s="153">
        <v>3.9071647455841151E-2</v>
      </c>
      <c r="M120" s="153">
        <v>-1.2602300791680286E-2</v>
      </c>
      <c r="N120" s="153">
        <v>3.9292285253465155E-2</v>
      </c>
      <c r="O120" s="153">
        <v>0.11063218390852383</v>
      </c>
      <c r="P120" s="153">
        <v>2.969485179003482E-2</v>
      </c>
      <c r="Q120" s="153">
        <v>-3.9566579772346247E-2</v>
      </c>
      <c r="R120" s="153">
        <v>-4.4909370525720242E-2</v>
      </c>
      <c r="S120" s="153">
        <v>8.6966469254525516E-2</v>
      </c>
      <c r="T120" s="153">
        <v>6.5473047145579805E-2</v>
      </c>
      <c r="U120" s="153">
        <v>-1.9968085535948792E-2</v>
      </c>
      <c r="V120" s="153">
        <v>4.0600583921519946E-2</v>
      </c>
      <c r="W120" s="153">
        <v>2.5383278482203644E-2</v>
      </c>
      <c r="X120" s="154">
        <v>-2.2473538499037889E-2</v>
      </c>
      <c r="Y120" s="155"/>
      <c r="Z120" s="155"/>
    </row>
    <row r="121" spans="1:26" x14ac:dyDescent="0.2">
      <c r="A121" s="152">
        <v>39927</v>
      </c>
      <c r="B121" s="153">
        <v>1.8477457109593861E-2</v>
      </c>
      <c r="C121" s="153">
        <v>-1.023738591249874E-2</v>
      </c>
      <c r="D121" s="153">
        <v>2.1942664305625807E-2</v>
      </c>
      <c r="E121" s="153">
        <v>-4.9087913984889563E-2</v>
      </c>
      <c r="F121" s="153">
        <v>-8.6307258538928619E-4</v>
      </c>
      <c r="G121" s="153">
        <v>7.0691677346290003E-3</v>
      </c>
      <c r="H121" s="153">
        <v>-3.7911574566708082E-3</v>
      </c>
      <c r="I121" s="153">
        <v>-3.0429475237553547E-2</v>
      </c>
      <c r="J121" s="153">
        <v>5.997818977927445E-3</v>
      </c>
      <c r="K121" s="153">
        <v>6.8966902035054872E-2</v>
      </c>
      <c r="L121" s="153">
        <v>0.14077776148956547</v>
      </c>
      <c r="M121" s="153">
        <v>2.9645307354236688E-2</v>
      </c>
      <c r="N121" s="153">
        <v>2.8005744767877601E-2</v>
      </c>
      <c r="O121" s="153">
        <v>-3.2341526510456589E-2</v>
      </c>
      <c r="P121" s="153">
        <v>0.15380554511999503</v>
      </c>
      <c r="Q121" s="153">
        <v>1.7792542528566775E-2</v>
      </c>
      <c r="R121" s="153">
        <v>6.3662616563560953E-2</v>
      </c>
      <c r="S121" s="153">
        <v>0.1594406576546612</v>
      </c>
      <c r="T121" s="153">
        <v>0.1076156172567667</v>
      </c>
      <c r="U121" s="153">
        <v>-1.4582683080527957E-3</v>
      </c>
      <c r="V121" s="153">
        <v>3.7209652889354593E-2</v>
      </c>
      <c r="W121" s="153">
        <v>-1.6695417053998289E-2</v>
      </c>
      <c r="X121" s="154">
        <v>7.6357753215493609E-2</v>
      </c>
      <c r="Y121" s="155"/>
      <c r="Z121" s="155"/>
    </row>
    <row r="122" spans="1:26" x14ac:dyDescent="0.2">
      <c r="A122" s="152">
        <v>39934</v>
      </c>
      <c r="B122" s="153">
        <v>1.8037608037292652E-2</v>
      </c>
      <c r="C122" s="153">
        <v>1.4787291296483878E-2</v>
      </c>
      <c r="D122" s="153">
        <v>4.5789998091351619E-3</v>
      </c>
      <c r="E122" s="153">
        <v>7.731030215474495E-2</v>
      </c>
      <c r="F122" s="153">
        <v>3.8710759832573424E-2</v>
      </c>
      <c r="G122" s="153">
        <v>7.0630904451771073E-2</v>
      </c>
      <c r="H122" s="153">
        <v>2.3841439798157348E-2</v>
      </c>
      <c r="I122" s="153">
        <v>-3.9640623703204494E-2</v>
      </c>
      <c r="J122" s="153">
        <v>3.1436314355072471E-2</v>
      </c>
      <c r="K122" s="153">
        <v>3.8850742040711428E-2</v>
      </c>
      <c r="L122" s="153">
        <v>0.11108710761432057</v>
      </c>
      <c r="M122" s="153">
        <v>0.12232527498539429</v>
      </c>
      <c r="N122" s="153">
        <v>-1.0734701175476719E-3</v>
      </c>
      <c r="O122" s="153">
        <v>-8.2887700540287268E-2</v>
      </c>
      <c r="P122" s="153">
        <v>7.6264612777400846E-3</v>
      </c>
      <c r="Q122" s="153">
        <v>2.6904583790823913E-2</v>
      </c>
      <c r="R122" s="153">
        <v>2.6857398465060297E-2</v>
      </c>
      <c r="S122" s="153">
        <v>4.0171594870305478E-2</v>
      </c>
      <c r="T122" s="153">
        <v>0.10986309174271822</v>
      </c>
      <c r="U122" s="153">
        <v>2.6172936254350784E-2</v>
      </c>
      <c r="V122" s="153">
        <v>7.0460823736590836E-2</v>
      </c>
      <c r="W122" s="153">
        <v>9.2511063836970484E-2</v>
      </c>
      <c r="X122" s="154">
        <v>2.9769878916915897E-2</v>
      </c>
      <c r="Y122" s="155"/>
      <c r="Z122" s="155"/>
    </row>
    <row r="123" spans="1:26" x14ac:dyDescent="0.2">
      <c r="A123" s="152">
        <v>39941</v>
      </c>
      <c r="B123" s="153">
        <v>0.1409334960788744</v>
      </c>
      <c r="C123" s="153">
        <v>0.1727435130376665</v>
      </c>
      <c r="D123" s="153">
        <v>0.12796580028044502</v>
      </c>
      <c r="E123" s="153">
        <v>1.669428333100639E-2</v>
      </c>
      <c r="F123" s="153">
        <v>0.1243745444971627</v>
      </c>
      <c r="G123" s="153">
        <v>4.9161304946060906E-2</v>
      </c>
      <c r="H123" s="153">
        <v>0.23165638860689503</v>
      </c>
      <c r="I123" s="153">
        <v>0.14106862232058348</v>
      </c>
      <c r="J123" s="153">
        <v>0.14474728755586885</v>
      </c>
      <c r="K123" s="153">
        <v>0.11196259507905787</v>
      </c>
      <c r="L123" s="153">
        <v>0.12809578810082975</v>
      </c>
      <c r="M123" s="153">
        <v>8.5775697073160503E-2</v>
      </c>
      <c r="N123" s="153">
        <v>0.25472087555321882</v>
      </c>
      <c r="O123" s="153">
        <v>0.437317784263132</v>
      </c>
      <c r="P123" s="153">
        <v>0.15733693738330484</v>
      </c>
      <c r="Q123" s="153">
        <v>0.1720879635129271</v>
      </c>
      <c r="R123" s="153">
        <v>0.32541500850151722</v>
      </c>
      <c r="S123" s="153">
        <v>0.19628620079750411</v>
      </c>
      <c r="T123" s="153">
        <v>1.7315612961177305E-2</v>
      </c>
      <c r="U123" s="153">
        <v>6.6612160084003363E-2</v>
      </c>
      <c r="V123" s="153">
        <v>1.6756247492001209E-2</v>
      </c>
      <c r="W123" s="153">
        <v>0.21128822982754156</v>
      </c>
      <c r="X123" s="154">
        <v>7.3111646602320904E-2</v>
      </c>
      <c r="Y123" s="155"/>
      <c r="Z123" s="155"/>
    </row>
    <row r="124" spans="1:26" x14ac:dyDescent="0.2">
      <c r="A124" s="152">
        <v>39948</v>
      </c>
      <c r="B124" s="153">
        <v>-4.7014787757175214E-2</v>
      </c>
      <c r="C124" s="153">
        <v>-5.2063355891858218E-2</v>
      </c>
      <c r="D124" s="153">
        <v>-4.8794369636917974E-2</v>
      </c>
      <c r="E124" s="153">
        <v>4.0467636692679491E-2</v>
      </c>
      <c r="F124" s="153">
        <v>-6.2611070039979871E-2</v>
      </c>
      <c r="G124" s="153">
        <v>-6.573621415282456E-2</v>
      </c>
      <c r="H124" s="153">
        <v>-8.5219583382514799E-2</v>
      </c>
      <c r="I124" s="153">
        <v>-8.7670469410834381E-2</v>
      </c>
      <c r="J124" s="153">
        <v>-0.11419325004788315</v>
      </c>
      <c r="K124" s="153">
        <v>5.2283943800721464E-3</v>
      </c>
      <c r="L124" s="153">
        <v>-0.14816358962229073</v>
      </c>
      <c r="M124" s="153">
        <v>7.3589396817813277E-3</v>
      </c>
      <c r="N124" s="153">
        <v>-5.7797901227630828E-4</v>
      </c>
      <c r="O124" s="153">
        <v>-9.1277890470686615E-2</v>
      </c>
      <c r="P124" s="153">
        <v>-0.112000028637754</v>
      </c>
      <c r="Q124" s="153">
        <v>-5.983224902737326E-2</v>
      </c>
      <c r="R124" s="153">
        <v>4.4325449400799716E-2</v>
      </c>
      <c r="S124" s="153">
        <v>-2.7083711215950733E-2</v>
      </c>
      <c r="T124" s="153">
        <v>7.9277403497677017E-3</v>
      </c>
      <c r="U124" s="153">
        <v>5.9470831657288141E-3</v>
      </c>
      <c r="V124" s="153">
        <v>-4.066086417161912E-2</v>
      </c>
      <c r="W124" s="153">
        <v>-0.212719445680397</v>
      </c>
      <c r="X124" s="154">
        <v>5.3738435181599195E-2</v>
      </c>
      <c r="Y124" s="155"/>
      <c r="Z124" s="155"/>
    </row>
    <row r="125" spans="1:26" x14ac:dyDescent="0.2">
      <c r="A125" s="152">
        <v>39955</v>
      </c>
      <c r="B125" s="153">
        <v>5.642899179947241E-2</v>
      </c>
      <c r="C125" s="153">
        <v>7.5172178796579586E-2</v>
      </c>
      <c r="D125" s="153">
        <v>6.586094778811892E-2</v>
      </c>
      <c r="E125" s="153">
        <v>-2.1143364170250582E-2</v>
      </c>
      <c r="F125" s="153">
        <v>7.6890647523803174E-2</v>
      </c>
      <c r="G125" s="153">
        <v>9.5582353499668232E-2</v>
      </c>
      <c r="H125" s="153">
        <v>8.3935154420406138E-2</v>
      </c>
      <c r="I125" s="153">
        <v>0.11033755172908132</v>
      </c>
      <c r="J125" s="153">
        <v>0.10020876825885697</v>
      </c>
      <c r="K125" s="153">
        <v>-2.0549080358342607E-3</v>
      </c>
      <c r="L125" s="153">
        <v>8.334202984130884E-2</v>
      </c>
      <c r="M125" s="153">
        <v>9.3977742684434266E-3</v>
      </c>
      <c r="N125" s="153">
        <v>-2.851071990496248E-2</v>
      </c>
      <c r="O125" s="153">
        <v>-2.5669642858820223E-2</v>
      </c>
      <c r="P125" s="153">
        <v>7.9874683529716856E-2</v>
      </c>
      <c r="Q125" s="153">
        <v>-1.4037703448564217E-2</v>
      </c>
      <c r="R125" s="153">
        <v>-8.1834211267753768E-2</v>
      </c>
      <c r="S125" s="153">
        <v>2.5458476042788249E-2</v>
      </c>
      <c r="T125" s="153">
        <v>-2.8021130565158071E-2</v>
      </c>
      <c r="U125" s="153">
        <v>1.0535782587176735E-2</v>
      </c>
      <c r="V125" s="153">
        <v>5.1392944102193479E-2</v>
      </c>
      <c r="W125" s="153">
        <v>-6.1602580188374854E-2</v>
      </c>
      <c r="X125" s="154">
        <v>-6.1676316413885747E-2</v>
      </c>
      <c r="Y125" s="155"/>
      <c r="Z125" s="155"/>
    </row>
    <row r="126" spans="1:26" x14ac:dyDescent="0.2">
      <c r="A126" s="152">
        <v>39962</v>
      </c>
      <c r="B126" s="153">
        <v>8.1261685294776814E-2</v>
      </c>
      <c r="C126" s="153">
        <v>7.7231320789134431E-2</v>
      </c>
      <c r="D126" s="153">
        <v>2.9409352930308549E-2</v>
      </c>
      <c r="E126" s="153">
        <v>5.9832673006983472E-2</v>
      </c>
      <c r="F126" s="153">
        <v>8.8539569417654451E-2</v>
      </c>
      <c r="G126" s="153">
        <v>7.925076090176511E-2</v>
      </c>
      <c r="H126" s="153">
        <v>0.18674994771388076</v>
      </c>
      <c r="I126" s="153">
        <v>0.17169157360509235</v>
      </c>
      <c r="J126" s="153">
        <v>0.16318785578373018</v>
      </c>
      <c r="K126" s="153">
        <v>-1.4048731970356323E-2</v>
      </c>
      <c r="L126" s="153">
        <v>5.2360715881395094E-3</v>
      </c>
      <c r="M126" s="153">
        <v>4.25088697529971E-2</v>
      </c>
      <c r="N126" s="153">
        <v>2.9029189153005095E-2</v>
      </c>
      <c r="O126" s="153">
        <v>-1.1454753719371675E-2</v>
      </c>
      <c r="P126" s="153">
        <v>0.11897384701380709</v>
      </c>
      <c r="Q126" s="153">
        <v>3.3206932331482787E-2</v>
      </c>
      <c r="R126" s="153">
        <v>8.1139215009756981E-3</v>
      </c>
      <c r="S126" s="153">
        <v>1.2202696415439085E-2</v>
      </c>
      <c r="T126" s="153">
        <v>5.0666216094691768E-2</v>
      </c>
      <c r="U126" s="153">
        <v>3.2891599574008924E-2</v>
      </c>
      <c r="V126" s="153">
        <v>8.4981783085387883E-2</v>
      </c>
      <c r="W126" s="153">
        <v>0.19704084406992003</v>
      </c>
      <c r="X126" s="154">
        <v>8.9102090822604937E-2</v>
      </c>
      <c r="Y126" s="155"/>
      <c r="Z126" s="155"/>
    </row>
    <row r="127" spans="1:26" x14ac:dyDescent="0.2">
      <c r="A127" s="152">
        <v>39969</v>
      </c>
      <c r="B127" s="153">
        <v>1.2767867478802345E-2</v>
      </c>
      <c r="C127" s="153">
        <v>-3.746064161082488E-3</v>
      </c>
      <c r="D127" s="153">
        <v>1.0033787278464457E-2</v>
      </c>
      <c r="E127" s="153">
        <v>6.7227093375408276E-2</v>
      </c>
      <c r="F127" s="153">
        <v>-8.4992004051502156E-3</v>
      </c>
      <c r="G127" s="153">
        <v>5.0292294593056045E-3</v>
      </c>
      <c r="H127" s="153">
        <v>9.7756275385661381E-2</v>
      </c>
      <c r="I127" s="153">
        <v>3.1768691527848968E-2</v>
      </c>
      <c r="J127" s="153">
        <v>1.6313213643570686E-2</v>
      </c>
      <c r="K127" s="153">
        <v>-5.1752157609700504E-3</v>
      </c>
      <c r="L127" s="153">
        <v>-7.2244246000591414E-2</v>
      </c>
      <c r="M127" s="153">
        <v>2.4259615241942093E-2</v>
      </c>
      <c r="N127" s="153">
        <v>0.16360617592234775</v>
      </c>
      <c r="O127" s="153">
        <v>0.10660486673850675</v>
      </c>
      <c r="P127" s="153">
        <v>-7.0233798499734407E-2</v>
      </c>
      <c r="Q127" s="153">
        <v>7.4037664392243727E-2</v>
      </c>
      <c r="R127" s="153">
        <v>1.4265772366540303E-2</v>
      </c>
      <c r="S127" s="153">
        <v>8.3927900218237934E-3</v>
      </c>
      <c r="T127" s="153">
        <v>2.1012415454133269E-2</v>
      </c>
      <c r="U127" s="153">
        <v>-3.7268910612446985E-3</v>
      </c>
      <c r="V127" s="153">
        <v>-2.9318178449488818E-2</v>
      </c>
      <c r="W127" s="153">
        <v>9.684129615808219E-4</v>
      </c>
      <c r="X127" s="154">
        <v>2.5282283022642427E-3</v>
      </c>
      <c r="Y127" s="155"/>
      <c r="Z127" s="155"/>
    </row>
    <row r="128" spans="1:26" x14ac:dyDescent="0.2">
      <c r="A128" s="152">
        <v>39976</v>
      </c>
      <c r="B128" s="153">
        <v>1.6189189126052626E-2</v>
      </c>
      <c r="C128" s="153">
        <v>1.1178383172607428E-2</v>
      </c>
      <c r="D128" s="153">
        <v>3.2313351667817042E-2</v>
      </c>
      <c r="E128" s="153">
        <v>3.4128500264151769E-2</v>
      </c>
      <c r="F128" s="153">
        <v>3.8624758787080424E-2</v>
      </c>
      <c r="G128" s="153">
        <v>2.1321861481379014E-2</v>
      </c>
      <c r="H128" s="153">
        <v>-3.2658050647735658E-2</v>
      </c>
      <c r="I128" s="153">
        <v>4.593305539835791E-2</v>
      </c>
      <c r="J128" s="153">
        <v>6.0192616365020791E-3</v>
      </c>
      <c r="K128" s="153">
        <v>3.1511946246364775E-2</v>
      </c>
      <c r="L128" s="153">
        <v>3.7451086740178191E-2</v>
      </c>
      <c r="M128" s="153">
        <v>1.0666257925774185E-2</v>
      </c>
      <c r="N128" s="153">
        <v>8.6050774046655565E-2</v>
      </c>
      <c r="O128" s="153">
        <v>9.528795811548299E-2</v>
      </c>
      <c r="P128" s="153">
        <v>1.9353006267397718E-2</v>
      </c>
      <c r="Q128" s="153">
        <v>7.403549990896123E-2</v>
      </c>
      <c r="R128" s="153">
        <v>5.7115447766824361E-2</v>
      </c>
      <c r="S128" s="153">
        <v>-2.0044282411208342E-2</v>
      </c>
      <c r="T128" s="153">
        <v>-3.1458061460095797E-2</v>
      </c>
      <c r="U128" s="153">
        <v>5.5126906371044726E-2</v>
      </c>
      <c r="V128" s="153">
        <v>3.5322214079996035E-2</v>
      </c>
      <c r="W128" s="153">
        <v>-5.6672593946177102E-2</v>
      </c>
      <c r="X128" s="154">
        <v>2.5061071628999381E-2</v>
      </c>
      <c r="Y128" s="155"/>
      <c r="Z128" s="155"/>
    </row>
    <row r="129" spans="1:26" x14ac:dyDescent="0.2">
      <c r="A129" s="152">
        <v>39983</v>
      </c>
      <c r="B129" s="153">
        <v>-5.5043938018541468E-2</v>
      </c>
      <c r="C129" s="153">
        <v>-7.2888170586187073E-2</v>
      </c>
      <c r="D129" s="153">
        <v>-6.5373360213551251E-2</v>
      </c>
      <c r="E129" s="153">
        <v>-5.791012529656666E-2</v>
      </c>
      <c r="F129" s="153">
        <v>-5.1985713433425694E-2</v>
      </c>
      <c r="G129" s="153">
        <v>-5.8541593910700428E-2</v>
      </c>
      <c r="H129" s="153">
        <v>-8.0652170201813436E-2</v>
      </c>
      <c r="I129" s="153">
        <v>-7.5332049537656459E-2</v>
      </c>
      <c r="J129" s="153">
        <v>-0.10849621055281598</v>
      </c>
      <c r="K129" s="153">
        <v>-3.0009108926013273E-2</v>
      </c>
      <c r="L129" s="153">
        <v>-5.3647572767805206E-2</v>
      </c>
      <c r="M129" s="153">
        <v>-1.3482838500514759E-2</v>
      </c>
      <c r="N129" s="153">
        <v>4.8524478357584978E-2</v>
      </c>
      <c r="O129" s="153">
        <v>-3.0592734218525503E-2</v>
      </c>
      <c r="P129" s="153">
        <v>-4.5814764036960172E-2</v>
      </c>
      <c r="Q129" s="153">
        <v>-7.4719626542219975E-2</v>
      </c>
      <c r="R129" s="153">
        <v>-8.5689136949660821E-2</v>
      </c>
      <c r="S129" s="153">
        <v>-2.8098675155358396E-2</v>
      </c>
      <c r="T129" s="153">
        <v>2.4995641470899641E-2</v>
      </c>
      <c r="U129" s="153">
        <v>-5.2442075894198109E-2</v>
      </c>
      <c r="V129" s="153">
        <v>-9.2935986580535382E-2</v>
      </c>
      <c r="W129" s="153">
        <v>-3.2801023500617074E-2</v>
      </c>
      <c r="X129" s="154">
        <v>-3.877948589664576E-2</v>
      </c>
      <c r="Y129" s="155"/>
      <c r="Z129" s="155"/>
    </row>
    <row r="130" spans="1:26" x14ac:dyDescent="0.2">
      <c r="A130" s="152">
        <v>39990</v>
      </c>
      <c r="B130" s="153">
        <v>1.2307340490759849E-2</v>
      </c>
      <c r="C130" s="153">
        <v>1.9589732006748926E-2</v>
      </c>
      <c r="D130" s="153">
        <v>-3.3253869348505626E-2</v>
      </c>
      <c r="E130" s="153">
        <v>-1.7594234367672632E-2</v>
      </c>
      <c r="F130" s="153">
        <v>-5.7207221882869365E-3</v>
      </c>
      <c r="G130" s="153">
        <v>2.0338267959775152E-2</v>
      </c>
      <c r="H130" s="153">
        <v>3.1338618402253694E-2</v>
      </c>
      <c r="I130" s="153">
        <v>6.7139730159680264E-2</v>
      </c>
      <c r="J130" s="153">
        <v>3.7136465305056106E-2</v>
      </c>
      <c r="K130" s="153">
        <v>3.733066742202755E-2</v>
      </c>
      <c r="L130" s="153">
        <v>-1.5617998973758219E-2</v>
      </c>
      <c r="M130" s="153">
        <v>-1.795330078350885E-2</v>
      </c>
      <c r="N130" s="153">
        <v>4.3326413246595384E-2</v>
      </c>
      <c r="O130" s="153">
        <v>9.0729783032625716E-2</v>
      </c>
      <c r="P130" s="153">
        <v>6.0759418199814341E-2</v>
      </c>
      <c r="Q130" s="153">
        <v>2.1687053852111407E-2</v>
      </c>
      <c r="R130" s="153">
        <v>7.3870782862821283E-2</v>
      </c>
      <c r="S130" s="153">
        <v>-1.9403709321210597E-3</v>
      </c>
      <c r="T130" s="153">
        <v>-4.2254487283935986E-2</v>
      </c>
      <c r="U130" s="153">
        <v>4.071442408586818E-2</v>
      </c>
      <c r="V130" s="153">
        <v>4.3799502460303411E-2</v>
      </c>
      <c r="W130" s="153">
        <v>3.0932087210605603E-2</v>
      </c>
      <c r="X130" s="154">
        <v>2.7596175050721896E-2</v>
      </c>
      <c r="Y130" s="155"/>
      <c r="Z130" s="155"/>
    </row>
    <row r="131" spans="1:26" x14ac:dyDescent="0.2">
      <c r="A131" s="152">
        <v>39997</v>
      </c>
      <c r="B131" s="153">
        <v>-1.4664620983160849E-2</v>
      </c>
      <c r="C131" s="153">
        <v>-4.2300949079224062E-2</v>
      </c>
      <c r="D131" s="153">
        <v>-9.9614547329683594E-3</v>
      </c>
      <c r="E131" s="153">
        <v>-1.8982703697371438E-2</v>
      </c>
      <c r="F131" s="153">
        <v>-3.1088614472214133E-2</v>
      </c>
      <c r="G131" s="153">
        <v>-7.1667186318920594E-3</v>
      </c>
      <c r="H131" s="153">
        <v>-8.8876671770757275E-3</v>
      </c>
      <c r="I131" s="153">
        <v>-1.8939238553871574E-2</v>
      </c>
      <c r="J131" s="153">
        <v>-5.2200172619637455E-2</v>
      </c>
      <c r="K131" s="153">
        <v>-3.7722923040463284E-2</v>
      </c>
      <c r="L131" s="153">
        <v>6.6456996831229867E-2</v>
      </c>
      <c r="M131" s="153">
        <v>1.7337402245813753E-2</v>
      </c>
      <c r="N131" s="153">
        <v>-5.9719327444715149E-2</v>
      </c>
      <c r="O131" s="153">
        <v>-7.6853526216538473E-2</v>
      </c>
      <c r="P131" s="153">
        <v>4.7053374543805836E-2</v>
      </c>
      <c r="Q131" s="153">
        <v>-4.0296643831658353E-2</v>
      </c>
      <c r="R131" s="153">
        <v>-3.8952521479438576E-2</v>
      </c>
      <c r="S131" s="153">
        <v>6.4180899463353203E-2</v>
      </c>
      <c r="T131" s="153">
        <v>-4.0053404512956142E-3</v>
      </c>
      <c r="U131" s="153">
        <v>2.2625532796342024E-2</v>
      </c>
      <c r="V131" s="153">
        <v>-7.4624548322328836E-3</v>
      </c>
      <c r="W131" s="153">
        <v>-6.8222950449034455E-3</v>
      </c>
      <c r="X131" s="154">
        <v>-3.8971110417201908E-2</v>
      </c>
      <c r="Y131" s="155"/>
      <c r="Z131" s="155"/>
    </row>
    <row r="132" spans="1:26" x14ac:dyDescent="0.2">
      <c r="A132" s="152">
        <v>40004</v>
      </c>
      <c r="B132" s="153">
        <v>-6.5931761939245229E-2</v>
      </c>
      <c r="C132" s="153">
        <v>-6.6138418584403558E-2</v>
      </c>
      <c r="D132" s="153">
        <v>-9.3816697279463707E-2</v>
      </c>
      <c r="E132" s="153">
        <v>-4.0783068909442562E-2</v>
      </c>
      <c r="F132" s="153">
        <v>-7.0053018055957261E-2</v>
      </c>
      <c r="G132" s="153">
        <v>-5.8510854310770924E-2</v>
      </c>
      <c r="H132" s="153">
        <v>-9.3400061255240835E-2</v>
      </c>
      <c r="I132" s="153">
        <v>-0.10792227581326011</v>
      </c>
      <c r="J132" s="153">
        <v>-7.5102412296686905E-2</v>
      </c>
      <c r="K132" s="153">
        <v>-2.9598982903183298E-2</v>
      </c>
      <c r="L132" s="153">
        <v>-2.477415991819551E-2</v>
      </c>
      <c r="M132" s="153">
        <v>-5.5034586715306609E-2</v>
      </c>
      <c r="N132" s="153">
        <v>3.3561119766827067E-2</v>
      </c>
      <c r="O132" s="153">
        <v>4.8971596459110112E-3</v>
      </c>
      <c r="P132" s="153">
        <v>-6.2460454742030429E-2</v>
      </c>
      <c r="Q132" s="153">
        <v>-9.1887567551247523E-2</v>
      </c>
      <c r="R132" s="153">
        <v>-4.016388634440337E-2</v>
      </c>
      <c r="S132" s="153">
        <v>-7.6451241263371092E-2</v>
      </c>
      <c r="T132" s="153">
        <v>-6.6431658956563416E-2</v>
      </c>
      <c r="U132" s="153">
        <v>-3.3907912262624393E-2</v>
      </c>
      <c r="V132" s="153">
        <v>-6.740870833281104E-2</v>
      </c>
      <c r="W132" s="153">
        <v>-4.7895576908570395E-2</v>
      </c>
      <c r="X132" s="154">
        <v>-3.3404477077317245E-2</v>
      </c>
      <c r="Y132" s="155"/>
      <c r="Z132" s="155"/>
    </row>
    <row r="133" spans="1:26" x14ac:dyDescent="0.2">
      <c r="A133" s="152">
        <v>40011</v>
      </c>
      <c r="B133" s="153">
        <v>0.10494537384641874</v>
      </c>
      <c r="C133" s="153">
        <v>0.10884582662599923</v>
      </c>
      <c r="D133" s="153">
        <v>0.12373660677288333</v>
      </c>
      <c r="E133" s="153">
        <v>4.0410136749177032E-2</v>
      </c>
      <c r="F133" s="153">
        <v>0.11011685208184346</v>
      </c>
      <c r="G133" s="153">
        <v>8.7944962882427952E-2</v>
      </c>
      <c r="H133" s="153">
        <v>0.13438832758037791</v>
      </c>
      <c r="I133" s="153">
        <v>6.9711248382227434E-2</v>
      </c>
      <c r="J133" s="153">
        <v>0.11023622039600099</v>
      </c>
      <c r="K133" s="153">
        <v>0.15501356989986045</v>
      </c>
      <c r="L133" s="153">
        <v>0.19847246879688726</v>
      </c>
      <c r="M133" s="153">
        <v>5.0403857716535022E-2</v>
      </c>
      <c r="N133" s="153">
        <v>0.27325732736315372</v>
      </c>
      <c r="O133" s="153">
        <v>0.20370370365623439</v>
      </c>
      <c r="P133" s="153">
        <v>0.19044556265621596</v>
      </c>
      <c r="Q133" s="153">
        <v>5.0032319057567255E-2</v>
      </c>
      <c r="R133" s="153">
        <v>0.11209427637485019</v>
      </c>
      <c r="S133" s="153">
        <v>9.1337875941226554E-2</v>
      </c>
      <c r="T133" s="153">
        <v>8.6302781791539024E-2</v>
      </c>
      <c r="U133" s="153">
        <v>3.898460486222851E-2</v>
      </c>
      <c r="V133" s="153">
        <v>8.0623918100743194E-2</v>
      </c>
      <c r="W133" s="153">
        <v>7.6219681880905443E-2</v>
      </c>
      <c r="X133" s="154">
        <v>0.10085156459431731</v>
      </c>
      <c r="Y133" s="155"/>
      <c r="Z133" s="155"/>
    </row>
    <row r="134" spans="1:26" x14ac:dyDescent="0.2">
      <c r="A134" s="152">
        <v>40018</v>
      </c>
      <c r="B134" s="153">
        <v>6.4004215926261251E-2</v>
      </c>
      <c r="C134" s="153">
        <v>4.9703636748465702E-2</v>
      </c>
      <c r="D134" s="153">
        <v>8.4827532709094461E-2</v>
      </c>
      <c r="E134" s="153">
        <v>1.7405063319795629E-2</v>
      </c>
      <c r="F134" s="153">
        <v>7.2977608706281921E-2</v>
      </c>
      <c r="G134" s="153">
        <v>0.10986683546229756</v>
      </c>
      <c r="H134" s="153">
        <v>8.2837787420625114E-2</v>
      </c>
      <c r="I134" s="153">
        <v>0.10672530001399796</v>
      </c>
      <c r="J134" s="153">
        <v>9.6187943262288661E-2</v>
      </c>
      <c r="K134" s="153">
        <v>-1.1457491684098669E-2</v>
      </c>
      <c r="L134" s="153">
        <v>0.22716312519628315</v>
      </c>
      <c r="M134" s="153">
        <v>8.5425031950196087E-2</v>
      </c>
      <c r="N134" s="153">
        <v>5.7958971406477419E-2</v>
      </c>
      <c r="O134" s="153">
        <v>4.4534412969260244E-2</v>
      </c>
      <c r="P134" s="153">
        <v>0.10654327124979053</v>
      </c>
      <c r="Q134" s="153">
        <v>1.5594734002087662E-2</v>
      </c>
      <c r="R134" s="153">
        <v>4.9703636727553485E-2</v>
      </c>
      <c r="S134" s="153">
        <v>8.5067038314199692E-2</v>
      </c>
      <c r="T134" s="153">
        <v>0.20196834008972583</v>
      </c>
      <c r="U134" s="153">
        <v>4.5651510832134298E-2</v>
      </c>
      <c r="V134" s="153">
        <v>2.9474767429791916E-2</v>
      </c>
      <c r="W134" s="153">
        <v>-0.15520857017567741</v>
      </c>
      <c r="X134" s="154">
        <v>8.2323168804602456E-2</v>
      </c>
      <c r="Y134" s="155"/>
      <c r="Z134" s="155"/>
    </row>
    <row r="135" spans="1:26" x14ac:dyDescent="0.2">
      <c r="A135" s="152">
        <v>40025</v>
      </c>
      <c r="B135" s="153">
        <v>1.8222508782072946E-2</v>
      </c>
      <c r="C135" s="153">
        <v>-1.9592339788623656E-2</v>
      </c>
      <c r="D135" s="153">
        <v>1.9417968775726799E-2</v>
      </c>
      <c r="E135" s="153">
        <v>5.7452380728978153E-2</v>
      </c>
      <c r="F135" s="153">
        <v>-6.6647858613856099E-3</v>
      </c>
      <c r="G135" s="153">
        <v>-2.0573356566996157E-3</v>
      </c>
      <c r="H135" s="153">
        <v>8.8158640436320282E-3</v>
      </c>
      <c r="I135" s="153">
        <v>7.0518687987970091E-2</v>
      </c>
      <c r="J135" s="153">
        <v>3.5179943451372105E-2</v>
      </c>
      <c r="K135" s="153">
        <v>5.273198967663829E-3</v>
      </c>
      <c r="L135" s="153">
        <v>2.7169849864325819E-2</v>
      </c>
      <c r="M135" s="153">
        <v>9.7960055378564781E-3</v>
      </c>
      <c r="N135" s="153">
        <v>-6.5126428406936263E-2</v>
      </c>
      <c r="O135" s="153">
        <v>-4.7286821729828128E-2</v>
      </c>
      <c r="P135" s="153">
        <v>8.2808216638757162E-2</v>
      </c>
      <c r="Q135" s="153">
        <v>6.3030554319640247E-2</v>
      </c>
      <c r="R135" s="153">
        <v>7.869765608647579E-2</v>
      </c>
      <c r="S135" s="153">
        <v>0.16879765795177842</v>
      </c>
      <c r="T135" s="153">
        <v>4.9420033082270345E-2</v>
      </c>
      <c r="U135" s="153">
        <v>-6.5979663048324139E-3</v>
      </c>
      <c r="V135" s="153">
        <v>9.6288766840748885E-2</v>
      </c>
      <c r="W135" s="153">
        <v>4.6570379312397256E-2</v>
      </c>
      <c r="X135" s="154">
        <v>4.5349847219721261E-2</v>
      </c>
      <c r="Y135" s="155"/>
      <c r="Z135" s="155"/>
    </row>
    <row r="136" spans="1:26" x14ac:dyDescent="0.2">
      <c r="A136" s="152">
        <v>40032</v>
      </c>
      <c r="B136" s="153">
        <v>5.6427398690589714E-2</v>
      </c>
      <c r="C136" s="153">
        <v>4.4392975908608412E-2</v>
      </c>
      <c r="D136" s="153">
        <v>4.7066513072062867E-2</v>
      </c>
      <c r="E136" s="153">
        <v>7.0761002825963135E-2</v>
      </c>
      <c r="F136" s="153">
        <v>6.4104197776890387E-2</v>
      </c>
      <c r="G136" s="153">
        <v>9.1984345826111563E-2</v>
      </c>
      <c r="H136" s="153">
        <v>2.8031920558601698E-2</v>
      </c>
      <c r="I136" s="153">
        <v>7.9169668234801316E-2</v>
      </c>
      <c r="J136" s="153">
        <v>7.6171874985553223E-2</v>
      </c>
      <c r="K136" s="153">
        <v>7.5270415059459694E-2</v>
      </c>
      <c r="L136" s="153">
        <v>-1.2176070508241274E-2</v>
      </c>
      <c r="M136" s="153">
        <v>3.2547047306767447E-2</v>
      </c>
      <c r="N136" s="153">
        <v>0.18194496954080594</v>
      </c>
      <c r="O136" s="153">
        <v>9.8454027645127229E-2</v>
      </c>
      <c r="P136" s="153">
        <v>2.976299703093999E-2</v>
      </c>
      <c r="Q136" s="153">
        <v>0.17706158168778174</v>
      </c>
      <c r="R136" s="153">
        <v>0.20013171588073342</v>
      </c>
      <c r="S136" s="153">
        <v>7.2428141812621638E-2</v>
      </c>
      <c r="T136" s="153">
        <v>5.5625639853984318E-2</v>
      </c>
      <c r="U136" s="153">
        <v>2.3893881461893262E-2</v>
      </c>
      <c r="V136" s="153">
        <v>4.7375441272037425E-2</v>
      </c>
      <c r="W136" s="153">
        <v>6.674586977303737E-2</v>
      </c>
      <c r="X136" s="154">
        <v>0.10535009087866117</v>
      </c>
      <c r="Y136" s="155"/>
      <c r="Z136" s="155"/>
    </row>
    <row r="137" spans="1:26" x14ac:dyDescent="0.2">
      <c r="A137" s="152">
        <v>40039</v>
      </c>
      <c r="B137" s="153">
        <v>-2.8820239906897221E-3</v>
      </c>
      <c r="C137" s="153">
        <v>2.524476480601754E-3</v>
      </c>
      <c r="D137" s="153">
        <v>1.3294957472475962E-2</v>
      </c>
      <c r="E137" s="153">
        <v>-2.731158032429034E-2</v>
      </c>
      <c r="F137" s="153">
        <v>-3.5868612674645299E-2</v>
      </c>
      <c r="G137" s="153">
        <v>-7.2471432556149698E-2</v>
      </c>
      <c r="H137" s="153">
        <v>3.9567687580248867E-2</v>
      </c>
      <c r="I137" s="153">
        <v>4.0480628155711414E-2</v>
      </c>
      <c r="J137" s="153">
        <v>-1.3067150663117717E-2</v>
      </c>
      <c r="K137" s="153">
        <v>4.3216819017135873E-2</v>
      </c>
      <c r="L137" s="153">
        <v>4.5399305393437318E-2</v>
      </c>
      <c r="M137" s="153">
        <v>-9.6602985284019692E-3</v>
      </c>
      <c r="N137" s="153">
        <v>0.15486551708012505</v>
      </c>
      <c r="O137" s="153">
        <v>-1.8518518475226526E-2</v>
      </c>
      <c r="P137" s="153">
        <v>6.8751417928066549E-2</v>
      </c>
      <c r="Q137" s="153">
        <v>6.3695242727480053E-3</v>
      </c>
      <c r="R137" s="153">
        <v>-5.632289340872329E-2</v>
      </c>
      <c r="S137" s="153">
        <v>-5.1936798732586812E-3</v>
      </c>
      <c r="T137" s="153">
        <v>-4.9418567339975399E-2</v>
      </c>
      <c r="U137" s="153">
        <v>1.9368318648365735E-2</v>
      </c>
      <c r="V137" s="153">
        <v>-4.1460523154211421E-2</v>
      </c>
      <c r="W137" s="153">
        <v>-5.051161646376931E-2</v>
      </c>
      <c r="X137" s="154">
        <v>-3.0564547393210485E-3</v>
      </c>
      <c r="Y137" s="155"/>
      <c r="Z137" s="155"/>
    </row>
    <row r="138" spans="1:26" x14ac:dyDescent="0.2">
      <c r="A138" s="152">
        <v>40046</v>
      </c>
      <c r="B138" s="153">
        <v>2.4147121054273791E-2</v>
      </c>
      <c r="C138" s="153">
        <v>4.4567064888732098E-2</v>
      </c>
      <c r="D138" s="153">
        <v>-1.1862863600165285E-2</v>
      </c>
      <c r="E138" s="153">
        <v>-1.0084608220559271E-2</v>
      </c>
      <c r="F138" s="153">
        <v>2.3385842259286579E-2</v>
      </c>
      <c r="G138" s="153">
        <v>3.489364936483861E-2</v>
      </c>
      <c r="H138" s="153">
        <v>-1.0037719191157488E-2</v>
      </c>
      <c r="I138" s="153">
        <v>-1.5984288368526402E-3</v>
      </c>
      <c r="J138" s="153">
        <v>1.5079073191543221E-2</v>
      </c>
      <c r="K138" s="153">
        <v>1.3710740412654344E-2</v>
      </c>
      <c r="L138" s="153">
        <v>0.18261876079019851</v>
      </c>
      <c r="M138" s="153">
        <v>-1.4200378453383015E-2</v>
      </c>
      <c r="N138" s="153">
        <v>8.6723352036506871E-2</v>
      </c>
      <c r="O138" s="153">
        <v>5.660377360887419E-2</v>
      </c>
      <c r="P138" s="153">
        <v>0.13765694568417633</v>
      </c>
      <c r="Q138" s="153">
        <v>-2.5248445259354766E-3</v>
      </c>
      <c r="R138" s="153">
        <v>0.12225480153303009</v>
      </c>
      <c r="S138" s="153">
        <v>0.13752022447465262</v>
      </c>
      <c r="T138" s="153">
        <v>3.8806846612131914E-2</v>
      </c>
      <c r="U138" s="153">
        <v>6.2282523532289173E-4</v>
      </c>
      <c r="V138" s="153">
        <v>2.2340941875864918E-2</v>
      </c>
      <c r="W138" s="153">
        <v>1.984877620845564E-2</v>
      </c>
      <c r="X138" s="154">
        <v>3.3998540907134937E-2</v>
      </c>
      <c r="Y138" s="155"/>
      <c r="Z138" s="155"/>
    </row>
    <row r="139" spans="1:26" x14ac:dyDescent="0.2">
      <c r="A139" s="152">
        <v>40053</v>
      </c>
      <c r="B139" s="153">
        <v>-2.4112841701117889E-2</v>
      </c>
      <c r="C139" s="153">
        <v>-5.4994302062306849E-2</v>
      </c>
      <c r="D139" s="153">
        <v>-1.1578174604070481E-2</v>
      </c>
      <c r="E139" s="153">
        <v>-7.5158861459693757E-3</v>
      </c>
      <c r="F139" s="153">
        <v>2.1392267480735971E-3</v>
      </c>
      <c r="G139" s="153">
        <v>1.0618996828195211E-2</v>
      </c>
      <c r="H139" s="153">
        <v>-2.062448596536234E-2</v>
      </c>
      <c r="I139" s="153">
        <v>-7.9835605917541977E-2</v>
      </c>
      <c r="J139" s="153">
        <v>-2.681159421896059E-2</v>
      </c>
      <c r="K139" s="153">
        <v>-8.8720060023393969E-4</v>
      </c>
      <c r="L139" s="153">
        <v>-1.8826228450485451E-2</v>
      </c>
      <c r="M139" s="153">
        <v>-1.2880478391650229E-2</v>
      </c>
      <c r="N139" s="153">
        <v>-0.11685964499506844</v>
      </c>
      <c r="O139" s="153">
        <v>-5.4285714296448941E-2</v>
      </c>
      <c r="P139" s="153">
        <v>1.6576008245833E-2</v>
      </c>
      <c r="Q139" s="153">
        <v>-4.7330380119598829E-2</v>
      </c>
      <c r="R139" s="153">
        <v>7.5815628801909037E-3</v>
      </c>
      <c r="S139" s="153">
        <v>-0.11042689434220594</v>
      </c>
      <c r="T139" s="153">
        <v>1.3639953411017347E-2</v>
      </c>
      <c r="U139" s="153">
        <v>-7.8091579078307582E-3</v>
      </c>
      <c r="V139" s="153">
        <v>4.1782165287296918E-2</v>
      </c>
      <c r="W139" s="153">
        <v>4.3851098471992978E-2</v>
      </c>
      <c r="X139" s="154">
        <v>-4.117868852447313E-2</v>
      </c>
      <c r="Y139" s="155"/>
      <c r="Z139" s="155"/>
    </row>
    <row r="140" spans="1:26" x14ac:dyDescent="0.2">
      <c r="A140" s="152">
        <v>40060</v>
      </c>
      <c r="B140" s="153">
        <v>-5.4793234808918033E-3</v>
      </c>
      <c r="C140" s="153">
        <v>1.1673467082264927E-2</v>
      </c>
      <c r="D140" s="153">
        <v>-3.963749715455627E-3</v>
      </c>
      <c r="E140" s="153">
        <v>-2.9134340853655762E-2</v>
      </c>
      <c r="F140" s="153">
        <v>1.4380518882969422E-2</v>
      </c>
      <c r="G140" s="153">
        <v>-5.3359414641336892E-3</v>
      </c>
      <c r="H140" s="153">
        <v>-1.8707634145656921E-2</v>
      </c>
      <c r="I140" s="153">
        <v>-2.0905059087335823E-2</v>
      </c>
      <c r="J140" s="153">
        <v>1.0052122175294919E-2</v>
      </c>
      <c r="K140" s="153">
        <v>1.1581034860174508E-2</v>
      </c>
      <c r="L140" s="153">
        <v>-5.8064135394093913E-2</v>
      </c>
      <c r="M140" s="153">
        <v>4.9824243229462857E-4</v>
      </c>
      <c r="N140" s="153">
        <v>2.0233741111362651E-2</v>
      </c>
      <c r="O140" s="153">
        <v>-2.6435045317520563E-2</v>
      </c>
      <c r="P140" s="153">
        <v>-6.639674602871691E-2</v>
      </c>
      <c r="Q140" s="153">
        <v>6.0483909500309461E-3</v>
      </c>
      <c r="R140" s="153">
        <v>-1.9419074658371085E-2</v>
      </c>
      <c r="S140" s="153">
        <v>3.7623543087615979E-2</v>
      </c>
      <c r="T140" s="153">
        <v>3.7959469961233873E-2</v>
      </c>
      <c r="U140" s="153">
        <v>1.969533680437718E-2</v>
      </c>
      <c r="V140" s="153">
        <v>-5.4710685097089304E-3</v>
      </c>
      <c r="W140" s="153">
        <v>8.1155911697803392E-3</v>
      </c>
      <c r="X140" s="154">
        <v>-2.5022095986153618E-2</v>
      </c>
      <c r="Y140" s="155"/>
      <c r="Z140" s="155"/>
    </row>
    <row r="141" spans="1:26" x14ac:dyDescent="0.2">
      <c r="A141" s="152">
        <v>40067</v>
      </c>
      <c r="B141" s="153">
        <v>4.8503532136399387E-2</v>
      </c>
      <c r="C141" s="153">
        <v>3.7434647296391149E-2</v>
      </c>
      <c r="D141" s="153">
        <v>5.190345815558748E-2</v>
      </c>
      <c r="E141" s="153">
        <v>5.834459138146908E-2</v>
      </c>
      <c r="F141" s="153">
        <v>5.7270484705446323E-2</v>
      </c>
      <c r="G141" s="153">
        <v>6.1204743123950564E-2</v>
      </c>
      <c r="H141" s="153">
        <v>6.8067120990606023E-2</v>
      </c>
      <c r="I141" s="153">
        <v>3.6216613572905849E-2</v>
      </c>
      <c r="J141" s="153">
        <v>2.6907482450685406E-2</v>
      </c>
      <c r="K141" s="153">
        <v>3.4192561933660957E-2</v>
      </c>
      <c r="L141" s="153">
        <v>4.5322134200409009E-2</v>
      </c>
      <c r="M141" s="153">
        <v>3.0346420961978055E-2</v>
      </c>
      <c r="N141" s="153">
        <v>2.1080796479831417E-2</v>
      </c>
      <c r="O141" s="153">
        <v>5.1978277688647836E-2</v>
      </c>
      <c r="P141" s="153">
        <v>6.4995859730082692E-2</v>
      </c>
      <c r="Q141" s="153">
        <v>1.3079758772613139E-2</v>
      </c>
      <c r="R141" s="153">
        <v>9.5694614426058006E-2</v>
      </c>
      <c r="S141" s="153">
        <v>2.5587903625926573E-2</v>
      </c>
      <c r="T141" s="153">
        <v>8.9242070640476266E-3</v>
      </c>
      <c r="U141" s="153">
        <v>5.361365527677709E-2</v>
      </c>
      <c r="V141" s="153">
        <v>4.2083556901470018E-2</v>
      </c>
      <c r="W141" s="153">
        <v>0.10850911858570697</v>
      </c>
      <c r="X141" s="154">
        <v>3.5211878659530307E-2</v>
      </c>
      <c r="Y141" s="155"/>
      <c r="Z141" s="155"/>
    </row>
    <row r="142" spans="1:26" x14ac:dyDescent="0.2">
      <c r="A142" s="152">
        <v>40074</v>
      </c>
      <c r="B142" s="153">
        <v>4.7531445425736153E-2</v>
      </c>
      <c r="C142" s="153">
        <v>5.3095069853519854E-2</v>
      </c>
      <c r="D142" s="153">
        <v>4.5544149512333154E-2</v>
      </c>
      <c r="E142" s="153">
        <v>2.0954667804337747E-3</v>
      </c>
      <c r="F142" s="153">
        <v>5.1115901626619387E-2</v>
      </c>
      <c r="G142" s="153">
        <v>4.4200646826638726E-2</v>
      </c>
      <c r="H142" s="153">
        <v>5.7301361136090988E-2</v>
      </c>
      <c r="I142" s="153">
        <v>5.6663457832951424E-2</v>
      </c>
      <c r="J142" s="153">
        <v>8.2914572881398835E-2</v>
      </c>
      <c r="K142" s="153">
        <v>2.4562530131842803E-2</v>
      </c>
      <c r="L142" s="153">
        <v>5.4496061443248998E-2</v>
      </c>
      <c r="M142" s="153">
        <v>-5.147280731633618E-3</v>
      </c>
      <c r="N142" s="153">
        <v>4.097906334587649E-2</v>
      </c>
      <c r="O142" s="153">
        <v>5.8997050039932579E-3</v>
      </c>
      <c r="P142" s="153">
        <v>1.240316289826667E-3</v>
      </c>
      <c r="Q142" s="153">
        <v>7.2026151055178851E-3</v>
      </c>
      <c r="R142" s="153">
        <v>-1.0945179761566448E-2</v>
      </c>
      <c r="S142" s="153">
        <v>9.2276433058346014E-2</v>
      </c>
      <c r="T142" s="153">
        <v>-1.2099177153358353E-2</v>
      </c>
      <c r="U142" s="153">
        <v>5.6443631796393695E-2</v>
      </c>
      <c r="V142" s="153">
        <v>4.9243932111537915E-2</v>
      </c>
      <c r="W142" s="153">
        <v>4.6048998297890442E-2</v>
      </c>
      <c r="X142" s="154">
        <v>2.691654528636156E-2</v>
      </c>
      <c r="Y142" s="155"/>
      <c r="Z142" s="155"/>
    </row>
    <row r="143" spans="1:26" x14ac:dyDescent="0.2">
      <c r="A143" s="152">
        <v>40081</v>
      </c>
      <c r="B143" s="153">
        <v>-3.9669120556024102E-3</v>
      </c>
      <c r="C143" s="153">
        <v>-1.3835994765082155E-2</v>
      </c>
      <c r="D143" s="153">
        <v>2.4948354275131229E-2</v>
      </c>
      <c r="E143" s="153">
        <v>-1.864598249616764E-2</v>
      </c>
      <c r="F143" s="153">
        <v>-2.0485590771137624E-2</v>
      </c>
      <c r="G143" s="153">
        <v>-2.2278259901944823E-2</v>
      </c>
      <c r="H143" s="153">
        <v>-2.3402450182838399E-2</v>
      </c>
      <c r="I143" s="153">
        <v>-3.5533817555527032E-4</v>
      </c>
      <c r="J143" s="153">
        <v>-3.0493868107873443E-2</v>
      </c>
      <c r="K143" s="153">
        <v>4.0179266203348111E-3</v>
      </c>
      <c r="L143" s="153">
        <v>-5.7544208318601048E-2</v>
      </c>
      <c r="M143" s="153">
        <v>1.8357221996806786E-2</v>
      </c>
      <c r="N143" s="153">
        <v>-9.4139517481141577E-3</v>
      </c>
      <c r="O143" s="153">
        <v>-4.54545453914426E-2</v>
      </c>
      <c r="P143" s="153">
        <v>1.2002653537561043E-2</v>
      </c>
      <c r="Q143" s="153">
        <v>3.3845152338461561E-2</v>
      </c>
      <c r="R143" s="153">
        <v>3.5781344121434147E-2</v>
      </c>
      <c r="S143" s="153">
        <v>-2.3322865039670872E-2</v>
      </c>
      <c r="T143" s="153">
        <v>9.6081843339805406E-2</v>
      </c>
      <c r="U143" s="153">
        <v>-2.4636075522962236E-2</v>
      </c>
      <c r="V143" s="153">
        <v>-3.2669738844816852E-2</v>
      </c>
      <c r="W143" s="153">
        <v>2.3637217434471273E-2</v>
      </c>
      <c r="X143" s="154">
        <v>7.0210014110827293E-3</v>
      </c>
      <c r="Y143" s="155"/>
      <c r="Z143" s="155"/>
    </row>
    <row r="144" spans="1:26" x14ac:dyDescent="0.2">
      <c r="A144" s="152">
        <v>40088</v>
      </c>
      <c r="B144" s="153">
        <v>2.3346220533471424E-2</v>
      </c>
      <c r="C144" s="153">
        <v>1.6986544674854304E-2</v>
      </c>
      <c r="D144" s="153">
        <v>1.8325008609841507E-2</v>
      </c>
      <c r="E144" s="153">
        <v>-3.812491688072826E-3</v>
      </c>
      <c r="F144" s="153">
        <v>8.4495594775301802E-2</v>
      </c>
      <c r="G144" s="153">
        <v>9.0946509153220528E-2</v>
      </c>
      <c r="H144" s="153">
        <v>1.8230174778205762E-2</v>
      </c>
      <c r="I144" s="153">
        <v>-3.2220729583223324E-3</v>
      </c>
      <c r="J144" s="153">
        <v>2.9059829079407677E-2</v>
      </c>
      <c r="K144" s="153">
        <v>4.093610157210166E-2</v>
      </c>
      <c r="L144" s="153">
        <v>4.0543806648446947E-3</v>
      </c>
      <c r="M144" s="153">
        <v>-1.359498283713138E-2</v>
      </c>
      <c r="N144" s="153">
        <v>-3.8833358043859839E-3</v>
      </c>
      <c r="O144" s="153">
        <v>3.2258064516129122E-2</v>
      </c>
      <c r="P144" s="153">
        <v>-9.4359301497961377E-3</v>
      </c>
      <c r="Q144" s="153">
        <v>3.7294331929019465E-3</v>
      </c>
      <c r="R144" s="153">
        <v>-2.2557770219175075E-2</v>
      </c>
      <c r="S144" s="153">
        <v>4.8926229452940874E-2</v>
      </c>
      <c r="T144" s="153">
        <v>-1.3955724971290916E-4</v>
      </c>
      <c r="U144" s="153">
        <v>3.7525223949396717E-2</v>
      </c>
      <c r="V144" s="153">
        <v>3.5546659118395919E-2</v>
      </c>
      <c r="W144" s="153">
        <v>-4.667225861828022E-2</v>
      </c>
      <c r="X144" s="154">
        <v>3.2483393889896801E-2</v>
      </c>
      <c r="Y144" s="155"/>
      <c r="Z144" s="155"/>
    </row>
    <row r="145" spans="1:26" x14ac:dyDescent="0.2">
      <c r="A145" s="152">
        <v>40095</v>
      </c>
      <c r="B145" s="153">
        <v>7.4814530924428996E-2</v>
      </c>
      <c r="C145" s="153">
        <v>7.062514826814921E-2</v>
      </c>
      <c r="D145" s="153">
        <v>8.7320745770727001E-2</v>
      </c>
      <c r="E145" s="153">
        <v>5.5153706226633258E-2</v>
      </c>
      <c r="F145" s="153">
        <v>3.9778668304884662E-2</v>
      </c>
      <c r="G145" s="153">
        <v>2.6165966998633095E-2</v>
      </c>
      <c r="H145" s="153">
        <v>0.1143319449326938</v>
      </c>
      <c r="I145" s="153">
        <v>0.10129993308128146</v>
      </c>
      <c r="J145" s="153">
        <v>8.9700996663271554E-2</v>
      </c>
      <c r="K145" s="153">
        <v>3.981854636282435E-2</v>
      </c>
      <c r="L145" s="153">
        <v>5.6528180998654219E-2</v>
      </c>
      <c r="M145" s="153">
        <v>0.11310502808596519</v>
      </c>
      <c r="N145" s="153">
        <v>-1.0203055831790453E-2</v>
      </c>
      <c r="O145" s="153">
        <v>3.2738095215731421E-2</v>
      </c>
      <c r="P145" s="153">
        <v>9.4430226636951289E-2</v>
      </c>
      <c r="Q145" s="153">
        <v>5.0534144137482279E-2</v>
      </c>
      <c r="R145" s="153">
        <v>0.16066801398390021</v>
      </c>
      <c r="S145" s="153">
        <v>4.2761643050660526E-2</v>
      </c>
      <c r="T145" s="153">
        <v>5.4764034885518953E-2</v>
      </c>
      <c r="U145" s="153">
        <v>3.9687212704598192E-2</v>
      </c>
      <c r="V145" s="153">
        <v>3.2349463446010619E-2</v>
      </c>
      <c r="W145" s="153">
        <v>0.15158625184723842</v>
      </c>
      <c r="X145" s="154">
        <v>8.1045810713403568E-2</v>
      </c>
      <c r="Y145" s="155"/>
      <c r="Z145" s="155"/>
    </row>
    <row r="146" spans="1:26" x14ac:dyDescent="0.2">
      <c r="A146" s="152">
        <v>40102</v>
      </c>
      <c r="B146" s="153">
        <v>4.8544787844116803E-2</v>
      </c>
      <c r="C146" s="153">
        <v>3.6463916118847806E-2</v>
      </c>
      <c r="D146" s="153">
        <v>6.4084005653243375E-2</v>
      </c>
      <c r="E146" s="153">
        <v>7.1698182160995147E-2</v>
      </c>
      <c r="F146" s="153">
        <v>3.6307188612362873E-2</v>
      </c>
      <c r="G146" s="153">
        <v>3.173718509978584E-2</v>
      </c>
      <c r="H146" s="153">
        <v>0.12840848722999929</v>
      </c>
      <c r="I146" s="153">
        <v>7.0170041080697229E-2</v>
      </c>
      <c r="J146" s="153">
        <v>8.7500000080093551E-2</v>
      </c>
      <c r="K146" s="153">
        <v>5.0148613307281827E-2</v>
      </c>
      <c r="L146" s="153">
        <v>0.13332412677443212</v>
      </c>
      <c r="M146" s="153">
        <v>4.4709426947018564E-2</v>
      </c>
      <c r="N146" s="153">
        <v>0.10374241851190608</v>
      </c>
      <c r="O146" s="153">
        <v>8.7175792487437426E-2</v>
      </c>
      <c r="P146" s="153">
        <v>0.12671948819772164</v>
      </c>
      <c r="Q146" s="153">
        <v>2.1007477589264347E-3</v>
      </c>
      <c r="R146" s="153">
        <v>2.4692084358945082E-2</v>
      </c>
      <c r="S146" s="153">
        <v>6.3276570296494042E-2</v>
      </c>
      <c r="T146" s="153">
        <v>-6.2175360171989533E-3</v>
      </c>
      <c r="U146" s="153">
        <v>5.017495147930847E-2</v>
      </c>
      <c r="V146" s="153">
        <v>5.9109823988464982E-2</v>
      </c>
      <c r="W146" s="153">
        <v>8.7310850786641955E-2</v>
      </c>
      <c r="X146" s="154">
        <v>3.0360645082694766E-2</v>
      </c>
      <c r="Y146" s="155"/>
      <c r="Z146" s="155"/>
    </row>
    <row r="147" spans="1:26" x14ac:dyDescent="0.2">
      <c r="A147" s="152">
        <v>40109</v>
      </c>
      <c r="B147" s="153">
        <v>-1.5987360002082753E-2</v>
      </c>
      <c r="C147" s="153">
        <v>4.0363569173943823E-3</v>
      </c>
      <c r="D147" s="153">
        <v>2.2483398951955988E-2</v>
      </c>
      <c r="E147" s="153">
        <v>-3.1013962189295467E-2</v>
      </c>
      <c r="F147" s="153">
        <v>-1.7188306033936057E-3</v>
      </c>
      <c r="G147" s="153">
        <v>-5.5538099854992064E-3</v>
      </c>
      <c r="H147" s="153">
        <v>1.2855723875840612E-3</v>
      </c>
      <c r="I147" s="153">
        <v>-2.5275247205809964E-2</v>
      </c>
      <c r="J147" s="153">
        <v>3.1398934679819579E-2</v>
      </c>
      <c r="K147" s="153">
        <v>-6.0463818238897279E-2</v>
      </c>
      <c r="L147" s="153">
        <v>-3.3612654421442859E-2</v>
      </c>
      <c r="M147" s="153">
        <v>3.7401594262317019E-2</v>
      </c>
      <c r="N147" s="153">
        <v>-2.2653687673137239E-2</v>
      </c>
      <c r="O147" s="153">
        <v>5.6328694491953442E-2</v>
      </c>
      <c r="P147" s="153">
        <v>-0.11811383075985717</v>
      </c>
      <c r="Q147" s="153">
        <v>-5.405059817780563E-2</v>
      </c>
      <c r="R147" s="153">
        <v>-2.2822426963108003E-2</v>
      </c>
      <c r="S147" s="153">
        <v>-1.138892851308719E-2</v>
      </c>
      <c r="T147" s="153">
        <v>-1.0129735450189756E-2</v>
      </c>
      <c r="U147" s="153">
        <v>-3.8262511301499061E-2</v>
      </c>
      <c r="V147" s="153">
        <v>-5.5907290294570214E-2</v>
      </c>
      <c r="W147" s="153">
        <v>-7.9676462331759984E-2</v>
      </c>
      <c r="X147" s="154">
        <v>-6.7850812378156614E-2</v>
      </c>
      <c r="Y147" s="155"/>
      <c r="Z147" s="155"/>
    </row>
    <row r="148" spans="1:26" x14ac:dyDescent="0.2">
      <c r="A148" s="152">
        <v>40116</v>
      </c>
      <c r="B148" s="153">
        <v>-7.1735509093070526E-2</v>
      </c>
      <c r="C148" s="153">
        <v>-5.7999999981050238E-2</v>
      </c>
      <c r="D148" s="153">
        <v>-5.5846036595249823E-2</v>
      </c>
      <c r="E148" s="153">
        <v>-3.2466397855586748E-2</v>
      </c>
      <c r="F148" s="153">
        <v>-7.2175102641740402E-2</v>
      </c>
      <c r="G148" s="153">
        <v>-9.56843190989001E-2</v>
      </c>
      <c r="H148" s="153">
        <v>-0.10423897954598044</v>
      </c>
      <c r="I148" s="153">
        <v>-0.11512448534976058</v>
      </c>
      <c r="J148" s="153">
        <v>-9.8668116381882234E-2</v>
      </c>
      <c r="K148" s="153">
        <v>-2.6464229553582568E-2</v>
      </c>
      <c r="L148" s="153">
        <v>-0.13432753964463287</v>
      </c>
      <c r="M148" s="153">
        <v>2.0506884502768774E-2</v>
      </c>
      <c r="N148" s="153">
        <v>-4.6442358842006634E-2</v>
      </c>
      <c r="O148" s="153">
        <v>-0.10476787956267319</v>
      </c>
      <c r="P148" s="153">
        <v>-9.1435185249802042E-2</v>
      </c>
      <c r="Q148" s="153">
        <v>7.6235177859599974E-3</v>
      </c>
      <c r="R148" s="153">
        <v>-5.586965460509824E-2</v>
      </c>
      <c r="S148" s="153">
        <v>-6.9070512902888279E-2</v>
      </c>
      <c r="T148" s="153">
        <v>1.0348023034599254E-2</v>
      </c>
      <c r="U148" s="153">
        <v>-4.1676401854588034E-2</v>
      </c>
      <c r="V148" s="153">
        <v>-4.7192028984966411E-2</v>
      </c>
      <c r="W148" s="153">
        <v>-4.3061041326384171E-2</v>
      </c>
      <c r="X148" s="154">
        <v>-2.9624893445253399E-2</v>
      </c>
      <c r="Y148" s="155"/>
      <c r="Z148" s="155"/>
    </row>
    <row r="149" spans="1:26" x14ac:dyDescent="0.2">
      <c r="A149" s="152">
        <v>40123</v>
      </c>
      <c r="B149" s="153">
        <v>6.3375252016642847E-2</v>
      </c>
      <c r="C149" s="153">
        <v>4.4455094224529187E-2</v>
      </c>
      <c r="D149" s="153">
        <v>7.0777678211706149E-2</v>
      </c>
      <c r="E149" s="153">
        <v>3.0323070537693696E-2</v>
      </c>
      <c r="F149" s="153">
        <v>2.8247698057473476E-2</v>
      </c>
      <c r="G149" s="153">
        <v>0.10771473528852177</v>
      </c>
      <c r="H149" s="153">
        <v>5.0705421785153429E-2</v>
      </c>
      <c r="I149" s="153">
        <v>5.4917910343648797E-2</v>
      </c>
      <c r="J149" s="153">
        <v>6.3027744276128186E-2</v>
      </c>
      <c r="K149" s="153">
        <v>6.1850014254676802E-2</v>
      </c>
      <c r="L149" s="153">
        <v>7.9661993665557623E-2</v>
      </c>
      <c r="M149" s="153">
        <v>1.7746912745915583E-2</v>
      </c>
      <c r="N149" s="153">
        <v>0.10975888845038183</v>
      </c>
      <c r="O149" s="153">
        <v>0.12473721098203346</v>
      </c>
      <c r="P149" s="153">
        <v>7.8360530629061412E-2</v>
      </c>
      <c r="Q149" s="153">
        <v>0.12226104871268048</v>
      </c>
      <c r="R149" s="153">
        <v>1.3457595571616189E-2</v>
      </c>
      <c r="S149" s="153">
        <v>1.5192968178839871E-2</v>
      </c>
      <c r="T149" s="153">
        <v>4.7679143176115643E-2</v>
      </c>
      <c r="U149" s="153">
        <v>7.1052868312907247E-2</v>
      </c>
      <c r="V149" s="153">
        <v>5.4588516159380082E-2</v>
      </c>
      <c r="W149" s="153">
        <v>3.3508305216793918E-2</v>
      </c>
      <c r="X149" s="154">
        <v>0.13334042566559123</v>
      </c>
      <c r="Y149" s="155"/>
      <c r="Z149" s="155"/>
    </row>
    <row r="150" spans="1:26" x14ac:dyDescent="0.2">
      <c r="A150" s="152">
        <v>40130</v>
      </c>
      <c r="B150" s="153">
        <v>6.8194133446455247E-3</v>
      </c>
      <c r="C150" s="153">
        <v>2.3346165486321409E-2</v>
      </c>
      <c r="D150" s="153">
        <v>-1.8597878434369827E-2</v>
      </c>
      <c r="E150" s="153">
        <v>1.7779046505242372E-2</v>
      </c>
      <c r="F150" s="153">
        <v>-4.5671150211728032E-4</v>
      </c>
      <c r="G150" s="153">
        <v>3.2735970301715579E-2</v>
      </c>
      <c r="H150" s="153">
        <v>8.5458588139052001E-3</v>
      </c>
      <c r="I150" s="153">
        <v>1.8523537704228446E-2</v>
      </c>
      <c r="J150" s="153">
        <v>-1.4751773054903636E-2</v>
      </c>
      <c r="K150" s="153">
        <v>-3.9840317580867722E-2</v>
      </c>
      <c r="L150" s="153">
        <v>2.0742725666544188E-2</v>
      </c>
      <c r="M150" s="153">
        <v>-1.7639746507615638E-2</v>
      </c>
      <c r="N150" s="153">
        <v>3.3422915342990293E-2</v>
      </c>
      <c r="O150" s="153">
        <v>-2.4922118661435729E-3</v>
      </c>
      <c r="P150" s="153">
        <v>2.0602157153053555E-2</v>
      </c>
      <c r="Q150" s="153">
        <v>4.2013674641330663E-2</v>
      </c>
      <c r="R150" s="153">
        <v>-8.971899583357831E-3</v>
      </c>
      <c r="S150" s="153">
        <v>5.2657840060278509E-2</v>
      </c>
      <c r="T150" s="153">
        <v>-3.7228581322488373E-2</v>
      </c>
      <c r="U150" s="153">
        <v>-1.5431960355084094E-2</v>
      </c>
      <c r="V150" s="153">
        <v>-3.1830421533193078E-2</v>
      </c>
      <c r="W150" s="153">
        <v>-0.12140927506378832</v>
      </c>
      <c r="X150" s="154">
        <v>-2.5836792768566827E-3</v>
      </c>
      <c r="Y150" s="155"/>
      <c r="Z150" s="155"/>
    </row>
    <row r="151" spans="1:26" x14ac:dyDescent="0.2">
      <c r="A151" s="152">
        <v>40137</v>
      </c>
      <c r="B151" s="153">
        <v>1.5514893862776021E-2</v>
      </c>
      <c r="C151" s="153">
        <v>3.7077331551397974E-2</v>
      </c>
      <c r="D151" s="153">
        <v>3.4242712508843476E-2</v>
      </c>
      <c r="E151" s="153">
        <v>1.3812270898980048E-2</v>
      </c>
      <c r="F151" s="153">
        <v>2.4466625275343548E-3</v>
      </c>
      <c r="G151" s="153">
        <v>-2.3263911818907065E-2</v>
      </c>
      <c r="H151" s="153">
        <v>2.6790758639007272E-2</v>
      </c>
      <c r="I151" s="153">
        <v>8.7464568410084709E-3</v>
      </c>
      <c r="J151" s="153">
        <v>1.6412323684617605E-2</v>
      </c>
      <c r="K151" s="153">
        <v>4.9100186263569254E-2</v>
      </c>
      <c r="L151" s="153">
        <v>-3.3284673845005749E-3</v>
      </c>
      <c r="M151" s="153">
        <v>-3.790413205481151E-2</v>
      </c>
      <c r="N151" s="153">
        <v>8.8863628257238703E-2</v>
      </c>
      <c r="O151" s="153">
        <v>2.4359775169841301E-2</v>
      </c>
      <c r="P151" s="153">
        <v>-7.9745124723418371E-3</v>
      </c>
      <c r="Q151" s="153">
        <v>2.5410323384373636E-2</v>
      </c>
      <c r="R151" s="153">
        <v>4.4661311169447715E-3</v>
      </c>
      <c r="S151" s="153">
        <v>-5.4396780241876127E-3</v>
      </c>
      <c r="T151" s="153">
        <v>-1.7429513481927228E-2</v>
      </c>
      <c r="U151" s="153">
        <v>2.0958840985626725E-2</v>
      </c>
      <c r="V151" s="153">
        <v>-3.2860796146449586E-2</v>
      </c>
      <c r="W151" s="153">
        <v>8.3549194828796153E-3</v>
      </c>
      <c r="X151" s="154">
        <v>5.7875860475235859E-2</v>
      </c>
      <c r="Y151" s="155"/>
      <c r="Z151" s="155"/>
    </row>
    <row r="152" spans="1:26" x14ac:dyDescent="0.2">
      <c r="A152" s="152">
        <v>40144</v>
      </c>
      <c r="B152" s="153">
        <v>2.3377777993141072E-3</v>
      </c>
      <c r="C152" s="153">
        <v>1.3532760915333085E-3</v>
      </c>
      <c r="D152" s="153">
        <v>3.8417568609374226E-4</v>
      </c>
      <c r="E152" s="153">
        <v>6.4898675423229066E-2</v>
      </c>
      <c r="F152" s="153">
        <v>5.9449060280404448E-3</v>
      </c>
      <c r="G152" s="153">
        <v>8.6919939932160427E-3</v>
      </c>
      <c r="H152" s="153">
        <v>-2.6459438790621598E-2</v>
      </c>
      <c r="I152" s="153">
        <v>1.1711952257579731E-2</v>
      </c>
      <c r="J152" s="153">
        <v>-2.9745042486488616E-2</v>
      </c>
      <c r="K152" s="153">
        <v>-4.4992157281336905E-3</v>
      </c>
      <c r="L152" s="153">
        <v>-2.6703038257053568E-2</v>
      </c>
      <c r="M152" s="153">
        <v>2.6358072110075865E-2</v>
      </c>
      <c r="N152" s="153">
        <v>1.2992320968697676E-2</v>
      </c>
      <c r="O152" s="153">
        <v>3.3536585375632047E-2</v>
      </c>
      <c r="P152" s="153">
        <v>-4.3538820075338727E-2</v>
      </c>
      <c r="Q152" s="153">
        <v>1.9941005477117975E-2</v>
      </c>
      <c r="R152" s="153">
        <v>-3.2661009173285113E-2</v>
      </c>
      <c r="S152" s="153">
        <v>-1.3159920080108459E-3</v>
      </c>
      <c r="T152" s="153">
        <v>3.3023149745382972E-2</v>
      </c>
      <c r="U152" s="153">
        <v>-5.1288560695904893E-2</v>
      </c>
      <c r="V152" s="153">
        <v>-1.5795472532936412E-2</v>
      </c>
      <c r="W152" s="153">
        <v>5.1283816877527814E-3</v>
      </c>
      <c r="X152" s="154">
        <v>2.3491163422498022E-2</v>
      </c>
      <c r="Y152" s="155"/>
      <c r="Z152" s="155"/>
    </row>
    <row r="153" spans="1:26" x14ac:dyDescent="0.2">
      <c r="A153" s="152">
        <v>40151</v>
      </c>
      <c r="B153" s="153">
        <v>2.6120661259845808E-2</v>
      </c>
      <c r="C153" s="153">
        <v>5.1250315513310151E-3</v>
      </c>
      <c r="D153" s="153">
        <v>-1.8575969945122218E-2</v>
      </c>
      <c r="E153" s="153">
        <v>6.2340590823984764E-2</v>
      </c>
      <c r="F153" s="153">
        <v>5.9571375206008081E-2</v>
      </c>
      <c r="G153" s="153">
        <v>6.0355291914108877E-2</v>
      </c>
      <c r="H153" s="153">
        <v>4.2394688286972328E-2</v>
      </c>
      <c r="I153" s="153">
        <v>3.2340422936366062E-2</v>
      </c>
      <c r="J153" s="153">
        <v>3.3576642287783669E-2</v>
      </c>
      <c r="K153" s="153">
        <v>7.6396173972498552E-2</v>
      </c>
      <c r="L153" s="153">
        <v>7.0671492919942291E-2</v>
      </c>
      <c r="M153" s="153">
        <v>5.2417359388714181E-3</v>
      </c>
      <c r="N153" s="153">
        <v>0.10817161390402562</v>
      </c>
      <c r="O153" s="153">
        <v>0.10914454280929459</v>
      </c>
      <c r="P153" s="153">
        <v>7.4539251344726484E-2</v>
      </c>
      <c r="Q153" s="153">
        <v>-1.5749182469161689E-2</v>
      </c>
      <c r="R153" s="153">
        <v>9.1324184579461051E-2</v>
      </c>
      <c r="S153" s="153">
        <v>4.2060753612905524E-2</v>
      </c>
      <c r="T153" s="153">
        <v>1.0257811140889162E-2</v>
      </c>
      <c r="U153" s="153">
        <v>4.9155430020525588E-2</v>
      </c>
      <c r="V153" s="153">
        <v>1.7245939522251494E-2</v>
      </c>
      <c r="W153" s="153">
        <v>8.5414628430312944E-2</v>
      </c>
      <c r="X153" s="154">
        <v>7.9161942654189646E-2</v>
      </c>
      <c r="Y153" s="155"/>
      <c r="Z153" s="155"/>
    </row>
    <row r="154" spans="1:26" x14ac:dyDescent="0.2">
      <c r="A154" s="152">
        <v>40158</v>
      </c>
      <c r="B154" s="153">
        <v>1.8073991571902768E-3</v>
      </c>
      <c r="C154" s="153">
        <v>-3.7536206589114898E-2</v>
      </c>
      <c r="D154" s="153">
        <v>9.4259526344896913E-3</v>
      </c>
      <c r="E154" s="153">
        <v>2.286750409819582E-2</v>
      </c>
      <c r="F154" s="153">
        <v>2.3290367967159331E-2</v>
      </c>
      <c r="G154" s="153">
        <v>-4.8437694775647633E-3</v>
      </c>
      <c r="H154" s="153">
        <v>3.0666168186998143E-2</v>
      </c>
      <c r="I154" s="153">
        <v>-3.4301561201565064E-2</v>
      </c>
      <c r="J154" s="153">
        <v>-1.6949152539384039E-2</v>
      </c>
      <c r="K154" s="153">
        <v>-3.5409888990019537E-3</v>
      </c>
      <c r="L154" s="153">
        <v>-5.2200034336116176E-2</v>
      </c>
      <c r="M154" s="153">
        <v>7.7407498118742257E-2</v>
      </c>
      <c r="N154" s="153">
        <v>6.3726177650565013E-2</v>
      </c>
      <c r="O154" s="153">
        <v>0.13989361698594616</v>
      </c>
      <c r="P154" s="153">
        <v>-2.6595757891862616E-2</v>
      </c>
      <c r="Q154" s="153">
        <v>-2.6078304241828724E-2</v>
      </c>
      <c r="R154" s="153">
        <v>0.13430736523632278</v>
      </c>
      <c r="S154" s="153">
        <v>-4.609448058737909E-2</v>
      </c>
      <c r="T154" s="153">
        <v>-1.1480756268736536E-2</v>
      </c>
      <c r="U154" s="153">
        <v>-8.7418468496607057E-3</v>
      </c>
      <c r="V154" s="153">
        <v>4.0611260165798913E-2</v>
      </c>
      <c r="W154" s="153">
        <v>-3.1431057832288327E-2</v>
      </c>
      <c r="X154" s="154">
        <v>1.1523409682361308E-2</v>
      </c>
      <c r="Y154" s="155"/>
      <c r="Z154" s="155"/>
    </row>
    <row r="155" spans="1:26" x14ac:dyDescent="0.2">
      <c r="A155" s="152">
        <v>40165</v>
      </c>
      <c r="B155" s="153">
        <v>-5.5011030847185394E-2</v>
      </c>
      <c r="C155" s="153">
        <v>-5.1652362685667641E-2</v>
      </c>
      <c r="D155" s="153">
        <v>-4.8488491768674105E-2</v>
      </c>
      <c r="E155" s="153">
        <v>-0.1283973640255788</v>
      </c>
      <c r="F155" s="153">
        <v>-8.2786891747887212E-2</v>
      </c>
      <c r="G155" s="153">
        <v>-5.726259855402456E-2</v>
      </c>
      <c r="H155" s="153">
        <v>-7.295986821525044E-2</v>
      </c>
      <c r="I155" s="153">
        <v>-7.1815598895920957E-2</v>
      </c>
      <c r="J155" s="153">
        <v>-8.6494252901896815E-2</v>
      </c>
      <c r="K155" s="153">
        <v>-1.1902138959616728E-2</v>
      </c>
      <c r="L155" s="153">
        <v>-8.1594496887855E-2</v>
      </c>
      <c r="M155" s="153">
        <v>-7.6251651591996358E-2</v>
      </c>
      <c r="N155" s="153">
        <v>-0.1246881366473718</v>
      </c>
      <c r="O155" s="153">
        <v>-6.1595893614537704E-2</v>
      </c>
      <c r="P155" s="153">
        <v>-6.804988153200929E-2</v>
      </c>
      <c r="Q155" s="153">
        <v>4.4027260956042417E-2</v>
      </c>
      <c r="R155" s="153">
        <v>-7.2472938193010955E-2</v>
      </c>
      <c r="S155" s="153">
        <v>-8.7987185871117785E-2</v>
      </c>
      <c r="T155" s="153">
        <v>0.11219934990691328</v>
      </c>
      <c r="U155" s="153">
        <v>-2.0023491273215937E-2</v>
      </c>
      <c r="V155" s="153">
        <v>-4.0731328212022237E-2</v>
      </c>
      <c r="W155" s="153">
        <v>-2.373552348994195E-2</v>
      </c>
      <c r="X155" s="154">
        <v>-6.5340324019604407E-2</v>
      </c>
      <c r="Y155" s="155"/>
      <c r="Z155" s="155"/>
    </row>
    <row r="156" spans="1:26" x14ac:dyDescent="0.2">
      <c r="A156" s="152">
        <v>40172</v>
      </c>
      <c r="B156" s="153">
        <v>1.8495352814870948E-2</v>
      </c>
      <c r="C156" s="153">
        <v>1.538391211557031E-2</v>
      </c>
      <c r="D156" s="153">
        <v>2.3771359791153756E-2</v>
      </c>
      <c r="E156" s="153">
        <v>5.8647336655419345E-3</v>
      </c>
      <c r="F156" s="153">
        <v>5.1305252378018966E-3</v>
      </c>
      <c r="G156" s="153">
        <v>-9.4254853319371938E-3</v>
      </c>
      <c r="H156" s="153">
        <v>3.7751675485881278E-2</v>
      </c>
      <c r="I156" s="153">
        <v>1.6206582969451669E-2</v>
      </c>
      <c r="J156" s="153">
        <v>2.2469473970622251E-3</v>
      </c>
      <c r="K156" s="153">
        <v>2.0318516468805951E-2</v>
      </c>
      <c r="L156" s="153">
        <v>2.764117898056093E-2</v>
      </c>
      <c r="M156" s="153">
        <v>3.1537395588607076E-2</v>
      </c>
      <c r="N156" s="153">
        <v>8.1958384324528483E-2</v>
      </c>
      <c r="O156" s="153">
        <v>6.6136250622569781E-2</v>
      </c>
      <c r="P156" s="153">
        <v>8.6738067493864132E-3</v>
      </c>
      <c r="Q156" s="153">
        <v>-4.5957354659777135E-2</v>
      </c>
      <c r="R156" s="153">
        <v>8.9659057544896975E-2</v>
      </c>
      <c r="S156" s="153">
        <v>-7.2576596512618514E-3</v>
      </c>
      <c r="T156" s="153">
        <v>-6.4291908059216961E-3</v>
      </c>
      <c r="U156" s="153">
        <v>-4.3796092967106279E-2</v>
      </c>
      <c r="V156" s="153">
        <v>6.836457736829644E-3</v>
      </c>
      <c r="W156" s="153">
        <v>3.2937500462772058E-2</v>
      </c>
      <c r="X156" s="154">
        <v>3.7031350492027805E-2</v>
      </c>
      <c r="Y156" s="155"/>
      <c r="Z156" s="155"/>
    </row>
    <row r="157" spans="1:26" x14ac:dyDescent="0.2">
      <c r="A157" s="152">
        <v>40179</v>
      </c>
      <c r="B157" s="153">
        <v>3.5252292979422714E-2</v>
      </c>
      <c r="C157" s="153">
        <v>1.9880539062477019E-2</v>
      </c>
      <c r="D157" s="153">
        <v>2.1126403678619201E-2</v>
      </c>
      <c r="E157" s="153">
        <v>6.6744174697190156E-2</v>
      </c>
      <c r="F157" s="153">
        <v>3.3798513751898032E-2</v>
      </c>
      <c r="G157" s="153">
        <v>4.2248027561326382E-2</v>
      </c>
      <c r="H157" s="153">
        <v>2.2597762656107967E-2</v>
      </c>
      <c r="I157" s="153">
        <v>5.6861152209089189E-2</v>
      </c>
      <c r="J157" s="153">
        <v>1.0123378710092014E-2</v>
      </c>
      <c r="K157" s="153">
        <v>1.1339337179010359E-3</v>
      </c>
      <c r="L157" s="153">
        <v>5.683332212341783E-2</v>
      </c>
      <c r="M157" s="153">
        <v>7.3720250720718264E-2</v>
      </c>
      <c r="N157" s="153">
        <v>1.3551770551229731E-2</v>
      </c>
      <c r="O157" s="153">
        <v>3.6380597008425802E-2</v>
      </c>
      <c r="P157" s="153">
        <v>6.2213494552536511E-2</v>
      </c>
      <c r="Q157" s="153">
        <v>7.6283736912874961E-2</v>
      </c>
      <c r="R157" s="153">
        <v>-1.2795062533466836E-2</v>
      </c>
      <c r="S157" s="153">
        <v>9.497013561152147E-2</v>
      </c>
      <c r="T157" s="153">
        <v>-2.0188475631626257E-3</v>
      </c>
      <c r="U157" s="153">
        <v>5.090970096922743E-2</v>
      </c>
      <c r="V157" s="153">
        <v>6.6050140488115736E-2</v>
      </c>
      <c r="W157" s="153">
        <v>2.62061350257182E-2</v>
      </c>
      <c r="X157" s="154">
        <v>3.5494227556939026E-2</v>
      </c>
      <c r="Y157" s="155"/>
      <c r="Z157" s="155"/>
    </row>
    <row r="158" spans="1:26" x14ac:dyDescent="0.2">
      <c r="A158" s="152">
        <v>40186</v>
      </c>
      <c r="B158" s="153">
        <v>2.5702573284185331E-2</v>
      </c>
      <c r="C158" s="153">
        <v>8.3604594111243644E-3</v>
      </c>
      <c r="D158" s="153">
        <v>8.0749409293062999E-2</v>
      </c>
      <c r="E158" s="153">
        <v>-2.0281115998972903E-2</v>
      </c>
      <c r="F158" s="153">
        <v>2.0373896209600631E-2</v>
      </c>
      <c r="G158" s="153">
        <v>1.477813224973004E-2</v>
      </c>
      <c r="H158" s="153">
        <v>1.500929660400137E-2</v>
      </c>
      <c r="I158" s="153">
        <v>3.0863131706882978E-2</v>
      </c>
      <c r="J158" s="153">
        <v>6.608205450797526E-2</v>
      </c>
      <c r="K158" s="153">
        <v>-7.2832988869748804E-3</v>
      </c>
      <c r="L158" s="153">
        <v>-6.7518697041354436E-2</v>
      </c>
      <c r="M158" s="153">
        <v>1.1694939618656201E-2</v>
      </c>
      <c r="N158" s="153">
        <v>7.3058259261561689E-2</v>
      </c>
      <c r="O158" s="153">
        <v>0.11411422367571225</v>
      </c>
      <c r="P158" s="153">
        <v>-3.9602868172748933E-2</v>
      </c>
      <c r="Q158" s="153">
        <v>7.4977862534048742E-2</v>
      </c>
      <c r="R158" s="153">
        <v>-1.1535169107862049E-2</v>
      </c>
      <c r="S158" s="153">
        <v>6.7083245485714066E-2</v>
      </c>
      <c r="T158" s="153">
        <v>0.11845019484953784</v>
      </c>
      <c r="U158" s="153">
        <v>-5.951282628434819E-4</v>
      </c>
      <c r="V158" s="153">
        <v>-9.5105911795640204E-3</v>
      </c>
      <c r="W158" s="153">
        <v>0.1487811310152482</v>
      </c>
      <c r="X158" s="154">
        <v>-3.6129222894209848E-2</v>
      </c>
      <c r="Y158" s="155"/>
      <c r="Z158" s="155"/>
    </row>
    <row r="159" spans="1:26" x14ac:dyDescent="0.2">
      <c r="A159" s="152">
        <v>40193</v>
      </c>
      <c r="B159" s="153">
        <v>-3.6067575652647274E-2</v>
      </c>
      <c r="C159" s="153">
        <v>-5.0012037365581283E-2</v>
      </c>
      <c r="D159" s="153">
        <v>-5.4062912026712033E-3</v>
      </c>
      <c r="E159" s="153">
        <v>-5.0514794678246946E-2</v>
      </c>
      <c r="F159" s="153">
        <v>-4.4088661873077466E-2</v>
      </c>
      <c r="G159" s="153">
        <v>-6.2160270640699768E-2</v>
      </c>
      <c r="H159" s="153">
        <v>-4.1059137001302391E-2</v>
      </c>
      <c r="I159" s="153">
        <v>-2.8744420329179718E-2</v>
      </c>
      <c r="J159" s="153">
        <v>-3.2902467698117936E-2</v>
      </c>
      <c r="K159" s="153">
        <v>-4.1034761844724765E-2</v>
      </c>
      <c r="L159" s="153">
        <v>-1.1777604653646821E-2</v>
      </c>
      <c r="M159" s="153">
        <v>-2.3747901500512512E-2</v>
      </c>
      <c r="N159" s="153">
        <v>-7.960133928217529E-2</v>
      </c>
      <c r="O159" s="153">
        <v>-0.10642714589445901</v>
      </c>
      <c r="P159" s="153">
        <v>-2.8987634742462232E-2</v>
      </c>
      <c r="Q159" s="153">
        <v>-9.1063664972603889E-2</v>
      </c>
      <c r="R159" s="153">
        <v>2.0726866075259028E-2</v>
      </c>
      <c r="S159" s="153">
        <v>1.5256582081161546E-2</v>
      </c>
      <c r="T159" s="153">
        <v>1.0678373127313326E-4</v>
      </c>
      <c r="U159" s="153">
        <v>-6.5641811929888175E-2</v>
      </c>
      <c r="V159" s="153">
        <v>-3.2848134019339552E-2</v>
      </c>
      <c r="W159" s="153">
        <v>-2.9156640416342583E-2</v>
      </c>
      <c r="X159" s="154">
        <v>-1.7467556486044346E-2</v>
      </c>
      <c r="Y159" s="155"/>
      <c r="Z159" s="155"/>
    </row>
    <row r="160" spans="1:26" x14ac:dyDescent="0.2">
      <c r="A160" s="152">
        <v>40200</v>
      </c>
      <c r="B160" s="153">
        <v>-6.5109827116629826E-2</v>
      </c>
      <c r="C160" s="153">
        <v>-5.3412469745643607E-2</v>
      </c>
      <c r="D160" s="153">
        <v>-7.6615705692435004E-2</v>
      </c>
      <c r="E160" s="153">
        <v>-4.2782975787630441E-2</v>
      </c>
      <c r="F160" s="153">
        <v>-5.6456199657305743E-2</v>
      </c>
      <c r="G160" s="153">
        <v>-5.2824110704261011E-2</v>
      </c>
      <c r="H160" s="153">
        <v>-0.12068612439876476</v>
      </c>
      <c r="I160" s="153">
        <v>-9.9742010927675429E-2</v>
      </c>
      <c r="J160" s="153">
        <v>-0.11178614824813494</v>
      </c>
      <c r="K160" s="153">
        <v>-2.2294957098617663E-2</v>
      </c>
      <c r="L160" s="153">
        <v>-8.7611598509201236E-2</v>
      </c>
      <c r="M160" s="153">
        <v>-3.6269830139556633E-2</v>
      </c>
      <c r="N160" s="153">
        <v>-0.11574979945103198</v>
      </c>
      <c r="O160" s="153">
        <v>-0.10122560145351464</v>
      </c>
      <c r="P160" s="153">
        <v>-0.10536935227152699</v>
      </c>
      <c r="Q160" s="153">
        <v>-9.8909036228394087E-2</v>
      </c>
      <c r="R160" s="153">
        <v>-8.2782579977879828E-2</v>
      </c>
      <c r="S160" s="153">
        <v>-7.1456203839693727E-2</v>
      </c>
      <c r="T160" s="153">
        <v>-4.265659936109973E-2</v>
      </c>
      <c r="U160" s="153">
        <v>-1.0457965745272612E-2</v>
      </c>
      <c r="V160" s="153">
        <v>-0.116287917680511</v>
      </c>
      <c r="W160" s="153">
        <v>-8.4665423976536772E-2</v>
      </c>
      <c r="X160" s="154">
        <v>-0.12641948516151752</v>
      </c>
      <c r="Y160" s="155"/>
      <c r="Z160" s="155"/>
    </row>
    <row r="161" spans="1:26" x14ac:dyDescent="0.2">
      <c r="A161" s="152">
        <v>40207</v>
      </c>
      <c r="B161" s="153">
        <v>-4.1920970513846592E-2</v>
      </c>
      <c r="C161" s="153">
        <v>-4.6114401851035929E-2</v>
      </c>
      <c r="D161" s="153">
        <v>-6.5622018344290545E-2</v>
      </c>
      <c r="E161" s="153">
        <v>3.4770600070550134E-2</v>
      </c>
      <c r="F161" s="153">
        <v>-4.3659332884924566E-2</v>
      </c>
      <c r="G161" s="153">
        <v>-3.3134480525154032E-2</v>
      </c>
      <c r="H161" s="153">
        <v>-5.6362905196189021E-2</v>
      </c>
      <c r="I161" s="153">
        <v>3.4748595460024179E-2</v>
      </c>
      <c r="J161" s="153">
        <v>-4.1039671725123378E-3</v>
      </c>
      <c r="K161" s="153">
        <v>-6.7297255818870541E-2</v>
      </c>
      <c r="L161" s="153">
        <v>-4.6743071950685139E-2</v>
      </c>
      <c r="M161" s="153">
        <v>-5.7026618364183074E-2</v>
      </c>
      <c r="N161" s="153">
        <v>-5.8059089196709053E-2</v>
      </c>
      <c r="O161" s="153">
        <v>-7.8787878801988856E-2</v>
      </c>
      <c r="P161" s="153">
        <v>-1.674650447471196E-2</v>
      </c>
      <c r="Q161" s="153">
        <v>-2.2804549461727285E-2</v>
      </c>
      <c r="R161" s="153">
        <v>-5.4870060497463867E-2</v>
      </c>
      <c r="S161" s="153">
        <v>-5.668393132800531E-2</v>
      </c>
      <c r="T161" s="153">
        <v>-2.4783712027654142E-2</v>
      </c>
      <c r="U161" s="153">
        <v>-5.5598949478480167E-2</v>
      </c>
      <c r="V161" s="153">
        <v>3.9170848848095252E-4</v>
      </c>
      <c r="W161" s="153">
        <v>-2.489688709159469E-2</v>
      </c>
      <c r="X161" s="154">
        <v>-4.3657513224779725E-2</v>
      </c>
      <c r="Y161" s="155"/>
      <c r="Z161" s="155"/>
    </row>
    <row r="162" spans="1:26" x14ac:dyDescent="0.2">
      <c r="A162" s="152">
        <v>40214</v>
      </c>
      <c r="B162" s="153">
        <v>-4.0606930393460069E-2</v>
      </c>
      <c r="C162" s="153">
        <v>-7.7799355821984079E-2</v>
      </c>
      <c r="D162" s="153">
        <v>-3.2056911701654117E-2</v>
      </c>
      <c r="E162" s="153">
        <v>-5.097080474596774E-2</v>
      </c>
      <c r="F162" s="153">
        <v>-4.0673296236554808E-2</v>
      </c>
      <c r="G162" s="153">
        <v>-3.6748394577358304E-2</v>
      </c>
      <c r="H162" s="153">
        <v>-2.6699984790948053E-2</v>
      </c>
      <c r="I162" s="153">
        <v>-3.8562862247400083E-2</v>
      </c>
      <c r="J162" s="153">
        <v>1.2706043981070933E-2</v>
      </c>
      <c r="K162" s="153">
        <v>-2.5009583215165183E-2</v>
      </c>
      <c r="L162" s="153">
        <v>-4.7853440419505552E-2</v>
      </c>
      <c r="M162" s="153">
        <v>-2.9001475511704258E-2</v>
      </c>
      <c r="N162" s="153">
        <v>-1.5414099374357153E-2</v>
      </c>
      <c r="O162" s="153">
        <v>-3.5087719315376222E-2</v>
      </c>
      <c r="P162" s="153">
        <v>-2.521376004320337E-2</v>
      </c>
      <c r="Q162" s="153">
        <v>3.614750558176924E-2</v>
      </c>
      <c r="R162" s="153">
        <v>-2.363897290981622E-2</v>
      </c>
      <c r="S162" s="153">
        <v>-4.9392326818211818E-2</v>
      </c>
      <c r="T162" s="153">
        <v>-2.5292887707998306E-2</v>
      </c>
      <c r="U162" s="153">
        <v>-2.3987435672376052E-2</v>
      </c>
      <c r="V162" s="153">
        <v>-3.0561574790277487E-2</v>
      </c>
      <c r="W162" s="153">
        <v>-0.12050946993168006</v>
      </c>
      <c r="X162" s="154">
        <v>-4.787297525381963E-2</v>
      </c>
      <c r="Y162" s="155"/>
      <c r="Z162" s="155"/>
    </row>
    <row r="163" spans="1:26" x14ac:dyDescent="0.2">
      <c r="A163" s="152">
        <v>40221</v>
      </c>
      <c r="B163" s="153">
        <v>5.3930130150705656E-2</v>
      </c>
      <c r="C163" s="153">
        <v>7.7102235154090551E-2</v>
      </c>
      <c r="D163" s="153">
        <v>5.2206039880082426E-2</v>
      </c>
      <c r="E163" s="153">
        <v>3.5497045451183533E-2</v>
      </c>
      <c r="F163" s="153">
        <v>5.7384029349801649E-2</v>
      </c>
      <c r="G163" s="153">
        <v>7.0254141772602946E-2</v>
      </c>
      <c r="H163" s="153">
        <v>6.2668466393539082E-2</v>
      </c>
      <c r="I163" s="153">
        <v>-2.8193584045869611E-2</v>
      </c>
      <c r="J163" s="153">
        <v>6.2733129856540157E-2</v>
      </c>
      <c r="K163" s="153">
        <v>1.4110557652708786E-3</v>
      </c>
      <c r="L163" s="153">
        <v>0.15115268777853841</v>
      </c>
      <c r="M163" s="153">
        <v>0.10972045462099843</v>
      </c>
      <c r="N163" s="153">
        <v>0.11040913028426516</v>
      </c>
      <c r="O163" s="153">
        <v>9.7727272735795997E-2</v>
      </c>
      <c r="P163" s="153">
        <v>9.0132940067087261E-2</v>
      </c>
      <c r="Q163" s="153">
        <v>1.2365432253383974E-3</v>
      </c>
      <c r="R163" s="153">
        <v>4.445634706091316E-3</v>
      </c>
      <c r="S163" s="153">
        <v>8.8996732274416332E-2</v>
      </c>
      <c r="T163" s="153">
        <v>9.9460762310017617E-2</v>
      </c>
      <c r="U163" s="153">
        <v>3.7503339126552113E-2</v>
      </c>
      <c r="V163" s="153">
        <v>2.32789903576834E-2</v>
      </c>
      <c r="W163" s="153">
        <v>7.6247803143828966E-2</v>
      </c>
      <c r="X163" s="154">
        <v>2.9158186047404867E-2</v>
      </c>
      <c r="Y163" s="155"/>
      <c r="Z163" s="155"/>
    </row>
    <row r="164" spans="1:26" x14ac:dyDescent="0.2">
      <c r="A164" s="152">
        <v>40228</v>
      </c>
      <c r="B164" s="153">
        <v>5.7857741696041978E-2</v>
      </c>
      <c r="C164" s="153">
        <v>4.7350506493836993E-2</v>
      </c>
      <c r="D164" s="153">
        <v>8.7486889692679745E-2</v>
      </c>
      <c r="E164" s="153">
        <v>1.2777319701869906E-2</v>
      </c>
      <c r="F164" s="153">
        <v>4.2969840602377109E-2</v>
      </c>
      <c r="G164" s="153">
        <v>3.9474602490341043E-2</v>
      </c>
      <c r="H164" s="153">
        <v>2.6632117111581925E-2</v>
      </c>
      <c r="I164" s="153">
        <v>0.10538991893642634</v>
      </c>
      <c r="J164" s="153">
        <v>4.5309508574118265E-2</v>
      </c>
      <c r="K164" s="153">
        <v>7.4926902042644752E-2</v>
      </c>
      <c r="L164" s="153">
        <v>6.8162028487553858E-2</v>
      </c>
      <c r="M164" s="153">
        <v>1.6778282012240679E-2</v>
      </c>
      <c r="N164" s="153">
        <v>9.6822465491660497E-3</v>
      </c>
      <c r="O164" s="153">
        <v>-3.0538302269770331E-2</v>
      </c>
      <c r="P164" s="153">
        <v>8.1884719586268459E-2</v>
      </c>
      <c r="Q164" s="153">
        <v>4.379327524490953E-2</v>
      </c>
      <c r="R164" s="153">
        <v>3.8538854287924321E-2</v>
      </c>
      <c r="S164" s="153">
        <v>3.108713003404627E-2</v>
      </c>
      <c r="T164" s="153">
        <v>7.5111967053536066E-2</v>
      </c>
      <c r="U164" s="153">
        <v>5.4324473249050591E-2</v>
      </c>
      <c r="V164" s="153">
        <v>7.1511094898282695E-2</v>
      </c>
      <c r="W164" s="153">
        <v>4.2603517459772339E-2</v>
      </c>
      <c r="X164" s="154">
        <v>5.7722254323877689E-2</v>
      </c>
      <c r="Y164" s="155"/>
      <c r="Z164" s="155"/>
    </row>
    <row r="165" spans="1:26" x14ac:dyDescent="0.2">
      <c r="A165" s="152">
        <v>40235</v>
      </c>
      <c r="B165" s="153">
        <v>-1.5858203458697599E-2</v>
      </c>
      <c r="C165" s="153">
        <v>7.9029575760649669E-3</v>
      </c>
      <c r="D165" s="153">
        <v>-1.408588311358659E-2</v>
      </c>
      <c r="E165" s="153">
        <v>-1.4267224525905453E-2</v>
      </c>
      <c r="F165" s="153">
        <v>-2.5935596637006883E-2</v>
      </c>
      <c r="G165" s="153">
        <v>-1.3602568484869798E-2</v>
      </c>
      <c r="H165" s="153">
        <v>1.7644735137572139E-2</v>
      </c>
      <c r="I165" s="153">
        <v>3.7111166887650412E-2</v>
      </c>
      <c r="J165" s="153">
        <v>-2.1367520865274506E-3</v>
      </c>
      <c r="K165" s="153">
        <v>-3.2218693232239942E-2</v>
      </c>
      <c r="L165" s="153">
        <v>-5.8368568142412704E-3</v>
      </c>
      <c r="M165" s="153">
        <v>-1.6642638870529979E-2</v>
      </c>
      <c r="N165" s="153">
        <v>-3.322498908663562E-3</v>
      </c>
      <c r="O165" s="153">
        <v>-1.7084890530329071E-2</v>
      </c>
      <c r="P165" s="153">
        <v>-6.1669259146270798E-2</v>
      </c>
      <c r="Q165" s="153">
        <v>2.0591183282315507E-2</v>
      </c>
      <c r="R165" s="153">
        <v>-2.0365201169748305E-2</v>
      </c>
      <c r="S165" s="153">
        <v>-3.2095934161333939E-2</v>
      </c>
      <c r="T165" s="153">
        <v>-3.7551060434402095E-2</v>
      </c>
      <c r="U165" s="153">
        <v>-7.3377382296449089E-3</v>
      </c>
      <c r="V165" s="153">
        <v>-5.7141142328141464E-2</v>
      </c>
      <c r="W165" s="153">
        <v>-3.0309470146860366E-2</v>
      </c>
      <c r="X165" s="154">
        <v>-1.854286696260465E-2</v>
      </c>
      <c r="Y165" s="155"/>
      <c r="Z165" s="155"/>
    </row>
    <row r="166" spans="1:26" x14ac:dyDescent="0.2">
      <c r="A166" s="152">
        <v>40242</v>
      </c>
      <c r="B166" s="153">
        <v>5.1842591104905869E-2</v>
      </c>
      <c r="C166" s="153">
        <v>5.127418133379192E-2</v>
      </c>
      <c r="D166" s="153">
        <v>8.2334482063083442E-2</v>
      </c>
      <c r="E166" s="153">
        <v>5.161251318252124E-2</v>
      </c>
      <c r="F166" s="153">
        <v>4.2621354339836576E-2</v>
      </c>
      <c r="G166" s="153">
        <v>3.8656753735381556E-2</v>
      </c>
      <c r="H166" s="153">
        <v>4.2935461380761042E-2</v>
      </c>
      <c r="I166" s="153">
        <v>7.3856647664573838E-2</v>
      </c>
      <c r="J166" s="153">
        <v>7.9535025977784168E-2</v>
      </c>
      <c r="K166" s="153">
        <v>9.0593651522600072E-2</v>
      </c>
      <c r="L166" s="153">
        <v>2.8653648332500503E-2</v>
      </c>
      <c r="M166" s="153">
        <v>3.1844419730765903E-3</v>
      </c>
      <c r="N166" s="153">
        <v>-1.913299354055438E-2</v>
      </c>
      <c r="O166" s="153">
        <v>-3.3677349284322235E-2</v>
      </c>
      <c r="P166" s="153">
        <v>1.5595206402324167E-2</v>
      </c>
      <c r="Q166" s="153">
        <v>1.9827589079976251E-2</v>
      </c>
      <c r="R166" s="153">
        <v>2.2406004943025391E-2</v>
      </c>
      <c r="S166" s="153">
        <v>8.3093917882809329E-3</v>
      </c>
      <c r="T166" s="153">
        <v>-1.4507023228872702E-3</v>
      </c>
      <c r="U166" s="153">
        <v>7.7054727275151971E-3</v>
      </c>
      <c r="V166" s="153">
        <v>5.8100656020380032E-2</v>
      </c>
      <c r="W166" s="153">
        <v>-3.2175405507224274E-3</v>
      </c>
      <c r="X166" s="154">
        <v>3.7148270264402518E-2</v>
      </c>
      <c r="Y166" s="155"/>
      <c r="Z166" s="155"/>
    </row>
    <row r="167" spans="1:26" x14ac:dyDescent="0.2">
      <c r="A167" s="152">
        <v>40249</v>
      </c>
      <c r="B167" s="153">
        <v>1.7868903478225086E-2</v>
      </c>
      <c r="C167" s="153">
        <v>4.5879263909103192E-2</v>
      </c>
      <c r="D167" s="153">
        <v>-9.4599412462867301E-3</v>
      </c>
      <c r="E167" s="153">
        <v>-4.1865977732705433E-3</v>
      </c>
      <c r="F167" s="153">
        <v>6.4907117117389149E-3</v>
      </c>
      <c r="G167" s="153">
        <v>1.3041161817209695E-2</v>
      </c>
      <c r="H167" s="153">
        <v>1.9908444196107426E-2</v>
      </c>
      <c r="I167" s="153">
        <v>3.5942306179822241E-2</v>
      </c>
      <c r="J167" s="153">
        <v>9.0960612078552938E-2</v>
      </c>
      <c r="K167" s="153">
        <v>-1.4604410098704017E-2</v>
      </c>
      <c r="L167" s="153">
        <v>-1.9999534804035671E-2</v>
      </c>
      <c r="M167" s="153">
        <v>3.2821110697377762E-3</v>
      </c>
      <c r="N167" s="153">
        <v>2.5527222835375764E-2</v>
      </c>
      <c r="O167" s="153">
        <v>-1.3490725110983195E-2</v>
      </c>
      <c r="P167" s="153">
        <v>1.418958758282746E-2</v>
      </c>
      <c r="Q167" s="153">
        <v>4.0583507547173478E-2</v>
      </c>
      <c r="R167" s="153">
        <v>3.7321599906418028E-2</v>
      </c>
      <c r="S167" s="153">
        <v>1.5772033514413916E-2</v>
      </c>
      <c r="T167" s="153">
        <v>-1.8488481711886745E-2</v>
      </c>
      <c r="U167" s="153">
        <v>9.6186763918544114E-3</v>
      </c>
      <c r="V167" s="153">
        <v>-8.6774686726658421E-3</v>
      </c>
      <c r="W167" s="153">
        <v>-5.4811525271426702E-3</v>
      </c>
      <c r="X167" s="154">
        <v>5.4773740492672411E-2</v>
      </c>
      <c r="Y167" s="155"/>
      <c r="Z167" s="155"/>
    </row>
    <row r="168" spans="1:26" x14ac:dyDescent="0.2">
      <c r="A168" s="152">
        <v>40256</v>
      </c>
      <c r="B168" s="153">
        <v>-2.4923828277946328E-2</v>
      </c>
      <c r="C168" s="153">
        <v>-3.96569160045308E-2</v>
      </c>
      <c r="D168" s="153">
        <v>-9.4012429771703574E-3</v>
      </c>
      <c r="E168" s="153">
        <v>-4.6186348635259999E-2</v>
      </c>
      <c r="F168" s="153">
        <v>-2.753523966854473E-2</v>
      </c>
      <c r="G168" s="153">
        <v>-2.6589018934959293E-2</v>
      </c>
      <c r="H168" s="153">
        <v>-2.0882909210107548E-2</v>
      </c>
      <c r="I168" s="153">
        <v>-2.1189843228861641E-2</v>
      </c>
      <c r="J168" s="153">
        <v>-4.1558441530029237E-2</v>
      </c>
      <c r="K168" s="153">
        <v>1.5849170787462671E-2</v>
      </c>
      <c r="L168" s="153">
        <v>-6.5130094956836096E-2</v>
      </c>
      <c r="M168" s="153">
        <v>-3.6457070254129843E-2</v>
      </c>
      <c r="N168" s="153">
        <v>-9.5263432509278656E-2</v>
      </c>
      <c r="O168" s="153">
        <v>-5.9829059848958602E-2</v>
      </c>
      <c r="P168" s="153">
        <v>-4.8924469234815526E-2</v>
      </c>
      <c r="Q168" s="153">
        <v>-3.5935138223445171E-2</v>
      </c>
      <c r="R168" s="153">
        <v>-2.4354031007237355E-2</v>
      </c>
      <c r="S168" s="153">
        <v>-2.5654960434476019E-2</v>
      </c>
      <c r="T168" s="153">
        <v>-2.7783487939922125E-2</v>
      </c>
      <c r="U168" s="153">
        <v>-2.3400932994042587E-2</v>
      </c>
      <c r="V168" s="153">
        <v>6.5441325315308309E-3</v>
      </c>
      <c r="W168" s="153">
        <v>2.5087258213683586E-2</v>
      </c>
      <c r="X168" s="154">
        <v>-5.6666273893648055E-2</v>
      </c>
      <c r="Y168" s="155"/>
      <c r="Z168" s="155"/>
    </row>
    <row r="169" spans="1:26" x14ac:dyDescent="0.2">
      <c r="A169" s="152">
        <v>40263</v>
      </c>
      <c r="B169" s="153">
        <v>-1.7282900489006933E-2</v>
      </c>
      <c r="C169" s="153">
        <v>-6.221886739288867E-2</v>
      </c>
      <c r="D169" s="153">
        <v>2.1631113931479765E-2</v>
      </c>
      <c r="E169" s="153">
        <v>2.5473378701496288E-3</v>
      </c>
      <c r="F169" s="153">
        <v>-1.8320269085319831E-2</v>
      </c>
      <c r="G169" s="153">
        <v>-5.7464665393982043E-4</v>
      </c>
      <c r="H169" s="153">
        <v>-1.7718119710885504E-2</v>
      </c>
      <c r="I169" s="153">
        <v>1.2447649795410227E-2</v>
      </c>
      <c r="J169" s="153">
        <v>3.4688346881103546E-2</v>
      </c>
      <c r="K169" s="153">
        <v>5.8070825927436891E-3</v>
      </c>
      <c r="L169" s="153">
        <v>-2.2118318393300966E-2</v>
      </c>
      <c r="M169" s="153">
        <v>-3.5610612311199295E-2</v>
      </c>
      <c r="N169" s="153">
        <v>-1.7416939090823504E-2</v>
      </c>
      <c r="O169" s="153">
        <v>-4.2424242439250338E-2</v>
      </c>
      <c r="P169" s="153">
        <v>-5.1168552485990434E-2</v>
      </c>
      <c r="Q169" s="153">
        <v>-2.7240458295589808E-2</v>
      </c>
      <c r="R169" s="153">
        <v>-2.2705770060844916E-2</v>
      </c>
      <c r="S169" s="153">
        <v>-3.742656766816204E-2</v>
      </c>
      <c r="T169" s="153">
        <v>3.2669511813684507E-2</v>
      </c>
      <c r="U169" s="153">
        <v>-2.3400618005986248E-2</v>
      </c>
      <c r="V169" s="153">
        <v>-5.2891318473535086E-2</v>
      </c>
      <c r="W169" s="153">
        <v>-8.7873317383723587E-2</v>
      </c>
      <c r="X169" s="154">
        <v>-4.8428824771440587E-2</v>
      </c>
      <c r="Y169" s="155"/>
      <c r="Z169" s="155"/>
    </row>
    <row r="170" spans="1:26" x14ac:dyDescent="0.2">
      <c r="A170" s="152">
        <v>40270</v>
      </c>
      <c r="B170" s="153">
        <v>6.6741514253678219E-2</v>
      </c>
      <c r="C170" s="153">
        <v>6.7258543445329097E-2</v>
      </c>
      <c r="D170" s="153">
        <v>5.9641472086280074E-2</v>
      </c>
      <c r="E170" s="153">
        <v>1.4466892493176287E-2</v>
      </c>
      <c r="F170" s="153">
        <v>8.8327047623902685E-2</v>
      </c>
      <c r="G170" s="153">
        <v>7.4099614495769586E-2</v>
      </c>
      <c r="H170" s="153">
        <v>0.13127235657330333</v>
      </c>
      <c r="I170" s="153">
        <v>0.14055175926398755</v>
      </c>
      <c r="J170" s="153">
        <v>8.2765846004109328E-2</v>
      </c>
      <c r="K170" s="153">
        <v>1.4458276179185941E-2</v>
      </c>
      <c r="L170" s="153">
        <v>1.2114336891548224E-2</v>
      </c>
      <c r="M170" s="153">
        <v>5.0463690365234265E-2</v>
      </c>
      <c r="N170" s="153">
        <v>9.6518802021165223E-2</v>
      </c>
      <c r="O170" s="153">
        <v>8.7974683544597476E-2</v>
      </c>
      <c r="P170" s="153">
        <v>6.5086745000705035E-2</v>
      </c>
      <c r="Q170" s="153">
        <v>3.3130485538860756E-2</v>
      </c>
      <c r="R170" s="153">
        <v>3.7066696906498803E-2</v>
      </c>
      <c r="S170" s="153">
        <v>1.0747173496165491E-2</v>
      </c>
      <c r="T170" s="153">
        <v>4.1528656578972617E-2</v>
      </c>
      <c r="U170" s="153">
        <v>2.179595413087922E-2</v>
      </c>
      <c r="V170" s="153">
        <v>0.12954802587718212</v>
      </c>
      <c r="W170" s="153">
        <v>-1.5605416340150804E-2</v>
      </c>
      <c r="X170" s="154">
        <v>5.247178831912358E-2</v>
      </c>
      <c r="Y170" s="155"/>
      <c r="Z170" s="155"/>
    </row>
    <row r="171" spans="1:26" x14ac:dyDescent="0.2">
      <c r="A171" s="152">
        <v>40277</v>
      </c>
      <c r="B171" s="153">
        <v>2.308073044053882E-3</v>
      </c>
      <c r="C171" s="153">
        <v>-1.6157309119798534E-2</v>
      </c>
      <c r="D171" s="153">
        <v>2.0150483215711817E-2</v>
      </c>
      <c r="E171" s="153">
        <v>-8.4042176640047143E-3</v>
      </c>
      <c r="F171" s="153">
        <v>1.5960524847869154E-2</v>
      </c>
      <c r="G171" s="153">
        <v>2.1285984797375052E-2</v>
      </c>
      <c r="H171" s="153">
        <v>5.3087534026432327E-2</v>
      </c>
      <c r="I171" s="153">
        <v>-2.86184661561605E-2</v>
      </c>
      <c r="J171" s="153">
        <v>-2.3222060981103125E-2</v>
      </c>
      <c r="K171" s="153">
        <v>1.750553220150518E-3</v>
      </c>
      <c r="L171" s="153">
        <v>-2.4816243292732125E-2</v>
      </c>
      <c r="M171" s="153">
        <v>2.3963440223062054E-2</v>
      </c>
      <c r="N171" s="153">
        <v>4.2609549415604915E-2</v>
      </c>
      <c r="O171" s="153">
        <v>6.2245491586100654E-2</v>
      </c>
      <c r="P171" s="153">
        <v>-2.6343104585416163E-2</v>
      </c>
      <c r="Q171" s="153">
        <v>-8.4146630168046785E-3</v>
      </c>
      <c r="R171" s="153">
        <v>-9.2567477328311283E-3</v>
      </c>
      <c r="S171" s="153">
        <v>-1.127133391845935E-2</v>
      </c>
      <c r="T171" s="153">
        <v>7.0028591272253225E-3</v>
      </c>
      <c r="U171" s="153">
        <v>1.9754322899497363E-2</v>
      </c>
      <c r="V171" s="153">
        <v>2.5614251083077907E-2</v>
      </c>
      <c r="W171" s="153">
        <v>6.0788136257662904E-2</v>
      </c>
      <c r="X171" s="154">
        <v>5.9971092073446567E-3</v>
      </c>
      <c r="Y171" s="155"/>
      <c r="Z171" s="155"/>
    </row>
    <row r="172" spans="1:26" x14ac:dyDescent="0.2">
      <c r="A172" s="152">
        <v>40284</v>
      </c>
      <c r="B172" s="153">
        <v>-1.8426210007447655E-2</v>
      </c>
      <c r="C172" s="153">
        <v>-5.5555445961757363E-2</v>
      </c>
      <c r="D172" s="153">
        <v>8.7826654318852223E-3</v>
      </c>
      <c r="E172" s="153">
        <v>2.6338839151951215E-2</v>
      </c>
      <c r="F172" s="153">
        <v>-4.316209133788728E-2</v>
      </c>
      <c r="G172" s="153">
        <v>-3.427230419605555E-2</v>
      </c>
      <c r="H172" s="153">
        <v>-4.2037536031050551E-2</v>
      </c>
      <c r="I172" s="153">
        <v>-8.5188250425172526E-3</v>
      </c>
      <c r="J172" s="153">
        <v>-3.6156513128196191E-2</v>
      </c>
      <c r="K172" s="153">
        <v>-1.5818798931514335E-3</v>
      </c>
      <c r="L172" s="153">
        <v>-2.4967368110854579E-2</v>
      </c>
      <c r="M172" s="153">
        <v>-2.9874456923169816E-2</v>
      </c>
      <c r="N172" s="153">
        <v>-1.5660940362875849E-2</v>
      </c>
      <c r="O172" s="153">
        <v>-6.0240963499418329E-3</v>
      </c>
      <c r="P172" s="153">
        <v>-2.0099175068654482E-2</v>
      </c>
      <c r="Q172" s="153">
        <v>-2.8487029510122757E-2</v>
      </c>
      <c r="R172" s="153">
        <v>-1.8167480098695371E-2</v>
      </c>
      <c r="S172" s="153">
        <v>5.462733370820147E-2</v>
      </c>
      <c r="T172" s="153">
        <v>8.5586090727314285E-3</v>
      </c>
      <c r="U172" s="153">
        <v>1.8170023292019399E-2</v>
      </c>
      <c r="V172" s="153">
        <v>1.2744414145734385E-2</v>
      </c>
      <c r="W172" s="153">
        <v>-4.9230815879979253E-2</v>
      </c>
      <c r="X172" s="154">
        <v>-3.0810264055254725E-2</v>
      </c>
      <c r="Y172" s="155"/>
      <c r="Z172" s="155"/>
    </row>
    <row r="173" spans="1:26" x14ac:dyDescent="0.2">
      <c r="A173" s="152">
        <v>40291</v>
      </c>
      <c r="B173" s="153">
        <v>-2.482012522508592E-3</v>
      </c>
      <c r="C173" s="153">
        <v>3.5750480089758736E-2</v>
      </c>
      <c r="D173" s="153">
        <v>-2.9552569596668826E-2</v>
      </c>
      <c r="E173" s="153">
        <v>4.0079626131831581E-2</v>
      </c>
      <c r="F173" s="153">
        <v>-1.3090626048818848E-2</v>
      </c>
      <c r="G173" s="153">
        <v>-1.4136080896199603E-2</v>
      </c>
      <c r="H173" s="153">
        <v>1.3558134608410146E-2</v>
      </c>
      <c r="I173" s="153">
        <v>-3.1266668608305188E-2</v>
      </c>
      <c r="J173" s="153">
        <v>-8.2219938065745176E-3</v>
      </c>
      <c r="K173" s="153">
        <v>5.3873279503594405E-2</v>
      </c>
      <c r="L173" s="153">
        <v>2.4163781138721169E-2</v>
      </c>
      <c r="M173" s="153">
        <v>2.4276909756419485E-3</v>
      </c>
      <c r="N173" s="153">
        <v>-1.0186197868272424E-2</v>
      </c>
      <c r="O173" s="153">
        <v>-8.2644628289992653E-3</v>
      </c>
      <c r="P173" s="153">
        <v>2.0859954320812047E-2</v>
      </c>
      <c r="Q173" s="153">
        <v>2.1354557037075849E-2</v>
      </c>
      <c r="R173" s="153">
        <v>-2.956716817997234E-3</v>
      </c>
      <c r="S173" s="153">
        <v>-1.3557670492127021E-2</v>
      </c>
      <c r="T173" s="153">
        <v>-1.3000954924909343E-3</v>
      </c>
      <c r="U173" s="153">
        <v>7.9155870208165682E-2</v>
      </c>
      <c r="V173" s="153">
        <v>-1.6796270264386438E-2</v>
      </c>
      <c r="W173" s="153">
        <v>1.6180208816721851E-2</v>
      </c>
      <c r="X173" s="154">
        <v>1.6731496223708755E-2</v>
      </c>
      <c r="Y173" s="155"/>
      <c r="Z173" s="155"/>
    </row>
    <row r="174" spans="1:26" x14ac:dyDescent="0.2">
      <c r="A174" s="152">
        <v>40298</v>
      </c>
      <c r="B174" s="153">
        <v>-1.0633814981984513E-2</v>
      </c>
      <c r="C174" s="153">
        <v>-1.7567521617725335E-2</v>
      </c>
      <c r="D174" s="153">
        <v>-3.8063442958997384E-2</v>
      </c>
      <c r="E174" s="153">
        <v>4.2308305500722447E-2</v>
      </c>
      <c r="F174" s="153">
        <v>2.2554068338168427E-2</v>
      </c>
      <c r="G174" s="153">
        <v>1.1666466430120245E-2</v>
      </c>
      <c r="H174" s="153">
        <v>-4.882559262564283E-2</v>
      </c>
      <c r="I174" s="153">
        <v>-2.2060096784837852E-2</v>
      </c>
      <c r="J174" s="153">
        <v>-3.3678756492479152E-2</v>
      </c>
      <c r="K174" s="153">
        <v>1.2066854207606064E-2</v>
      </c>
      <c r="L174" s="153">
        <v>5.9081064470470745E-3</v>
      </c>
      <c r="M174" s="153">
        <v>1.8375130025194877E-2</v>
      </c>
      <c r="N174" s="153">
        <v>2.0584186679467851E-2</v>
      </c>
      <c r="O174" s="153">
        <v>-1.8333333341093952E-2</v>
      </c>
      <c r="P174" s="153">
        <v>1.0674750927365688E-2</v>
      </c>
      <c r="Q174" s="153">
        <v>1.5166638734706013E-2</v>
      </c>
      <c r="R174" s="153">
        <v>1.193481298588293E-2</v>
      </c>
      <c r="S174" s="153">
        <v>3.9702357951681831E-2</v>
      </c>
      <c r="T174" s="153">
        <v>4.2058272589097036E-2</v>
      </c>
      <c r="U174" s="153">
        <v>7.4590946793887496E-3</v>
      </c>
      <c r="V174" s="153">
        <v>2.7540365915666187E-3</v>
      </c>
      <c r="W174" s="153">
        <v>-7.8330534663610899E-3</v>
      </c>
      <c r="X174" s="154">
        <v>1.9952783190167297E-2</v>
      </c>
      <c r="Y174" s="155"/>
      <c r="Z174" s="155"/>
    </row>
    <row r="175" spans="1:26" x14ac:dyDescent="0.2">
      <c r="A175" s="152">
        <v>40305</v>
      </c>
      <c r="B175" s="153">
        <v>-0.12162599389339013</v>
      </c>
      <c r="C175" s="153">
        <v>-0.14426467597504364</v>
      </c>
      <c r="D175" s="153">
        <v>-0.12506844319671856</v>
      </c>
      <c r="E175" s="153">
        <v>-8.2218024635755518E-2</v>
      </c>
      <c r="F175" s="153">
        <v>-8.9037254756068787E-2</v>
      </c>
      <c r="G175" s="153">
        <v>-9.5285834462894278E-2</v>
      </c>
      <c r="H175" s="153">
        <v>-0.13446512833821708</v>
      </c>
      <c r="I175" s="153">
        <v>-0.15405840076526459</v>
      </c>
      <c r="J175" s="153">
        <v>-0.14655744963471337</v>
      </c>
      <c r="K175" s="153">
        <v>-5.3977008723289456E-2</v>
      </c>
      <c r="L175" s="153">
        <v>-0.12346892767800341</v>
      </c>
      <c r="M175" s="153">
        <v>-8.3932466460808472E-2</v>
      </c>
      <c r="N175" s="153">
        <v>-0.13454336829400976</v>
      </c>
      <c r="O175" s="153">
        <v>-0.10648642238823665</v>
      </c>
      <c r="P175" s="153">
        <v>-8.1334529981261075E-2</v>
      </c>
      <c r="Q175" s="153">
        <v>-0.13766640893363258</v>
      </c>
      <c r="R175" s="153">
        <v>-8.5806047767109622E-2</v>
      </c>
      <c r="S175" s="153">
        <v>-0.11318571482643713</v>
      </c>
      <c r="T175" s="153">
        <v>-0.14230347969157181</v>
      </c>
      <c r="U175" s="153">
        <v>-8.9567161981132584E-2</v>
      </c>
      <c r="V175" s="153">
        <v>-8.5363530910622945E-2</v>
      </c>
      <c r="W175" s="153">
        <v>-0.18430723376950142</v>
      </c>
      <c r="X175" s="154">
        <v>-8.7909732799726761E-2</v>
      </c>
      <c r="Y175" s="155"/>
      <c r="Z175" s="155"/>
    </row>
    <row r="176" spans="1:26" x14ac:dyDescent="0.2">
      <c r="A176" s="152">
        <v>40312</v>
      </c>
      <c r="B176" s="153">
        <v>2.9728632530054217E-2</v>
      </c>
      <c r="C176" s="153">
        <v>3.2594995613088332E-2</v>
      </c>
      <c r="D176" s="153">
        <v>2.9456862506549368E-3</v>
      </c>
      <c r="E176" s="153">
        <v>2.1308198523764487E-2</v>
      </c>
      <c r="F176" s="153">
        <v>2.4252751446825142E-2</v>
      </c>
      <c r="G176" s="153">
        <v>1.555990134971204E-2</v>
      </c>
      <c r="H176" s="153">
        <v>9.1924594592871743E-3</v>
      </c>
      <c r="I176" s="153">
        <v>1.7680418650881772E-2</v>
      </c>
      <c r="J176" s="153">
        <v>1.3618677042801612E-2</v>
      </c>
      <c r="K176" s="153">
        <v>4.8519884047109711E-2</v>
      </c>
      <c r="L176" s="153">
        <v>-7.8443307719184962E-3</v>
      </c>
      <c r="M176" s="153">
        <v>4.8806933499755754E-2</v>
      </c>
      <c r="N176" s="153">
        <v>8.7897000036672557E-2</v>
      </c>
      <c r="O176" s="153">
        <v>3.8487060384870611E-2</v>
      </c>
      <c r="P176" s="153">
        <v>-2.4526734351426948E-2</v>
      </c>
      <c r="Q176" s="153">
        <v>1.8511061104753664E-3</v>
      </c>
      <c r="R176" s="153">
        <v>-4.4452322407195329E-2</v>
      </c>
      <c r="S176" s="153">
        <v>6.6115838962922044E-2</v>
      </c>
      <c r="T176" s="153">
        <v>0.10152677570197328</v>
      </c>
      <c r="U176" s="153">
        <v>2.9575109935268674E-2</v>
      </c>
      <c r="V176" s="153">
        <v>6.1625529915439313E-2</v>
      </c>
      <c r="W176" s="153">
        <v>0.13133791410267218</v>
      </c>
      <c r="X176" s="154">
        <v>6.2259030416597022E-3</v>
      </c>
      <c r="Y176" s="155"/>
      <c r="Z176" s="155"/>
    </row>
    <row r="177" spans="1:26" x14ac:dyDescent="0.2">
      <c r="A177" s="152">
        <v>40319</v>
      </c>
      <c r="B177" s="153">
        <v>-8.7459286989299043E-2</v>
      </c>
      <c r="C177" s="153">
        <v>-0.11981522032388324</v>
      </c>
      <c r="D177" s="153">
        <v>-8.7284068711857232E-2</v>
      </c>
      <c r="E177" s="153">
        <v>-6.3351462130867564E-2</v>
      </c>
      <c r="F177" s="153">
        <v>-5.8418305348072061E-2</v>
      </c>
      <c r="G177" s="153">
        <v>-0.10515525375223084</v>
      </c>
      <c r="H177" s="153">
        <v>-0.11027088212576376</v>
      </c>
      <c r="I177" s="153">
        <v>-0.13066593913263608</v>
      </c>
      <c r="J177" s="153">
        <v>-7.8055022392834336E-2</v>
      </c>
      <c r="K177" s="153">
        <v>-6.2960477080891197E-2</v>
      </c>
      <c r="L177" s="153">
        <v>-1.1863912732141872E-2</v>
      </c>
      <c r="M177" s="153">
        <v>-7.8609150993098953E-2</v>
      </c>
      <c r="N177" s="153">
        <v>-0.11541172687087026</v>
      </c>
      <c r="O177" s="153">
        <v>-0.13674121405750803</v>
      </c>
      <c r="P177" s="153">
        <v>-3.9711384245225669E-2</v>
      </c>
      <c r="Q177" s="153">
        <v>-9.2534030285893382E-2</v>
      </c>
      <c r="R177" s="153">
        <v>-0.11552364342080379</v>
      </c>
      <c r="S177" s="153">
        <v>-6.0314122760941891E-2</v>
      </c>
      <c r="T177" s="153">
        <v>-0.10997640494673215</v>
      </c>
      <c r="U177" s="153">
        <v>-9.2139647472178315E-2</v>
      </c>
      <c r="V177" s="153">
        <v>-4.3992017072966481E-2</v>
      </c>
      <c r="W177" s="153">
        <v>-0.15528222426862967</v>
      </c>
      <c r="X177" s="154">
        <v>-6.2315580598151454E-2</v>
      </c>
      <c r="Y177" s="155"/>
      <c r="Z177" s="155"/>
    </row>
    <row r="178" spans="1:26" x14ac:dyDescent="0.2">
      <c r="A178" s="152">
        <v>40326</v>
      </c>
      <c r="B178" s="153">
        <v>5.5121057436629824E-2</v>
      </c>
      <c r="C178" s="153">
        <v>5.7125641334190756E-2</v>
      </c>
      <c r="D178" s="153">
        <v>6.8674976535464408E-2</v>
      </c>
      <c r="E178" s="153">
        <v>8.72404373744309E-3</v>
      </c>
      <c r="F178" s="153">
        <v>2.5961107539275189E-3</v>
      </c>
      <c r="G178" s="153">
        <v>2.9450367297591172E-2</v>
      </c>
      <c r="H178" s="153">
        <v>5.3567002497530755E-2</v>
      </c>
      <c r="I178" s="153">
        <v>2.4125763759259931E-2</v>
      </c>
      <c r="J178" s="153">
        <v>4.6495489243580844E-2</v>
      </c>
      <c r="K178" s="153">
        <v>4.3548329716273509E-2</v>
      </c>
      <c r="L178" s="153">
        <v>3.0595604380859193E-3</v>
      </c>
      <c r="M178" s="153">
        <v>8.32575482367547E-2</v>
      </c>
      <c r="N178" s="153">
        <v>-2.6004633211624027E-4</v>
      </c>
      <c r="O178" s="153">
        <v>-1.4803849000739877E-3</v>
      </c>
      <c r="P178" s="153">
        <v>5.5942159926375364E-2</v>
      </c>
      <c r="Q178" s="153">
        <v>0.12596133928318359</v>
      </c>
      <c r="R178" s="153">
        <v>4.0071680647931436E-2</v>
      </c>
      <c r="S178" s="153">
        <v>3.9010532302719149E-2</v>
      </c>
      <c r="T178" s="153">
        <v>9.1210939187479245E-2</v>
      </c>
      <c r="U178" s="153">
        <v>3.0439385923262896E-2</v>
      </c>
      <c r="V178" s="153">
        <v>4.476956926466942E-2</v>
      </c>
      <c r="W178" s="153">
        <v>5.6514290743379374E-2</v>
      </c>
      <c r="X178" s="154">
        <v>4.3450309616921708E-2</v>
      </c>
      <c r="Y178" s="155"/>
      <c r="Z178" s="155"/>
    </row>
    <row r="179" spans="1:26" x14ac:dyDescent="0.2">
      <c r="A179" s="152">
        <v>40333</v>
      </c>
      <c r="B179" s="153">
        <v>-1.3681203678372264E-2</v>
      </c>
      <c r="C179" s="153">
        <v>2.7538686032639054E-2</v>
      </c>
      <c r="D179" s="153">
        <v>-3.4143153958599293E-2</v>
      </c>
      <c r="E179" s="153">
        <v>-6.2156429954440491E-2</v>
      </c>
      <c r="F179" s="153">
        <v>7.9357321408801418E-3</v>
      </c>
      <c r="G179" s="153">
        <v>1.0166431039869341E-2</v>
      </c>
      <c r="H179" s="153">
        <v>-2.5979897906598496E-2</v>
      </c>
      <c r="I179" s="153">
        <v>-3.9963515759202248E-2</v>
      </c>
      <c r="J179" s="153">
        <v>-5.9681697612732121E-2</v>
      </c>
      <c r="K179" s="153">
        <v>-4.9814297671982921E-2</v>
      </c>
      <c r="L179" s="153">
        <v>-2.7778065658435977E-2</v>
      </c>
      <c r="M179" s="153">
        <v>9.2274196998326091E-3</v>
      </c>
      <c r="N179" s="153">
        <v>4.395038289770669E-2</v>
      </c>
      <c r="O179" s="153">
        <v>-1.1119347664937017E-2</v>
      </c>
      <c r="P179" s="153">
        <v>-1.9430297037370203E-2</v>
      </c>
      <c r="Q179" s="153">
        <v>-2.2825585862999456E-2</v>
      </c>
      <c r="R179" s="153">
        <v>1.4860360243531724E-2</v>
      </c>
      <c r="S179" s="153">
        <v>-1.7720505005135816E-2</v>
      </c>
      <c r="T179" s="153">
        <v>7.2798387011398527E-2</v>
      </c>
      <c r="U179" s="153">
        <v>-2.5906900843910837E-2</v>
      </c>
      <c r="V179" s="153">
        <v>8.0835208754169458E-3</v>
      </c>
      <c r="W179" s="153">
        <v>-1.2075908979068714E-3</v>
      </c>
      <c r="X179" s="154">
        <v>3.8443776138615771E-2</v>
      </c>
      <c r="Y179" s="155"/>
      <c r="Z179" s="155"/>
    </row>
    <row r="180" spans="1:26" x14ac:dyDescent="0.2">
      <c r="A180" s="152">
        <v>40340</v>
      </c>
      <c r="B180" s="153">
        <v>4.699717261156755E-2</v>
      </c>
      <c r="C180" s="153">
        <v>2.8069781324705719E-2</v>
      </c>
      <c r="D180" s="153">
        <v>3.4092450873459114E-2</v>
      </c>
      <c r="E180" s="153">
        <v>4.3184942686563053E-2</v>
      </c>
      <c r="F180" s="153">
        <v>2.0303724151582051E-2</v>
      </c>
      <c r="G180" s="153">
        <v>3.4791095901406943E-2</v>
      </c>
      <c r="H180" s="153">
        <v>5.7511117496413397E-2</v>
      </c>
      <c r="I180" s="153">
        <v>6.4023262872173581E-2</v>
      </c>
      <c r="J180" s="153">
        <v>7.4047954866008514E-2</v>
      </c>
      <c r="K180" s="153">
        <v>5.0041806573864478E-2</v>
      </c>
      <c r="L180" s="153">
        <v>9.702317372154394E-2</v>
      </c>
      <c r="M180" s="153">
        <v>8.9991961161140881E-3</v>
      </c>
      <c r="N180" s="153">
        <v>2.711549709931195E-2</v>
      </c>
      <c r="O180" s="153">
        <v>3.2983508245877022E-2</v>
      </c>
      <c r="P180" s="153">
        <v>4.7589596657490497E-2</v>
      </c>
      <c r="Q180" s="153">
        <v>3.2731510107199102E-2</v>
      </c>
      <c r="R180" s="153">
        <v>8.9739702623024442E-2</v>
      </c>
      <c r="S180" s="153">
        <v>4.2812352832801978E-2</v>
      </c>
      <c r="T180" s="153">
        <v>-2.1763152571446539E-3</v>
      </c>
      <c r="U180" s="153">
        <v>5.5836689660269709E-2</v>
      </c>
      <c r="V180" s="153">
        <v>1.6105304621209755E-2</v>
      </c>
      <c r="W180" s="153">
        <v>0.17340062814500432</v>
      </c>
      <c r="X180" s="154">
        <v>3.1857679273752791E-2</v>
      </c>
      <c r="Y180" s="155"/>
      <c r="Z180" s="155"/>
    </row>
    <row r="181" spans="1:26" x14ac:dyDescent="0.2">
      <c r="A181" s="152">
        <v>40347</v>
      </c>
      <c r="B181" s="153">
        <v>3.3843155190336413E-2</v>
      </c>
      <c r="C181" s="153">
        <v>1.6015466990676269E-2</v>
      </c>
      <c r="D181" s="153">
        <v>-3.7564841251803102E-3</v>
      </c>
      <c r="E181" s="153">
        <v>4.8251787628388755E-2</v>
      </c>
      <c r="F181" s="153">
        <v>4.35104660402761E-2</v>
      </c>
      <c r="G181" s="153">
        <v>3.1894879857405724E-2</v>
      </c>
      <c r="H181" s="153">
        <v>3.028717002924244E-2</v>
      </c>
      <c r="I181" s="153">
        <v>3.446763943976093E-2</v>
      </c>
      <c r="J181" s="153">
        <v>-5.2527905449770238E-3</v>
      </c>
      <c r="K181" s="153">
        <v>9.1437798396446071E-2</v>
      </c>
      <c r="L181" s="153">
        <v>3.5712239613016915E-2</v>
      </c>
      <c r="M181" s="153">
        <v>6.4589776050137451E-2</v>
      </c>
      <c r="N181" s="153">
        <v>9.7976319339935725E-2</v>
      </c>
      <c r="O181" s="153">
        <v>8.7808417997097307E-2</v>
      </c>
      <c r="P181" s="153">
        <v>6.829028975942425E-2</v>
      </c>
      <c r="Q181" s="153">
        <v>4.4709461502871375E-2</v>
      </c>
      <c r="R181" s="153">
        <v>8.1549558548524012E-2</v>
      </c>
      <c r="S181" s="153">
        <v>0.12476684427486308</v>
      </c>
      <c r="T181" s="153">
        <v>4.066690409055855E-2</v>
      </c>
      <c r="U181" s="153">
        <v>3.0797409438249473E-2</v>
      </c>
      <c r="V181" s="153">
        <v>1.1011291609459783E-3</v>
      </c>
      <c r="W181" s="153">
        <v>2.3457203599004231E-2</v>
      </c>
      <c r="X181" s="154">
        <v>2.989260101638647E-2</v>
      </c>
      <c r="Y181" s="155"/>
      <c r="Z181" s="155"/>
    </row>
    <row r="182" spans="1:26" x14ac:dyDescent="0.2">
      <c r="A182" s="152">
        <v>40354</v>
      </c>
      <c r="B182" s="153">
        <v>4.8588131013876188E-3</v>
      </c>
      <c r="C182" s="153">
        <v>-5.4642016267320362E-2</v>
      </c>
      <c r="D182" s="153">
        <v>2.9575818670946739E-2</v>
      </c>
      <c r="E182" s="153">
        <v>1.8712678690361497E-2</v>
      </c>
      <c r="F182" s="153">
        <v>-2.0888463818125976E-2</v>
      </c>
      <c r="G182" s="153">
        <v>-2.093251970305007E-2</v>
      </c>
      <c r="H182" s="153">
        <v>-5.8719257875257131E-3</v>
      </c>
      <c r="I182" s="153">
        <v>9.3537047785422101E-2</v>
      </c>
      <c r="J182" s="153">
        <v>3.8943894389438932E-2</v>
      </c>
      <c r="K182" s="153">
        <v>1.0611987550858766E-2</v>
      </c>
      <c r="L182" s="153">
        <v>-1.0621448893272378E-2</v>
      </c>
      <c r="M182" s="153">
        <v>3.3156128029201412E-2</v>
      </c>
      <c r="N182" s="153">
        <v>-5.0122977400916008E-2</v>
      </c>
      <c r="O182" s="153">
        <v>6.6711140760505579E-4</v>
      </c>
      <c r="P182" s="153">
        <v>-3.9773668927635328E-3</v>
      </c>
      <c r="Q182" s="153">
        <v>8.5972414556156884E-4</v>
      </c>
      <c r="R182" s="153">
        <v>3.7541340790962989E-2</v>
      </c>
      <c r="S182" s="153">
        <v>1.2254984514915585E-3</v>
      </c>
      <c r="T182" s="153">
        <v>1.6018103809506089E-2</v>
      </c>
      <c r="U182" s="153">
        <v>-3.9773669250277579E-3</v>
      </c>
      <c r="V182" s="153">
        <v>5.575274698796167E-2</v>
      </c>
      <c r="W182" s="153">
        <v>-5.8132562088914728E-2</v>
      </c>
      <c r="X182" s="154">
        <v>2.6980437739663403E-2</v>
      </c>
      <c r="Y182" s="155"/>
      <c r="Z182" s="155"/>
    </row>
    <row r="183" spans="1:26" x14ac:dyDescent="0.2">
      <c r="A183" s="152">
        <v>40361</v>
      </c>
      <c r="B183" s="153">
        <v>-5.257109223665498E-2</v>
      </c>
      <c r="C183" s="153">
        <v>-4.1061297199208896E-2</v>
      </c>
      <c r="D183" s="153">
        <v>-9.3715327495217313E-2</v>
      </c>
      <c r="E183" s="153">
        <v>-1.3701263282958746E-3</v>
      </c>
      <c r="F183" s="153">
        <v>-1.4284441205723288E-2</v>
      </c>
      <c r="G183" s="153">
        <v>-8.2383375456741969E-3</v>
      </c>
      <c r="H183" s="153">
        <v>-6.6664399418454534E-2</v>
      </c>
      <c r="I183" s="153">
        <v>-2.4308797482135606E-2</v>
      </c>
      <c r="J183" s="153">
        <v>-3.9390088945362195E-2</v>
      </c>
      <c r="K183" s="153">
        <v>-6.8950167422370413E-3</v>
      </c>
      <c r="L183" s="153">
        <v>-5.6058770624121762E-2</v>
      </c>
      <c r="M183" s="153">
        <v>-3.2254316605566657E-2</v>
      </c>
      <c r="N183" s="153">
        <v>-1.1534581606670388E-2</v>
      </c>
      <c r="O183" s="153">
        <v>-7.9333333333333297E-2</v>
      </c>
      <c r="P183" s="153">
        <v>-7.1807850725326264E-2</v>
      </c>
      <c r="Q183" s="153">
        <v>-4.5158620611294754E-2</v>
      </c>
      <c r="R183" s="153">
        <v>1.6851995112874406E-2</v>
      </c>
      <c r="S183" s="153">
        <v>2.985007678794448E-2</v>
      </c>
      <c r="T183" s="153">
        <v>9.7836458823731751E-2</v>
      </c>
      <c r="U183" s="153">
        <v>3.5566562432385762E-2</v>
      </c>
      <c r="V183" s="153">
        <v>-1.3551541306237652E-2</v>
      </c>
      <c r="W183" s="153">
        <v>-0.10765688120344435</v>
      </c>
      <c r="X183" s="154">
        <v>-4.9030497413343331E-2</v>
      </c>
      <c r="Y183" s="155"/>
      <c r="Z183" s="155"/>
    </row>
    <row r="184" spans="1:26" x14ac:dyDescent="0.2">
      <c r="A184" s="152">
        <v>40368</v>
      </c>
      <c r="B184" s="153">
        <v>4.1108654532496111E-2</v>
      </c>
      <c r="C184" s="153">
        <v>3.8020286936289033E-2</v>
      </c>
      <c r="D184" s="153">
        <v>3.4313764992015841E-2</v>
      </c>
      <c r="E184" s="153">
        <v>-5.1751679383366788E-3</v>
      </c>
      <c r="F184" s="153">
        <v>9.634459390669943E-2</v>
      </c>
      <c r="G184" s="153">
        <v>8.9464647772222003E-2</v>
      </c>
      <c r="H184" s="153">
        <v>5.2199345599609835E-2</v>
      </c>
      <c r="I184" s="153">
        <v>7.0012618024683823E-2</v>
      </c>
      <c r="J184" s="153">
        <v>7.5396825396825559E-2</v>
      </c>
      <c r="K184" s="153">
        <v>-1.5022186823569492E-2</v>
      </c>
      <c r="L184" s="153">
        <v>0.10903295506503945</v>
      </c>
      <c r="M184" s="153">
        <v>3.9617394116450476E-3</v>
      </c>
      <c r="N184" s="153">
        <v>3.0590267640483254E-2</v>
      </c>
      <c r="O184" s="153">
        <v>0.14265025343953647</v>
      </c>
      <c r="P184" s="153">
        <v>6.1407870058509763E-2</v>
      </c>
      <c r="Q184" s="153">
        <v>1.0323579994487275E-2</v>
      </c>
      <c r="R184" s="153">
        <v>1.6763881175970767E-2</v>
      </c>
      <c r="S184" s="153">
        <v>3.4230310512122684E-2</v>
      </c>
      <c r="T184" s="153">
        <v>1.3279786165876115E-3</v>
      </c>
      <c r="U184" s="153">
        <v>2.1927907783800445E-2</v>
      </c>
      <c r="V184" s="153">
        <v>-9.7633906375716104E-3</v>
      </c>
      <c r="W184" s="153">
        <v>9.5167783818915094E-2</v>
      </c>
      <c r="X184" s="154">
        <v>-3.0008185831141527E-4</v>
      </c>
      <c r="Y184" s="155"/>
      <c r="Z184" s="155"/>
    </row>
    <row r="185" spans="1:26" x14ac:dyDescent="0.2">
      <c r="A185" s="152">
        <v>40375</v>
      </c>
      <c r="B185" s="153">
        <v>-2.5640040377565565E-2</v>
      </c>
      <c r="C185" s="153">
        <v>-3.4488616491883582E-2</v>
      </c>
      <c r="D185" s="153">
        <v>-4.5763491776486066E-2</v>
      </c>
      <c r="E185" s="153">
        <v>-3.7828535097505507E-2</v>
      </c>
      <c r="F185" s="153">
        <v>-2.3141738021343984E-2</v>
      </c>
      <c r="G185" s="153">
        <v>-3.5413050987734229E-2</v>
      </c>
      <c r="H185" s="153">
        <v>-6.6181728129640904E-2</v>
      </c>
      <c r="I185" s="153">
        <v>-0.11341857636249421</v>
      </c>
      <c r="J185" s="153">
        <v>-0.1027060270602707</v>
      </c>
      <c r="K185" s="153">
        <v>2.7726845247402852E-2</v>
      </c>
      <c r="L185" s="153">
        <v>1.1290841377376404E-2</v>
      </c>
      <c r="M185" s="153">
        <v>-1.1399421375066514E-2</v>
      </c>
      <c r="N185" s="153">
        <v>1.6102252414850308E-2</v>
      </c>
      <c r="O185" s="153">
        <v>3.1685678073511223E-3</v>
      </c>
      <c r="P185" s="153">
        <v>2.3120266540065562E-2</v>
      </c>
      <c r="Q185" s="153">
        <v>3.5267438212607874E-2</v>
      </c>
      <c r="R185" s="153">
        <v>-1.1621092694255694E-2</v>
      </c>
      <c r="S185" s="153">
        <v>2.9661851245502042E-2</v>
      </c>
      <c r="T185" s="153">
        <v>-3.7689889185342457E-3</v>
      </c>
      <c r="U185" s="153">
        <v>-1.558010705221426E-3</v>
      </c>
      <c r="V185" s="153">
        <v>-4.6792527355705188E-2</v>
      </c>
      <c r="W185" s="153">
        <v>-9.1742372358648558E-2</v>
      </c>
      <c r="X185" s="154">
        <v>5.6666481069653669E-2</v>
      </c>
      <c r="Y185" s="155"/>
      <c r="Z185" s="155"/>
    </row>
    <row r="186" spans="1:26" x14ac:dyDescent="0.2">
      <c r="A186" s="152">
        <v>40382</v>
      </c>
      <c r="B186" s="153">
        <v>7.4460856761958599E-2</v>
      </c>
      <c r="C186" s="153">
        <v>4.5680118487761392E-2</v>
      </c>
      <c r="D186" s="153">
        <v>0.13617528524473979</v>
      </c>
      <c r="E186" s="153">
        <v>3.5333114225067894E-2</v>
      </c>
      <c r="F186" s="153">
        <v>7.8569850086405157E-2</v>
      </c>
      <c r="G186" s="153">
        <v>7.7971807488751224E-2</v>
      </c>
      <c r="H186" s="153">
        <v>0.13825559080822497</v>
      </c>
      <c r="I186" s="153">
        <v>0.1372163988526785</v>
      </c>
      <c r="J186" s="153">
        <v>0.16244002741603844</v>
      </c>
      <c r="K186" s="153">
        <v>1.8368306112961641E-2</v>
      </c>
      <c r="L186" s="153">
        <v>7.3158424279160014E-2</v>
      </c>
      <c r="M186" s="153">
        <v>5.4418756759709898E-2</v>
      </c>
      <c r="N186" s="153">
        <v>4.4789311396661445E-2</v>
      </c>
      <c r="O186" s="153">
        <v>5.8749210360075903E-2</v>
      </c>
      <c r="P186" s="153">
        <v>0.10409208977531646</v>
      </c>
      <c r="Q186" s="153">
        <v>6.403717189090824E-2</v>
      </c>
      <c r="R186" s="153">
        <v>1.7602027169651879E-2</v>
      </c>
      <c r="S186" s="153">
        <v>3.9382765218279235E-2</v>
      </c>
      <c r="T186" s="153">
        <v>3.5909244944206775E-2</v>
      </c>
      <c r="U186" s="153">
        <v>3.6378800425536088E-2</v>
      </c>
      <c r="V186" s="153">
        <v>4.4852304065102266E-2</v>
      </c>
      <c r="W186" s="153">
        <v>5.7313187199921262E-2</v>
      </c>
      <c r="X186" s="154">
        <v>8.7220631057832163E-2</v>
      </c>
      <c r="Y186" s="155"/>
      <c r="Z186" s="155"/>
    </row>
    <row r="187" spans="1:26" x14ac:dyDescent="0.2">
      <c r="A187" s="152">
        <v>40389</v>
      </c>
      <c r="B187" s="153">
        <v>2.0594955584829044E-2</v>
      </c>
      <c r="C187" s="153">
        <v>4.7254713980396891E-3</v>
      </c>
      <c r="D187" s="153">
        <v>1.3486692153955765E-2</v>
      </c>
      <c r="E187" s="153">
        <v>2.6766022907635491E-2</v>
      </c>
      <c r="F187" s="153">
        <v>4.9759375929099188E-2</v>
      </c>
      <c r="G187" s="153">
        <v>3.0945083813685288E-2</v>
      </c>
      <c r="H187" s="153">
        <v>-2.0198281456964551E-2</v>
      </c>
      <c r="I187" s="153">
        <v>-6.8418536085578158E-2</v>
      </c>
      <c r="J187" s="153">
        <v>-1.0023584905660477E-2</v>
      </c>
      <c r="K187" s="153">
        <v>0.13391263977633769</v>
      </c>
      <c r="L187" s="153">
        <v>2.5876261919675531E-2</v>
      </c>
      <c r="M187" s="153">
        <v>-2.0302525957765549E-2</v>
      </c>
      <c r="N187" s="153">
        <v>3.7277950231208286E-2</v>
      </c>
      <c r="O187" s="153">
        <v>7.1599045346060521E-3</v>
      </c>
      <c r="P187" s="153">
        <v>7.590842085672217E-2</v>
      </c>
      <c r="Q187" s="153">
        <v>4.4727609083495191E-2</v>
      </c>
      <c r="R187" s="153">
        <v>-1.9721637009286921E-3</v>
      </c>
      <c r="S187" s="153">
        <v>1.5928370880473823E-2</v>
      </c>
      <c r="T187" s="153">
        <v>1.3622246232987308E-2</v>
      </c>
      <c r="U187" s="153">
        <v>7.8537786740892138E-3</v>
      </c>
      <c r="V187" s="153">
        <v>1.5847495891046282E-2</v>
      </c>
      <c r="W187" s="153">
        <v>2.2422947766323441E-2</v>
      </c>
      <c r="X187" s="154">
        <v>2.7916157549501094E-2</v>
      </c>
      <c r="Y187" s="155"/>
      <c r="Z187" s="155"/>
    </row>
    <row r="188" spans="1:26" x14ac:dyDescent="0.2">
      <c r="A188" s="152">
        <v>40396</v>
      </c>
      <c r="B188" s="153">
        <v>8.920370219827084E-3</v>
      </c>
      <c r="C188" s="153">
        <v>5.2438923729591184E-2</v>
      </c>
      <c r="D188" s="153">
        <v>3.3397149279617525E-2</v>
      </c>
      <c r="E188" s="153">
        <v>-3.8789057668298567E-5</v>
      </c>
      <c r="F188" s="153">
        <v>-1.317447899045196E-2</v>
      </c>
      <c r="G188" s="153">
        <v>-3.0696367472415297E-2</v>
      </c>
      <c r="H188" s="153">
        <v>4.5632624252301988E-2</v>
      </c>
      <c r="I188" s="153">
        <v>2.0962999803061991E-2</v>
      </c>
      <c r="J188" s="153">
        <v>3.5735556879094785E-2</v>
      </c>
      <c r="K188" s="153">
        <v>-1.6284691232983444E-3</v>
      </c>
      <c r="L188" s="153">
        <v>-4.9675509518117021E-2</v>
      </c>
      <c r="M188" s="153">
        <v>2.2519503362679057E-2</v>
      </c>
      <c r="N188" s="153">
        <v>-1.1907511454004573E-2</v>
      </c>
      <c r="O188" s="153">
        <v>-5.3317535545023614E-3</v>
      </c>
      <c r="P188" s="153">
        <v>-5.4941527045268397E-2</v>
      </c>
      <c r="Q188" s="153">
        <v>3.9572613574649787E-3</v>
      </c>
      <c r="R188" s="153">
        <v>4.1233654270682984E-2</v>
      </c>
      <c r="S188" s="153">
        <v>1.391528269621903E-2</v>
      </c>
      <c r="T188" s="153">
        <v>-5.3248157977933738E-2</v>
      </c>
      <c r="U188" s="153">
        <v>2.0479736231991657E-2</v>
      </c>
      <c r="V188" s="153">
        <v>1.7122960093389501E-2</v>
      </c>
      <c r="W188" s="153">
        <v>-2.8345377108307496E-2</v>
      </c>
      <c r="X188" s="154">
        <v>-4.6341037606489333E-2</v>
      </c>
      <c r="Y188" s="155"/>
      <c r="Z188" s="155"/>
    </row>
    <row r="189" spans="1:26" x14ac:dyDescent="0.2">
      <c r="A189" s="152">
        <v>40403</v>
      </c>
      <c r="B189" s="153">
        <v>-3.5113991767604658E-2</v>
      </c>
      <c r="C189" s="153">
        <v>-5.720849358195837E-2</v>
      </c>
      <c r="D189" s="153">
        <v>-3.5234716647945558E-2</v>
      </c>
      <c r="E189" s="153">
        <v>-4.7690749183498082E-2</v>
      </c>
      <c r="F189" s="153">
        <v>-3.6217376604420884E-2</v>
      </c>
      <c r="G189" s="153">
        <v>-1.8701648870890278E-2</v>
      </c>
      <c r="H189" s="153">
        <v>-7.606296289139744E-2</v>
      </c>
      <c r="I189" s="153">
        <v>-5.8534434359143767E-2</v>
      </c>
      <c r="J189" s="153">
        <v>-5.0028752156411789E-2</v>
      </c>
      <c r="K189" s="153">
        <v>-9.3685288343477932E-2</v>
      </c>
      <c r="L189" s="153">
        <v>-5.5118000357999554E-2</v>
      </c>
      <c r="M189" s="153">
        <v>5.2654979487918356E-2</v>
      </c>
      <c r="N189" s="153">
        <v>6.5283471590309616E-2</v>
      </c>
      <c r="O189" s="153">
        <v>-5.9559261465156567E-3</v>
      </c>
      <c r="P189" s="153">
        <v>-7.0702346330544827E-2</v>
      </c>
      <c r="Q189" s="153">
        <v>-7.7505240077347395E-2</v>
      </c>
      <c r="R189" s="153">
        <v>-1.7841417109628707E-2</v>
      </c>
      <c r="S189" s="153">
        <v>-5.8747504591506412E-2</v>
      </c>
      <c r="T189" s="153">
        <v>4.2460877036292713E-2</v>
      </c>
      <c r="U189" s="153">
        <v>-3.4414377669783364E-2</v>
      </c>
      <c r="V189" s="153">
        <v>-3.3421614108166589E-2</v>
      </c>
      <c r="W189" s="153">
        <v>-3.7453364468882778E-3</v>
      </c>
      <c r="X189" s="154">
        <v>-1.4707340531559768E-2</v>
      </c>
      <c r="Y189" s="155"/>
      <c r="Z189" s="155"/>
    </row>
    <row r="190" spans="1:26" x14ac:dyDescent="0.2">
      <c r="A190" s="152">
        <v>40410</v>
      </c>
      <c r="B190" s="153">
        <v>1.3037309871430047E-2</v>
      </c>
      <c r="C190" s="153">
        <v>-2.5267527547536344E-2</v>
      </c>
      <c r="D190" s="153">
        <v>1.756015585151657E-2</v>
      </c>
      <c r="E190" s="153">
        <v>4.1052249599950671E-2</v>
      </c>
      <c r="F190" s="153">
        <v>1.4579501296074085E-2</v>
      </c>
      <c r="G190" s="153">
        <v>1.689992377440314E-3</v>
      </c>
      <c r="H190" s="153">
        <v>-1.2479183968215953E-2</v>
      </c>
      <c r="I190" s="153">
        <v>-2.998064118161247E-2</v>
      </c>
      <c r="J190" s="153">
        <v>-1.0290556900726281E-2</v>
      </c>
      <c r="K190" s="153">
        <v>6.7375946783899396E-2</v>
      </c>
      <c r="L190" s="153">
        <v>2.7824493674297904E-2</v>
      </c>
      <c r="M190" s="153">
        <v>2.6436510338646378E-2</v>
      </c>
      <c r="N190" s="153">
        <v>-7.687621576015935E-2</v>
      </c>
      <c r="O190" s="153">
        <v>0.26003594967046134</v>
      </c>
      <c r="P190" s="153">
        <v>5.2628690209244738E-2</v>
      </c>
      <c r="Q190" s="153">
        <v>8.7953041858663164E-2</v>
      </c>
      <c r="R190" s="153">
        <v>9.3246521052982576E-2</v>
      </c>
      <c r="S190" s="153">
        <v>9.0659392753024232E-2</v>
      </c>
      <c r="T190" s="153">
        <v>2.8845044100967467E-2</v>
      </c>
      <c r="U190" s="153">
        <v>8.3932859066290902E-2</v>
      </c>
      <c r="V190" s="153">
        <v>9.3617310687398661E-3</v>
      </c>
      <c r="W190" s="153">
        <v>-3.3317128824389752E-2</v>
      </c>
      <c r="X190" s="154">
        <v>4.5020908933055832E-2</v>
      </c>
      <c r="Y190" s="155"/>
      <c r="Z190" s="155"/>
    </row>
    <row r="191" spans="1:26" x14ac:dyDescent="0.2">
      <c r="A191" s="152">
        <v>40417</v>
      </c>
      <c r="B191" s="153">
        <v>-1.3405961566707321E-2</v>
      </c>
      <c r="C191" s="153">
        <v>-5.2189276708911958E-3</v>
      </c>
      <c r="D191" s="153">
        <v>-2.9371858482906101E-2</v>
      </c>
      <c r="E191" s="153">
        <v>8.9071032770771927E-2</v>
      </c>
      <c r="F191" s="153">
        <v>-2.2738792403826237E-2</v>
      </c>
      <c r="G191" s="153">
        <v>-5.5335740506419623E-3</v>
      </c>
      <c r="H191" s="153">
        <v>-6.5395224292166543E-3</v>
      </c>
      <c r="I191" s="153">
        <v>-2.2163100644903982E-2</v>
      </c>
      <c r="J191" s="153">
        <v>-3.9143730886850185E-2</v>
      </c>
      <c r="K191" s="153">
        <v>-4.0095310480590243E-2</v>
      </c>
      <c r="L191" s="153">
        <v>-4.378359245447906E-3</v>
      </c>
      <c r="M191" s="153">
        <v>1.4910233090728352E-2</v>
      </c>
      <c r="N191" s="153">
        <v>-4.4100814998389692E-2</v>
      </c>
      <c r="O191" s="153">
        <v>-5.0879695672848321E-2</v>
      </c>
      <c r="P191" s="153">
        <v>-3.8498410974108034E-2</v>
      </c>
      <c r="Q191" s="153">
        <v>-2.4524674850358842E-2</v>
      </c>
      <c r="R191" s="153">
        <v>6.8803960725773508E-2</v>
      </c>
      <c r="S191" s="153">
        <v>-5.197701855054538E-2</v>
      </c>
      <c r="T191" s="153">
        <v>2.2592116832273194E-2</v>
      </c>
      <c r="U191" s="153">
        <v>-1.9140698775720204E-2</v>
      </c>
      <c r="V191" s="153">
        <v>4.7429002535588983E-3</v>
      </c>
      <c r="W191" s="153">
        <v>5.4963484277256126E-3</v>
      </c>
      <c r="X191" s="154">
        <v>-1.3979379682417947E-2</v>
      </c>
      <c r="Y191" s="155"/>
      <c r="Z191" s="155"/>
    </row>
    <row r="192" spans="1:26" x14ac:dyDescent="0.2">
      <c r="A192" s="152">
        <v>40424</v>
      </c>
      <c r="B192" s="153">
        <v>3.2138053827751929E-2</v>
      </c>
      <c r="C192" s="153">
        <v>0.10083990848062427</v>
      </c>
      <c r="D192" s="153">
        <v>3.3853559477204115E-2</v>
      </c>
      <c r="E192" s="153">
        <v>5.3684669428298419E-4</v>
      </c>
      <c r="F192" s="153">
        <v>2.204580197163539E-2</v>
      </c>
      <c r="G192" s="153">
        <v>3.3285922581549096E-2</v>
      </c>
      <c r="H192" s="153">
        <v>2.2015472012632448E-2</v>
      </c>
      <c r="I192" s="153">
        <v>3.047217715021523E-3</v>
      </c>
      <c r="J192" s="153">
        <v>4.0101845957988477E-2</v>
      </c>
      <c r="K192" s="153">
        <v>3.9219476519825901E-2</v>
      </c>
      <c r="L192" s="153">
        <v>3.8692298975064855E-2</v>
      </c>
      <c r="M192" s="153">
        <v>1.1975515412497813E-2</v>
      </c>
      <c r="N192" s="153">
        <v>4.3369906431648071E-2</v>
      </c>
      <c r="O192" s="153">
        <v>6.5631262525050027E-2</v>
      </c>
      <c r="P192" s="153">
        <v>3.367755442841E-2</v>
      </c>
      <c r="Q192" s="153">
        <v>2.8306564770398692E-2</v>
      </c>
      <c r="R192" s="153">
        <v>-2.4719792900961476E-2</v>
      </c>
      <c r="S192" s="153">
        <v>1.0134457311347088E-2</v>
      </c>
      <c r="T192" s="153">
        <v>2.9791548596524338E-2</v>
      </c>
      <c r="U192" s="153">
        <v>-6.4446429541280808E-3</v>
      </c>
      <c r="V192" s="153">
        <v>-4.2096150857812908E-3</v>
      </c>
      <c r="W192" s="153">
        <v>6.1206299161158634E-2</v>
      </c>
      <c r="X192" s="154">
        <v>2.3620839312147111E-2</v>
      </c>
      <c r="Y192" s="155"/>
      <c r="Z192" s="155"/>
    </row>
    <row r="193" spans="1:26" x14ac:dyDescent="0.2">
      <c r="A193" s="152">
        <v>40431</v>
      </c>
      <c r="B193" s="153">
        <v>7.4580403052638793E-3</v>
      </c>
      <c r="C193" s="153">
        <v>-3.9162367307652352E-2</v>
      </c>
      <c r="D193" s="153">
        <v>-2.4365040937556388E-2</v>
      </c>
      <c r="E193" s="153">
        <v>-1.8224868929009257E-2</v>
      </c>
      <c r="F193" s="153">
        <v>1.5734487383418542E-2</v>
      </c>
      <c r="G193" s="153">
        <v>-1.2005885999014016E-2</v>
      </c>
      <c r="H193" s="153">
        <v>3.1439110413173647E-2</v>
      </c>
      <c r="I193" s="153">
        <v>8.2392906705469077E-3</v>
      </c>
      <c r="J193" s="153">
        <v>-6.1199510403926337E-4</v>
      </c>
      <c r="K193" s="153">
        <v>1.922894161343626E-2</v>
      </c>
      <c r="L193" s="153">
        <v>2.3382162423675055E-2</v>
      </c>
      <c r="M193" s="153">
        <v>-2.5626416757760742E-2</v>
      </c>
      <c r="N193" s="153">
        <v>5.2897371018453376E-2</v>
      </c>
      <c r="O193" s="153">
        <v>5.9238363892806845E-2</v>
      </c>
      <c r="P193" s="153">
        <v>5.1764076056521877E-2</v>
      </c>
      <c r="Q193" s="153">
        <v>5.5277551515416174E-3</v>
      </c>
      <c r="R193" s="153">
        <v>4.8636020783499375E-3</v>
      </c>
      <c r="S193" s="153">
        <v>4.6018805678715184E-2</v>
      </c>
      <c r="T193" s="153">
        <v>1.1219421680291251E-2</v>
      </c>
      <c r="U193" s="153">
        <v>3.8081694100542277E-3</v>
      </c>
      <c r="V193" s="153">
        <v>3.9201515184775E-2</v>
      </c>
      <c r="W193" s="153">
        <v>5.3838556402493153E-2</v>
      </c>
      <c r="X193" s="154">
        <v>-1.9232162219479463E-2</v>
      </c>
      <c r="Y193" s="155"/>
      <c r="Z193" s="155"/>
    </row>
    <row r="194" spans="1:26" x14ac:dyDescent="0.2">
      <c r="A194" s="152">
        <v>40438</v>
      </c>
      <c r="B194" s="153">
        <v>5.4061757301634645E-3</v>
      </c>
      <c r="C194" s="153">
        <v>-3.8124815395618794E-2</v>
      </c>
      <c r="D194" s="153">
        <v>1.0101911268554978E-2</v>
      </c>
      <c r="E194" s="153">
        <v>7.7710218198066075E-3</v>
      </c>
      <c r="F194" s="153">
        <v>3.3617771100197459E-2</v>
      </c>
      <c r="G194" s="153">
        <v>4.1814711740123113E-2</v>
      </c>
      <c r="H194" s="153">
        <v>-2.0334804864328818E-2</v>
      </c>
      <c r="I194" s="153">
        <v>-1.9477485458083966E-2</v>
      </c>
      <c r="J194" s="153">
        <v>4.2865890998163066E-3</v>
      </c>
      <c r="K194" s="153">
        <v>4.2452603958718638E-2</v>
      </c>
      <c r="L194" s="153">
        <v>2.418950910952046E-2</v>
      </c>
      <c r="M194" s="153">
        <v>9.9956569272992585E-3</v>
      </c>
      <c r="N194" s="153">
        <v>3.1875679446752687E-2</v>
      </c>
      <c r="O194" s="153">
        <v>-7.5454948956947048E-3</v>
      </c>
      <c r="P194" s="153">
        <v>4.156197398441387E-3</v>
      </c>
      <c r="Q194" s="153">
        <v>1.3300428259049616E-2</v>
      </c>
      <c r="R194" s="153">
        <v>4.2852734834428641E-2</v>
      </c>
      <c r="S194" s="153">
        <v>6.4948998935299429E-2</v>
      </c>
      <c r="T194" s="153">
        <v>5.000241542264923E-2</v>
      </c>
      <c r="U194" s="153">
        <v>3.5037488860498948E-2</v>
      </c>
      <c r="V194" s="153">
        <v>-5.8873512112788138E-3</v>
      </c>
      <c r="W194" s="153">
        <v>-4.3831090208541652E-2</v>
      </c>
      <c r="X194" s="154">
        <v>8.7520848723779174E-2</v>
      </c>
      <c r="Y194" s="155"/>
      <c r="Z194" s="155"/>
    </row>
    <row r="195" spans="1:26" x14ac:dyDescent="0.2">
      <c r="A195" s="152">
        <v>40445</v>
      </c>
      <c r="B195" s="153">
        <v>1.9231720807838443E-2</v>
      </c>
      <c r="C195" s="153">
        <v>-2.6223189255543487E-3</v>
      </c>
      <c r="D195" s="153">
        <v>7.0779475476090731E-2</v>
      </c>
      <c r="E195" s="153">
        <v>-3.9304706621569499E-2</v>
      </c>
      <c r="F195" s="153">
        <v>1.6853607020211884E-2</v>
      </c>
      <c r="G195" s="153">
        <v>1.3914547370893293E-3</v>
      </c>
      <c r="H195" s="153">
        <v>-6.1252539612722243E-2</v>
      </c>
      <c r="I195" s="153">
        <v>1.7601023352587952E-2</v>
      </c>
      <c r="J195" s="153">
        <v>1.3414634146341612E-2</v>
      </c>
      <c r="K195" s="153">
        <v>7.0750424242560219E-3</v>
      </c>
      <c r="L195" s="153">
        <v>5.7960226130968863E-3</v>
      </c>
      <c r="M195" s="153">
        <v>-8.2714110709778202E-3</v>
      </c>
      <c r="N195" s="153">
        <v>4.0486621075931491E-2</v>
      </c>
      <c r="O195" s="153">
        <v>1.1627906976744257E-2</v>
      </c>
      <c r="P195" s="153">
        <v>5.8154702701014957E-2</v>
      </c>
      <c r="Q195" s="153">
        <v>3.2707482237586176E-2</v>
      </c>
      <c r="R195" s="153">
        <v>3.6406716993949984E-2</v>
      </c>
      <c r="S195" s="153">
        <v>-1.1756640921345875E-2</v>
      </c>
      <c r="T195" s="153">
        <v>8.9134672689472946E-3</v>
      </c>
      <c r="U195" s="153">
        <v>3.8408156500004537E-2</v>
      </c>
      <c r="V195" s="153">
        <v>2.2319548447108886E-2</v>
      </c>
      <c r="W195" s="153">
        <v>8.5261132494744374E-2</v>
      </c>
      <c r="X195" s="154">
        <v>2.7932099699173308E-2</v>
      </c>
      <c r="Y195" s="155"/>
      <c r="Z195" s="155"/>
    </row>
    <row r="196" spans="1:26" x14ac:dyDescent="0.2">
      <c r="A196" s="152">
        <v>40452</v>
      </c>
      <c r="B196" s="153">
        <v>4.8677527384026247E-2</v>
      </c>
      <c r="C196" s="153">
        <v>6.4783528718602337E-2</v>
      </c>
      <c r="D196" s="153">
        <v>6.5975628470275688E-2</v>
      </c>
      <c r="E196" s="153">
        <v>6.8249290381590666E-2</v>
      </c>
      <c r="F196" s="153">
        <v>8.1689402126005672E-2</v>
      </c>
      <c r="G196" s="153">
        <v>7.5285620585460108E-2</v>
      </c>
      <c r="H196" s="153">
        <v>2.5976790661977868E-2</v>
      </c>
      <c r="I196" s="153">
        <v>3.7377875504795099E-2</v>
      </c>
      <c r="J196" s="153">
        <v>6.8592057761732883E-2</v>
      </c>
      <c r="K196" s="153">
        <v>3.1631623206396488E-2</v>
      </c>
      <c r="L196" s="153">
        <v>6.2389748094699403E-2</v>
      </c>
      <c r="M196" s="153">
        <v>6.5579308646568191E-2</v>
      </c>
      <c r="N196" s="153">
        <v>5.6872333281349711E-2</v>
      </c>
      <c r="O196" s="153">
        <v>3.8461538461538346E-2</v>
      </c>
      <c r="P196" s="153">
        <v>1.0745013174498414E-3</v>
      </c>
      <c r="Q196" s="153">
        <v>5.0290766816557045E-2</v>
      </c>
      <c r="R196" s="153">
        <v>9.3959750134392145E-2</v>
      </c>
      <c r="S196" s="153">
        <v>0.15359784983274102</v>
      </c>
      <c r="T196" s="153">
        <v>3.8322966589479479E-2</v>
      </c>
      <c r="U196" s="153">
        <v>3.6258528779062119E-2</v>
      </c>
      <c r="V196" s="153">
        <v>7.3870141232628667E-2</v>
      </c>
      <c r="W196" s="153">
        <v>5.0378094310511773E-3</v>
      </c>
      <c r="X196" s="154">
        <v>9.342613020949353E-3</v>
      </c>
      <c r="Y196" s="155"/>
      <c r="Z196" s="155"/>
    </row>
    <row r="197" spans="1:26" x14ac:dyDescent="0.2">
      <c r="A197" s="152">
        <v>40459</v>
      </c>
      <c r="B197" s="153">
        <v>8.7244595306618447E-3</v>
      </c>
      <c r="C197" s="153">
        <v>-5.4095345267836069E-2</v>
      </c>
      <c r="D197" s="153">
        <v>1.2246383899513972E-2</v>
      </c>
      <c r="E197" s="153">
        <v>1.8600643740437343E-2</v>
      </c>
      <c r="F197" s="153">
        <v>3.9115938042117368E-2</v>
      </c>
      <c r="G197" s="153">
        <v>4.1917365639748468E-2</v>
      </c>
      <c r="H197" s="153">
        <v>-2.9828070969293213E-2</v>
      </c>
      <c r="I197" s="153">
        <v>-4.4924849879597904E-2</v>
      </c>
      <c r="J197" s="153">
        <v>-1.2950450450450473E-2</v>
      </c>
      <c r="K197" s="153">
        <v>3.2749498997621918E-2</v>
      </c>
      <c r="L197" s="153">
        <v>4.6423867333524133E-2</v>
      </c>
      <c r="M197" s="153">
        <v>4.1678365408590864E-2</v>
      </c>
      <c r="N197" s="153">
        <v>4.7292754332616795E-2</v>
      </c>
      <c r="O197" s="153">
        <v>-2.9799914857384733E-3</v>
      </c>
      <c r="P197" s="153">
        <v>9.5041631502504158E-3</v>
      </c>
      <c r="Q197" s="153">
        <v>2.6418523313154394E-2</v>
      </c>
      <c r="R197" s="153">
        <v>-1.7246641981471432E-2</v>
      </c>
      <c r="S197" s="153">
        <v>1.136561265415721E-2</v>
      </c>
      <c r="T197" s="153">
        <v>5.654478898073545E-2</v>
      </c>
      <c r="U197" s="153">
        <v>4.0777910654898929E-3</v>
      </c>
      <c r="V197" s="153">
        <v>4.774058436054375E-2</v>
      </c>
      <c r="W197" s="153">
        <v>-1.7153457274967195E-2</v>
      </c>
      <c r="X197" s="154">
        <v>9.9633807758867834E-2</v>
      </c>
      <c r="Y197" s="155"/>
      <c r="Z197" s="155"/>
    </row>
    <row r="198" spans="1:26" x14ac:dyDescent="0.2">
      <c r="A198" s="152">
        <v>40466</v>
      </c>
      <c r="B198" s="153">
        <v>2.6652542110443121E-2</v>
      </c>
      <c r="C198" s="153">
        <v>2.3333487760837171E-2</v>
      </c>
      <c r="D198" s="153">
        <v>3.4252513786259917E-2</v>
      </c>
      <c r="E198" s="153">
        <v>5.3823672384032205E-2</v>
      </c>
      <c r="F198" s="153">
        <v>1.7443622842466852E-2</v>
      </c>
      <c r="G198" s="153">
        <v>1.8714452003606195E-2</v>
      </c>
      <c r="H198" s="153">
        <v>-3.5316856727309592E-3</v>
      </c>
      <c r="I198" s="153">
        <v>2.4861998954758775E-2</v>
      </c>
      <c r="J198" s="153">
        <v>3.4227039361094534E-3</v>
      </c>
      <c r="K198" s="153">
        <v>1.5031518283423037E-3</v>
      </c>
      <c r="L198" s="153">
        <v>4.9316080024664817E-2</v>
      </c>
      <c r="M198" s="153">
        <v>2.6415101715342861E-2</v>
      </c>
      <c r="N198" s="153">
        <v>6.8685628567931353E-2</v>
      </c>
      <c r="O198" s="153">
        <v>6.1485909479077609E-2</v>
      </c>
      <c r="P198" s="153">
        <v>5.1539740622054672E-2</v>
      </c>
      <c r="Q198" s="153">
        <v>4.2603265220952343E-3</v>
      </c>
      <c r="R198" s="153">
        <v>3.6772400343846795E-2</v>
      </c>
      <c r="S198" s="153">
        <v>4.7119538268321035E-2</v>
      </c>
      <c r="T198" s="153">
        <v>5.7360751058229464E-2</v>
      </c>
      <c r="U198" s="153">
        <v>6.4886236067071001E-2</v>
      </c>
      <c r="V198" s="153">
        <v>5.0813154233096298E-2</v>
      </c>
      <c r="W198" s="153">
        <v>2.792940920972669E-2</v>
      </c>
      <c r="X198" s="154">
        <v>-9.5996090585552443E-3</v>
      </c>
      <c r="Y198" s="155"/>
      <c r="Z198" s="155"/>
    </row>
    <row r="199" spans="1:26" x14ac:dyDescent="0.2">
      <c r="A199" s="152">
        <v>40473</v>
      </c>
      <c r="B199" s="153">
        <v>-5.441501575653198E-2</v>
      </c>
      <c r="C199" s="153">
        <v>-0.10040992848265738</v>
      </c>
      <c r="D199" s="153">
        <v>-1.371687165127323E-2</v>
      </c>
      <c r="E199" s="153">
        <v>-4.1817962203754951E-2</v>
      </c>
      <c r="F199" s="153">
        <v>-2.4758496314371183E-2</v>
      </c>
      <c r="G199" s="153">
        <v>-3.1801029289232077E-2</v>
      </c>
      <c r="H199" s="153">
        <v>-7.4323623055073465E-2</v>
      </c>
      <c r="I199" s="153">
        <v>-6.8368520950105496E-2</v>
      </c>
      <c r="J199" s="153">
        <v>-3.922683342808421E-2</v>
      </c>
      <c r="K199" s="153">
        <v>-3.0319777788811068E-2</v>
      </c>
      <c r="L199" s="153">
        <v>-9.9190117450577736E-2</v>
      </c>
      <c r="M199" s="153">
        <v>6.184620830332898E-3</v>
      </c>
      <c r="N199" s="153">
        <v>-4.4287423252651496E-2</v>
      </c>
      <c r="O199" s="153">
        <v>-3.1375703942075672E-2</v>
      </c>
      <c r="P199" s="153">
        <v>-0.13625004065511487</v>
      </c>
      <c r="Q199" s="153">
        <v>-0.14536673820357254</v>
      </c>
      <c r="R199" s="153">
        <v>-3.7544688823309781E-2</v>
      </c>
      <c r="S199" s="153">
        <v>-6.12438063097792E-2</v>
      </c>
      <c r="T199" s="153">
        <v>1.5643283460328786E-2</v>
      </c>
      <c r="U199" s="153">
        <v>-3.422261685163093E-2</v>
      </c>
      <c r="V199" s="153">
        <v>-9.8995767972077237E-2</v>
      </c>
      <c r="W199" s="153">
        <v>-8.997211693945327E-2</v>
      </c>
      <c r="X199" s="154">
        <v>-1.4919735229717301E-2</v>
      </c>
      <c r="Y199" s="155"/>
      <c r="Z199" s="155"/>
    </row>
    <row r="200" spans="1:26" x14ac:dyDescent="0.2">
      <c r="A200" s="152">
        <v>40480</v>
      </c>
      <c r="B200" s="153">
        <v>1.5437948958765787E-2</v>
      </c>
      <c r="C200" s="153">
        <v>6.6673741064806682E-2</v>
      </c>
      <c r="D200" s="153">
        <v>-1.114657358727026E-2</v>
      </c>
      <c r="E200" s="153">
        <v>4.2163227717550017E-2</v>
      </c>
      <c r="F200" s="153">
        <v>-2.0560032462610386E-2</v>
      </c>
      <c r="G200" s="153">
        <v>-2.1973716738776131E-2</v>
      </c>
      <c r="H200" s="153">
        <v>6.6376424243996604E-2</v>
      </c>
      <c r="I200" s="153">
        <v>3.0052815414545898E-2</v>
      </c>
      <c r="J200" s="153">
        <v>-1.1834319526626968E-3</v>
      </c>
      <c r="K200" s="153">
        <v>3.1841783092396055E-2</v>
      </c>
      <c r="L200" s="153">
        <v>4.3400859427897565E-2</v>
      </c>
      <c r="M200" s="153">
        <v>-5.8486957113661328E-3</v>
      </c>
      <c r="N200" s="153">
        <v>-9.9917712901663892E-4</v>
      </c>
      <c r="O200" s="153">
        <v>2.4501661129568249E-2</v>
      </c>
      <c r="P200" s="153">
        <v>3.8784041521000852E-2</v>
      </c>
      <c r="Q200" s="153">
        <v>2.3027424914992649E-2</v>
      </c>
      <c r="R200" s="153">
        <v>4.1829597410563048E-3</v>
      </c>
      <c r="S200" s="153">
        <v>-4.8329165367672129E-2</v>
      </c>
      <c r="T200" s="153">
        <v>4.6281777815494862E-2</v>
      </c>
      <c r="U200" s="153">
        <v>-8.6543558511235127E-3</v>
      </c>
      <c r="V200" s="153">
        <v>2.9442471796666341E-3</v>
      </c>
      <c r="W200" s="153">
        <v>1.0837325544724396E-2</v>
      </c>
      <c r="X200" s="154">
        <v>7.1655428063098006E-2</v>
      </c>
      <c r="Y200" s="155"/>
      <c r="Z200" s="155"/>
    </row>
    <row r="201" spans="1:26" x14ac:dyDescent="0.2">
      <c r="A201" s="152">
        <v>40487</v>
      </c>
      <c r="B201" s="153">
        <v>4.0375894125714448E-2</v>
      </c>
      <c r="C201" s="153">
        <v>7.3194886222186104E-2</v>
      </c>
      <c r="D201" s="153">
        <v>4.5974239276255977E-2</v>
      </c>
      <c r="E201" s="153">
        <v>-5.5869133736786815E-3</v>
      </c>
      <c r="F201" s="153">
        <v>6.6848561309617929E-2</v>
      </c>
      <c r="G201" s="153">
        <v>6.1544500876379769E-2</v>
      </c>
      <c r="H201" s="153">
        <v>1.2677816815711181E-2</v>
      </c>
      <c r="I201" s="153">
        <v>6.2763153943507427E-2</v>
      </c>
      <c r="J201" s="153">
        <v>6.5165876777251275E-2</v>
      </c>
      <c r="K201" s="153">
        <v>1.1638106530934571E-2</v>
      </c>
      <c r="L201" s="153">
        <v>6.2234390813179941E-2</v>
      </c>
      <c r="M201" s="153">
        <v>1.7676575218924146E-2</v>
      </c>
      <c r="N201" s="153">
        <v>1.440299190861878E-2</v>
      </c>
      <c r="O201" s="153">
        <v>1.5403323875151965E-2</v>
      </c>
      <c r="P201" s="153">
        <v>-2.0934468181400958E-2</v>
      </c>
      <c r="Q201" s="153">
        <v>-1.0915972721905721E-3</v>
      </c>
      <c r="R201" s="153">
        <v>3.3581716634940452E-2</v>
      </c>
      <c r="S201" s="153">
        <v>3.9298832255716488E-2</v>
      </c>
      <c r="T201" s="153">
        <v>-2.0842505037629937E-3</v>
      </c>
      <c r="U201" s="153">
        <v>-2.2511759873291869E-2</v>
      </c>
      <c r="V201" s="153">
        <v>9.0984489355784112E-2</v>
      </c>
      <c r="W201" s="153">
        <v>7.6711308688662244E-2</v>
      </c>
      <c r="X201" s="154">
        <v>4.5898521614431143E-2</v>
      </c>
      <c r="Y201" s="155"/>
      <c r="Z201" s="155"/>
    </row>
    <row r="202" spans="1:26" x14ac:dyDescent="0.2">
      <c r="A202" s="152">
        <v>40494</v>
      </c>
      <c r="B202" s="153">
        <v>-5.3209892088624214E-2</v>
      </c>
      <c r="C202" s="153">
        <v>-7.3274255319836959E-2</v>
      </c>
      <c r="D202" s="153">
        <v>-2.7243697203325829E-2</v>
      </c>
      <c r="E202" s="153">
        <v>-4.1359717516011155E-2</v>
      </c>
      <c r="F202" s="153">
        <v>-6.1461974014681661E-2</v>
      </c>
      <c r="G202" s="153">
        <v>-5.6553951265992171E-2</v>
      </c>
      <c r="H202" s="153">
        <v>-7.0981827101205966E-3</v>
      </c>
      <c r="I202" s="153">
        <v>-2.7907273029521638E-2</v>
      </c>
      <c r="J202" s="153">
        <v>-4.6718576195773069E-2</v>
      </c>
      <c r="K202" s="153">
        <v>-7.8305431674107376E-2</v>
      </c>
      <c r="L202" s="153">
        <v>-0.12942854417897873</v>
      </c>
      <c r="M202" s="153">
        <v>1.0769442453164168E-2</v>
      </c>
      <c r="N202" s="153">
        <v>-5.2989668931663202E-2</v>
      </c>
      <c r="O202" s="153">
        <v>-3.3932135728542971E-2</v>
      </c>
      <c r="P202" s="153">
        <v>-0.10091056796028006</v>
      </c>
      <c r="Q202" s="153">
        <v>-2.6756695786627132E-2</v>
      </c>
      <c r="R202" s="153">
        <v>-2.8572371185735388E-2</v>
      </c>
      <c r="S202" s="153">
        <v>-7.3468458982652002E-2</v>
      </c>
      <c r="T202" s="153">
        <v>-3.1754930899271873E-2</v>
      </c>
      <c r="U202" s="153">
        <v>-5.8903593354662264E-3</v>
      </c>
      <c r="V202" s="153">
        <v>-3.9722550209370391E-2</v>
      </c>
      <c r="W202" s="153">
        <v>-0.13497753296155646</v>
      </c>
      <c r="X202" s="154">
        <v>-8.6694803871214213E-2</v>
      </c>
      <c r="Y202" s="155"/>
      <c r="Z202" s="155"/>
    </row>
    <row r="203" spans="1:26" x14ac:dyDescent="0.2">
      <c r="A203" s="152">
        <v>40501</v>
      </c>
      <c r="B203" s="153">
        <v>8.0594740038911136E-3</v>
      </c>
      <c r="C203" s="153">
        <v>-5.282155503785674E-3</v>
      </c>
      <c r="D203" s="153">
        <v>9.6914916092790664E-3</v>
      </c>
      <c r="E203" s="153">
        <v>1.9944499169565772E-2</v>
      </c>
      <c r="F203" s="153">
        <v>-4.2730537482514926E-3</v>
      </c>
      <c r="G203" s="153">
        <v>-1.1439486497849501E-3</v>
      </c>
      <c r="H203" s="153">
        <v>-2.802292695313921E-2</v>
      </c>
      <c r="I203" s="153">
        <v>-2.5200290580824049E-2</v>
      </c>
      <c r="J203" s="153">
        <v>-1.2252042007001217E-2</v>
      </c>
      <c r="K203" s="153">
        <v>2.0141700285303547E-2</v>
      </c>
      <c r="L203" s="153">
        <v>-1.7695351806511463E-2</v>
      </c>
      <c r="M203" s="153">
        <v>5.2359066407154731E-4</v>
      </c>
      <c r="N203" s="153">
        <v>1.4566027010950852E-2</v>
      </c>
      <c r="O203" s="153">
        <v>6.1983471074380167E-2</v>
      </c>
      <c r="P203" s="153">
        <v>4.7894148038842663E-2</v>
      </c>
      <c r="Q203" s="153">
        <v>9.9624924633153339E-3</v>
      </c>
      <c r="R203" s="153">
        <v>4.8006066182719666E-2</v>
      </c>
      <c r="S203" s="153">
        <v>7.8266825616138472E-3</v>
      </c>
      <c r="T203" s="153">
        <v>7.9901846133445635E-3</v>
      </c>
      <c r="U203" s="153">
        <v>7.5666573553743566E-2</v>
      </c>
      <c r="V203" s="153">
        <v>2.7765569626085219E-2</v>
      </c>
      <c r="W203" s="153">
        <v>-1.9387326534306651E-2</v>
      </c>
      <c r="X203" s="154">
        <v>-1.3073558928226805E-2</v>
      </c>
      <c r="Y203" s="155"/>
      <c r="Z203" s="155"/>
    </row>
    <row r="204" spans="1:26" x14ac:dyDescent="0.2">
      <c r="A204" s="152">
        <v>40508</v>
      </c>
      <c r="B204" s="153">
        <v>-4.3738281406311273E-2</v>
      </c>
      <c r="C204" s="153">
        <v>-4.8833157206874159E-2</v>
      </c>
      <c r="D204" s="153">
        <v>-2.7153740757443832E-2</v>
      </c>
      <c r="E204" s="153">
        <v>-3.3331532762426307E-2</v>
      </c>
      <c r="F204" s="153">
        <v>-3.5585711182635787E-2</v>
      </c>
      <c r="G204" s="153">
        <v>-4.9670460052810096E-2</v>
      </c>
      <c r="H204" s="153">
        <v>-7.6688297313362533E-2</v>
      </c>
      <c r="I204" s="153">
        <v>-0.10981158706354707</v>
      </c>
      <c r="J204" s="153">
        <v>-5.0206733608978232E-2</v>
      </c>
      <c r="K204" s="153">
        <v>-1.7979389451426599E-2</v>
      </c>
      <c r="L204" s="153">
        <v>-7.6950672661942346E-2</v>
      </c>
      <c r="M204" s="153">
        <v>-2.2466739801309674E-2</v>
      </c>
      <c r="N204" s="153">
        <v>-5.5814321011793629E-2</v>
      </c>
      <c r="O204" s="153">
        <v>-1.5953307392996115E-2</v>
      </c>
      <c r="P204" s="153">
        <v>-3.4887159295167947E-2</v>
      </c>
      <c r="Q204" s="153">
        <v>-2.425598695258515E-2</v>
      </c>
      <c r="R204" s="153">
        <v>-1.9164720070362157E-2</v>
      </c>
      <c r="S204" s="153">
        <v>6.2999450757397655E-3</v>
      </c>
      <c r="T204" s="153">
        <v>4.9640249581967055E-2</v>
      </c>
      <c r="U204" s="153">
        <v>-1.5502220320860193E-2</v>
      </c>
      <c r="V204" s="153">
        <v>-3.906851813034371E-3</v>
      </c>
      <c r="W204" s="153">
        <v>-1.9416111631784427E-2</v>
      </c>
      <c r="X204" s="154">
        <v>-4.7372664619031432E-2</v>
      </c>
      <c r="Y204" s="155"/>
      <c r="Z204" s="155"/>
    </row>
    <row r="205" spans="1:26" x14ac:dyDescent="0.2">
      <c r="A205" s="152">
        <v>40515</v>
      </c>
      <c r="B205" s="153">
        <v>4.5602124928265694E-2</v>
      </c>
      <c r="C205" s="153">
        <v>6.8244239824109029E-2</v>
      </c>
      <c r="D205" s="153">
        <v>5.2657875089450419E-2</v>
      </c>
      <c r="E205" s="153">
        <v>5.7904334928367177E-2</v>
      </c>
      <c r="F205" s="153">
        <v>1.3995077824024361E-2</v>
      </c>
      <c r="G205" s="153">
        <v>8.2953942902196966E-3</v>
      </c>
      <c r="H205" s="153">
        <v>7.4488448078822087E-2</v>
      </c>
      <c r="I205" s="153">
        <v>-7.5990712440195639E-3</v>
      </c>
      <c r="J205" s="153">
        <v>1.8034825870646937E-2</v>
      </c>
      <c r="K205" s="153">
        <v>6.7844308230031236E-2</v>
      </c>
      <c r="L205" s="153">
        <v>2.2521723707618988E-2</v>
      </c>
      <c r="M205" s="153">
        <v>8.2201979958700461E-2</v>
      </c>
      <c r="N205" s="153">
        <v>5.5662449681841628E-2</v>
      </c>
      <c r="O205" s="153">
        <v>2.214313958086209E-2</v>
      </c>
      <c r="P205" s="153">
        <v>5.7615323015561867E-2</v>
      </c>
      <c r="Q205" s="153">
        <v>7.637280433836012E-2</v>
      </c>
      <c r="R205" s="153">
        <v>3.0344294334010424E-2</v>
      </c>
      <c r="S205" s="153">
        <v>3.825282712471062E-2</v>
      </c>
      <c r="T205" s="153">
        <v>-2.0501630724732187E-2</v>
      </c>
      <c r="U205" s="153">
        <v>7.6036879386698328E-2</v>
      </c>
      <c r="V205" s="153">
        <v>2.1292731261349104E-2</v>
      </c>
      <c r="W205" s="153">
        <v>4.4087253858326958E-2</v>
      </c>
      <c r="X205" s="154">
        <v>-2.5236775961686306E-2</v>
      </c>
      <c r="Y205" s="155"/>
      <c r="Z205" s="155"/>
    </row>
    <row r="206" spans="1:26" x14ac:dyDescent="0.2">
      <c r="A206" s="152">
        <v>40522</v>
      </c>
      <c r="B206" s="153">
        <v>-3.187105600952081E-2</v>
      </c>
      <c r="C206" s="153">
        <v>-1.1684290459182175E-2</v>
      </c>
      <c r="D206" s="153">
        <v>-1.0694985442328534E-2</v>
      </c>
      <c r="E206" s="153">
        <v>-7.5123474563321163E-2</v>
      </c>
      <c r="F206" s="153">
        <v>-4.0075117647970046E-2</v>
      </c>
      <c r="G206" s="153">
        <v>-4.0186185469915058E-2</v>
      </c>
      <c r="H206" s="153">
        <v>6.8918033848784782E-2</v>
      </c>
      <c r="I206" s="153">
        <v>8.8398377081302451E-3</v>
      </c>
      <c r="J206" s="153">
        <v>4.8869883934024609E-3</v>
      </c>
      <c r="K206" s="153">
        <v>-6.8977954798931165E-2</v>
      </c>
      <c r="L206" s="153">
        <v>-5.8551175198496973E-2</v>
      </c>
      <c r="M206" s="153">
        <v>7.39165613145826E-3</v>
      </c>
      <c r="N206" s="153">
        <v>-9.6397065572835852E-2</v>
      </c>
      <c r="O206" s="153">
        <v>-6.1895551257253434E-2</v>
      </c>
      <c r="P206" s="153">
        <v>-6.2447779133771461E-2</v>
      </c>
      <c r="Q206" s="153">
        <v>-9.8660838745034132E-2</v>
      </c>
      <c r="R206" s="153">
        <v>-1.3828142400796491E-2</v>
      </c>
      <c r="S206" s="153">
        <v>-4.9294613502811183E-2</v>
      </c>
      <c r="T206" s="153">
        <v>-2.3631987890484207E-2</v>
      </c>
      <c r="U206" s="153">
        <v>-3.2749634241449173E-2</v>
      </c>
      <c r="V206" s="153">
        <v>4.2524490024116596E-3</v>
      </c>
      <c r="W206" s="153">
        <v>-1.6663210911336466E-2</v>
      </c>
      <c r="X206" s="154">
        <v>-2.347951565277798E-2</v>
      </c>
      <c r="Y206" s="155"/>
      <c r="Z206" s="155"/>
    </row>
    <row r="207" spans="1:26" x14ac:dyDescent="0.2">
      <c r="A207" s="152">
        <v>40529</v>
      </c>
      <c r="B207" s="153">
        <v>-4.1623142981237456E-3</v>
      </c>
      <c r="C207" s="153">
        <v>1.0460139798149162E-2</v>
      </c>
      <c r="D207" s="153">
        <v>-1.6918703964115174E-3</v>
      </c>
      <c r="E207" s="153">
        <v>5.805336971796949E-2</v>
      </c>
      <c r="F207" s="153">
        <v>-6.60148035086351E-3</v>
      </c>
      <c r="G207" s="153">
        <v>3.9797546766738839E-3</v>
      </c>
      <c r="H207" s="153">
        <v>5.0612635365649182E-3</v>
      </c>
      <c r="I207" s="153">
        <v>-4.5544323064172592E-4</v>
      </c>
      <c r="J207" s="153">
        <v>-1.3981762917933157E-2</v>
      </c>
      <c r="K207" s="153">
        <v>3.1914663873733748E-2</v>
      </c>
      <c r="L207" s="153">
        <v>-1.4626752225743875E-2</v>
      </c>
      <c r="M207" s="153">
        <v>2.0068261876017672E-2</v>
      </c>
      <c r="N207" s="153">
        <v>-2.0131474341715638E-2</v>
      </c>
      <c r="O207" s="153">
        <v>-2.0618556701031219E-3</v>
      </c>
      <c r="P207" s="153">
        <v>-7.419995437057253E-2</v>
      </c>
      <c r="Q207" s="153">
        <v>-2.2708986737632417E-2</v>
      </c>
      <c r="R207" s="153">
        <v>7.9459077344006798E-2</v>
      </c>
      <c r="S207" s="153">
        <v>-0.10523390905953091</v>
      </c>
      <c r="T207" s="153">
        <v>8.7627027358476745E-2</v>
      </c>
      <c r="U207" s="153">
        <v>-3.0502798130466593E-2</v>
      </c>
      <c r="V207" s="153">
        <v>2.9328256183686754E-2</v>
      </c>
      <c r="W207" s="153">
        <v>-1.2574836607358123E-2</v>
      </c>
      <c r="X207" s="154">
        <v>-2.943760797498125E-2</v>
      </c>
      <c r="Y207" s="155"/>
      <c r="Z207" s="155"/>
    </row>
    <row r="208" spans="1:26" x14ac:dyDescent="0.2">
      <c r="A208" s="152">
        <v>40536</v>
      </c>
      <c r="B208" s="153">
        <v>1.4175799082355283E-2</v>
      </c>
      <c r="C208" s="153">
        <v>7.154931864356489E-3</v>
      </c>
      <c r="D208" s="153">
        <v>1.0548447564867938E-2</v>
      </c>
      <c r="E208" s="153">
        <v>-3.4708874727232074E-2</v>
      </c>
      <c r="F208" s="153">
        <v>2.7202310780677776E-2</v>
      </c>
      <c r="G208" s="153">
        <v>2.8415345837268721E-2</v>
      </c>
      <c r="H208" s="153">
        <v>1.4625221405348901E-2</v>
      </c>
      <c r="I208" s="153">
        <v>-2.2293401437457907E-3</v>
      </c>
      <c r="J208" s="153">
        <v>4.9321824907522724E-3</v>
      </c>
      <c r="K208" s="153">
        <v>7.7854536788784269E-3</v>
      </c>
      <c r="L208" s="153">
        <v>2.904388117279573E-2</v>
      </c>
      <c r="M208" s="153">
        <v>2.5618452118458469E-3</v>
      </c>
      <c r="N208" s="153">
        <v>-4.0017259081087482E-3</v>
      </c>
      <c r="O208" s="153">
        <v>3.7190082644628043E-3</v>
      </c>
      <c r="P208" s="153">
        <v>5.5743778332408088E-2</v>
      </c>
      <c r="Q208" s="153">
        <v>-2.8300960126437643E-3</v>
      </c>
      <c r="R208" s="153">
        <v>2.1934662420153371E-2</v>
      </c>
      <c r="S208" s="153">
        <v>8.0977853838661393E-2</v>
      </c>
      <c r="T208" s="153">
        <v>1.1002166471777215E-2</v>
      </c>
      <c r="U208" s="153">
        <v>-7.9711670663439846E-5</v>
      </c>
      <c r="V208" s="153">
        <v>2.874345033688187E-2</v>
      </c>
      <c r="W208" s="153">
        <v>1.1880126802879268E-2</v>
      </c>
      <c r="X208" s="154">
        <v>-1.8696092053258973E-3</v>
      </c>
      <c r="Y208" s="155"/>
      <c r="Z208" s="155"/>
    </row>
    <row r="209" spans="1:26" x14ac:dyDescent="0.2">
      <c r="A209" s="152">
        <v>40543</v>
      </c>
      <c r="B209" s="153">
        <v>3.1515343399898775E-2</v>
      </c>
      <c r="C209" s="153">
        <v>8.0287008550611841E-2</v>
      </c>
      <c r="D209" s="153">
        <v>-1.2242109129749087E-2</v>
      </c>
      <c r="E209" s="153">
        <v>1.5902303426038534E-2</v>
      </c>
      <c r="F209" s="153">
        <v>1.7144702683246634E-2</v>
      </c>
      <c r="G209" s="153">
        <v>3.1247345751312331E-2</v>
      </c>
      <c r="H209" s="153">
        <v>1.2178106663120831E-3</v>
      </c>
      <c r="I209" s="153">
        <v>3.9992512287661909E-2</v>
      </c>
      <c r="J209" s="153">
        <v>2.2699386503067544E-2</v>
      </c>
      <c r="K209" s="153">
        <v>3.5391455908451719E-2</v>
      </c>
      <c r="L209" s="153">
        <v>6.5336627577945769E-2</v>
      </c>
      <c r="M209" s="153">
        <v>9.3110360454800714E-2</v>
      </c>
      <c r="N209" s="153">
        <v>1.9325411127677185E-2</v>
      </c>
      <c r="O209" s="153">
        <v>1.6467682173733696E-3</v>
      </c>
      <c r="P209" s="153">
        <v>0.10040811431762899</v>
      </c>
      <c r="Q209" s="153">
        <v>4.5104659380781814E-2</v>
      </c>
      <c r="R209" s="153">
        <v>3.0966168065956239E-2</v>
      </c>
      <c r="S209" s="153">
        <v>4.6559296126052759E-2</v>
      </c>
      <c r="T209" s="153">
        <v>7.7913187695808081E-3</v>
      </c>
      <c r="U209" s="153">
        <v>5.5867265545963822E-2</v>
      </c>
      <c r="V209" s="153">
        <v>2.4774095307557396E-2</v>
      </c>
      <c r="W209" s="153">
        <v>3.7075549816780644E-3</v>
      </c>
      <c r="X209" s="154">
        <v>3.2134394462207984E-2</v>
      </c>
      <c r="Y209" s="155"/>
      <c r="Z209" s="155"/>
    </row>
    <row r="210" spans="1:26" x14ac:dyDescent="0.2">
      <c r="A210" s="152">
        <v>40550</v>
      </c>
      <c r="B210" s="153">
        <v>-1.065445440080616E-3</v>
      </c>
      <c r="C210" s="153">
        <v>-3.2080532434942563E-2</v>
      </c>
      <c r="D210" s="153">
        <v>3.7098116402265041E-2</v>
      </c>
      <c r="E210" s="153">
        <v>4.4803469485179472E-2</v>
      </c>
      <c r="F210" s="153">
        <v>-1.6212033343090005E-2</v>
      </c>
      <c r="G210" s="153">
        <v>-3.4107580252295294E-2</v>
      </c>
      <c r="H210" s="153">
        <v>4.9660281794613369E-2</v>
      </c>
      <c r="I210" s="153">
        <v>6.2467165224349468E-2</v>
      </c>
      <c r="J210" s="153">
        <v>4.9790041991601572E-2</v>
      </c>
      <c r="K210" s="153">
        <v>-2.6100064093548599E-2</v>
      </c>
      <c r="L210" s="153">
        <v>-5.6123539728645498E-2</v>
      </c>
      <c r="M210" s="153">
        <v>-7.8505723271719965E-2</v>
      </c>
      <c r="N210" s="153">
        <v>2.0481362549927593E-2</v>
      </c>
      <c r="O210" s="153">
        <v>-2.2605836415947274E-2</v>
      </c>
      <c r="P210" s="153">
        <v>-7.7832980067464808E-2</v>
      </c>
      <c r="Q210" s="153">
        <v>2.5090326785305258E-2</v>
      </c>
      <c r="R210" s="153">
        <v>-2.4900732601376128E-2</v>
      </c>
      <c r="S210" s="153">
        <v>2.1768283590612305E-2</v>
      </c>
      <c r="T210" s="153">
        <v>-3.3200012433853084E-3</v>
      </c>
      <c r="U210" s="153">
        <v>-1.5402375561930038E-2</v>
      </c>
      <c r="V210" s="153">
        <v>2.0913244788049158E-2</v>
      </c>
      <c r="W210" s="153">
        <v>3.9965229492963286E-2</v>
      </c>
      <c r="X210" s="154">
        <v>1.0788678213865317E-2</v>
      </c>
      <c r="Y210" s="155"/>
      <c r="Z210" s="155"/>
    </row>
    <row r="211" spans="1:26" x14ac:dyDescent="0.2">
      <c r="A211" s="152">
        <v>40557</v>
      </c>
      <c r="B211" s="153">
        <v>1.3686185517976016E-2</v>
      </c>
      <c r="C211" s="153">
        <v>3.1778619488650489E-2</v>
      </c>
      <c r="D211" s="153">
        <v>3.3519839450679781E-2</v>
      </c>
      <c r="E211" s="153">
        <v>5.1051230686237972E-2</v>
      </c>
      <c r="F211" s="153">
        <v>2.4793620714306835E-2</v>
      </c>
      <c r="G211" s="153">
        <v>2.5402920561324684E-2</v>
      </c>
      <c r="H211" s="153">
        <v>6.057407601220248E-3</v>
      </c>
      <c r="I211" s="153">
        <v>-1.1080198708123592E-2</v>
      </c>
      <c r="J211" s="153">
        <v>2.9142857142857231E-2</v>
      </c>
      <c r="K211" s="153">
        <v>-2.4490507473002968E-2</v>
      </c>
      <c r="L211" s="153">
        <v>-1.7211691601874034E-2</v>
      </c>
      <c r="M211" s="153">
        <v>1.6277064786913341E-2</v>
      </c>
      <c r="N211" s="153">
        <v>2.3469150111422352E-2</v>
      </c>
      <c r="O211" s="153">
        <v>4.1211101766190091E-2</v>
      </c>
      <c r="P211" s="153">
        <v>5.7773261403968722E-4</v>
      </c>
      <c r="Q211" s="153">
        <v>-1.8875477391661299E-2</v>
      </c>
      <c r="R211" s="153">
        <v>-3.8774836787143163E-2</v>
      </c>
      <c r="S211" s="153">
        <v>2.0577069051499836E-2</v>
      </c>
      <c r="T211" s="153">
        <v>8.1684712091627809E-3</v>
      </c>
      <c r="U211" s="153">
        <v>1.0686932726731541E-3</v>
      </c>
      <c r="V211" s="153">
        <v>3.1783300836936416E-2</v>
      </c>
      <c r="W211" s="153">
        <v>-4.4815677665802259E-2</v>
      </c>
      <c r="X211" s="154">
        <v>-5.3087171643152525E-3</v>
      </c>
      <c r="Y211" s="155"/>
      <c r="Z211" s="155"/>
    </row>
    <row r="212" spans="1:26" x14ac:dyDescent="0.2">
      <c r="A212" s="156">
        <v>40564</v>
      </c>
      <c r="B212" s="157">
        <v>-1.8479266347048291E-2</v>
      </c>
      <c r="C212" s="157">
        <v>-1.1103305640675507E-2</v>
      </c>
      <c r="D212" s="157">
        <v>1.2576049481240241E-2</v>
      </c>
      <c r="E212" s="157">
        <v>-6.6536610489200301E-2</v>
      </c>
      <c r="F212" s="157">
        <v>-4.3092195647987309E-2</v>
      </c>
      <c r="G212" s="157">
        <v>-5.384979780062786E-2</v>
      </c>
      <c r="H212" s="157">
        <v>-6.0246762653566044E-2</v>
      </c>
      <c r="I212" s="157">
        <v>-2.251985337329054E-2</v>
      </c>
      <c r="J212" s="157">
        <v>-2.9983342587451563E-2</v>
      </c>
      <c r="K212" s="157">
        <v>-4.1203875006138729E-2</v>
      </c>
      <c r="L212" s="157">
        <v>-8.5311294310461865E-4</v>
      </c>
      <c r="M212" s="157">
        <v>6.2891476119862023E-3</v>
      </c>
      <c r="N212" s="157">
        <v>-2.2469426904985604E-2</v>
      </c>
      <c r="O212" s="157">
        <v>4.4426494345718671E-3</v>
      </c>
      <c r="P212" s="157">
        <v>-4.6850086321796394E-3</v>
      </c>
      <c r="Q212" s="157">
        <v>3.2130872998202523E-3</v>
      </c>
      <c r="R212" s="157">
        <v>5.936101775546012E-2</v>
      </c>
      <c r="S212" s="157">
        <v>-2.3128656997397738E-2</v>
      </c>
      <c r="T212" s="157">
        <v>-2.119540181168475E-2</v>
      </c>
      <c r="U212" s="157">
        <v>3.4932021121769847E-3</v>
      </c>
      <c r="V212" s="157">
        <v>-9.6984215383144931E-2</v>
      </c>
      <c r="W212" s="157">
        <v>3.5340981349879013E-3</v>
      </c>
      <c r="X212" s="158">
        <v>-3.6220250789384782E-2</v>
      </c>
      <c r="Y212" s="155"/>
      <c r="Z212" s="155"/>
    </row>
    <row r="213" spans="1:26" x14ac:dyDescent="0.2">
      <c r="A213" s="159"/>
      <c r="B213" s="153"/>
      <c r="C213" s="153"/>
      <c r="D213" s="153"/>
      <c r="E213" s="153"/>
      <c r="F213" s="153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/>
      <c r="V213" s="160"/>
      <c r="W213" s="160"/>
      <c r="X213" s="154"/>
      <c r="Y213" s="155"/>
      <c r="Z213" s="155"/>
    </row>
    <row r="214" spans="1:26" x14ac:dyDescent="0.2">
      <c r="A214" s="159"/>
      <c r="B214" s="256" t="s">
        <v>441</v>
      </c>
      <c r="C214" s="153"/>
      <c r="D214" s="153"/>
      <c r="E214" s="153"/>
      <c r="F214" s="153"/>
      <c r="G214" s="160"/>
      <c r="H214" s="160"/>
      <c r="I214" s="160"/>
      <c r="J214" s="160"/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/>
      <c r="V214" s="160"/>
      <c r="W214" s="160"/>
      <c r="X214" s="154"/>
      <c r="Y214" s="155"/>
      <c r="Z214" s="155"/>
    </row>
    <row r="215" spans="1:26" x14ac:dyDescent="0.2">
      <c r="A215" s="159"/>
      <c r="B215" s="153" t="s">
        <v>92</v>
      </c>
      <c r="C215" s="161">
        <f>SLOPE(C1:C211,$B$1:$B$211)</f>
        <v>1.0490676771893108</v>
      </c>
      <c r="D215" s="161">
        <f>SLOPE(D1:D211,$B$1:$B$211)</f>
        <v>1.0220967332569966</v>
      </c>
      <c r="E215" s="161">
        <f t="shared" ref="E215:X215" si="0">SLOPE(E1:E211,$B$1:$B$211)</f>
        <v>0.6689818224484525</v>
      </c>
      <c r="F215" s="161">
        <f t="shared" si="0"/>
        <v>1.0410327367703918</v>
      </c>
      <c r="G215" s="161">
        <f t="shared" si="0"/>
        <v>1.1095995759687562</v>
      </c>
      <c r="H215" s="161">
        <f t="shared" si="0"/>
        <v>1.256926932386506</v>
      </c>
      <c r="I215" s="161">
        <f t="shared" si="0"/>
        <v>1.1897080203040129</v>
      </c>
      <c r="J215" s="161">
        <f t="shared" si="0"/>
        <v>1.2079112568294692</v>
      </c>
      <c r="K215" s="161">
        <f t="shared" si="0"/>
        <v>0.58034109415688284</v>
      </c>
      <c r="L215" s="161">
        <f t="shared" si="0"/>
        <v>1.354760258752072</v>
      </c>
      <c r="M215" s="161">
        <f t="shared" si="0"/>
        <v>0.80702911557243628</v>
      </c>
      <c r="N215" s="161">
        <f t="shared" si="0"/>
        <v>0.93640417210095828</v>
      </c>
      <c r="O215" s="161">
        <f t="shared" si="0"/>
        <v>0.83396336835300833</v>
      </c>
      <c r="P215" s="161">
        <f t="shared" si="0"/>
        <v>1.3465619814541898</v>
      </c>
      <c r="Q215" s="161">
        <f t="shared" si="0"/>
        <v>1.1137134464246963</v>
      </c>
      <c r="R215" s="161">
        <f t="shared" si="0"/>
        <v>0.92211637861159801</v>
      </c>
      <c r="S215" s="161">
        <f t="shared" si="0"/>
        <v>1.1034150312327742</v>
      </c>
      <c r="T215" s="161">
        <f t="shared" si="0"/>
        <v>0.9147668267668686</v>
      </c>
      <c r="U215" s="161">
        <f t="shared" si="0"/>
        <v>0.61797288155823893</v>
      </c>
      <c r="V215" s="161">
        <f t="shared" si="0"/>
        <v>0.88779040825816291</v>
      </c>
      <c r="W215" s="161">
        <f t="shared" si="0"/>
        <v>1.06431995916065</v>
      </c>
      <c r="X215" s="161">
        <f t="shared" si="0"/>
        <v>1.0233719440405478</v>
      </c>
      <c r="Y215" s="155"/>
      <c r="Z215" s="155"/>
    </row>
    <row r="216" spans="1:26" x14ac:dyDescent="0.2">
      <c r="A216" s="159"/>
      <c r="B216" s="153" t="s">
        <v>138</v>
      </c>
      <c r="C216" s="154">
        <f>C215*$B$211</f>
        <v>1.4357734850925084E-2</v>
      </c>
      <c r="D216" s="154">
        <f t="shared" ref="D216:X216" si="1">D215*$B$211</f>
        <v>1.3988605508672501E-2</v>
      </c>
      <c r="E216" s="154">
        <f t="shared" si="1"/>
        <v>9.1558093301832132E-3</v>
      </c>
      <c r="F216" s="154">
        <f>F215*$B$211</f>
        <v>1.4247767165725874E-2</v>
      </c>
      <c r="G216" s="154">
        <f t="shared" si="1"/>
        <v>1.518618564737592E-2</v>
      </c>
      <c r="H216" s="154">
        <f t="shared" si="1"/>
        <v>1.7202535179182219E-2</v>
      </c>
      <c r="I216" s="154">
        <f t="shared" si="1"/>
        <v>1.6282564678104697E-2</v>
      </c>
      <c r="J216" s="154">
        <f t="shared" si="1"/>
        <v>1.6531697550219691E-2</v>
      </c>
      <c r="K216" s="154">
        <f t="shared" si="1"/>
        <v>7.9426558783362855E-3</v>
      </c>
      <c r="L216" s="154">
        <f t="shared" si="1"/>
        <v>1.8541500233662047E-2</v>
      </c>
      <c r="M216" s="154">
        <f t="shared" si="1"/>
        <v>1.1045150194132471E-2</v>
      </c>
      <c r="N216" s="154">
        <f t="shared" si="1"/>
        <v>1.2815801219180457E-2</v>
      </c>
      <c r="O216" s="154">
        <f t="shared" si="1"/>
        <v>1.141377737447544E-2</v>
      </c>
      <c r="P216" s="154">
        <f t="shared" si="1"/>
        <v>1.8429297089635421E-2</v>
      </c>
      <c r="Q216" s="154">
        <f t="shared" si="1"/>
        <v>1.5242488841632837E-2</v>
      </c>
      <c r="R216" s="154">
        <f t="shared" si="1"/>
        <v>1.2620255826842541E-2</v>
      </c>
      <c r="S216" s="154">
        <f t="shared" si="1"/>
        <v>1.5101542820775048E-2</v>
      </c>
      <c r="T216" s="154">
        <f t="shared" si="1"/>
        <v>1.2519668496821592E-2</v>
      </c>
      <c r="U216" s="154">
        <f t="shared" si="1"/>
        <v>8.4576915020842768E-3</v>
      </c>
      <c r="V216" s="154">
        <f t="shared" si="1"/>
        <v>1.2150464228500885E-2</v>
      </c>
      <c r="W216" s="154">
        <f t="shared" si="1"/>
        <v>1.4566480411557314E-2</v>
      </c>
      <c r="X216" s="154">
        <f t="shared" si="1"/>
        <v>1.4006058280030707E-2</v>
      </c>
      <c r="Y216" s="155"/>
      <c r="Z216" s="155"/>
    </row>
    <row r="217" spans="1:26" x14ac:dyDescent="0.2">
      <c r="A217" s="159"/>
      <c r="B217" s="153" t="s">
        <v>139</v>
      </c>
      <c r="C217" s="183">
        <f>C211</f>
        <v>3.1778619488650489E-2</v>
      </c>
      <c r="D217" s="183">
        <f t="shared" ref="D217:X217" si="2">D211</f>
        <v>3.3519839450679781E-2</v>
      </c>
      <c r="E217" s="183">
        <f t="shared" si="2"/>
        <v>5.1051230686237972E-2</v>
      </c>
      <c r="F217" s="183">
        <f t="shared" si="2"/>
        <v>2.4793620714306835E-2</v>
      </c>
      <c r="G217" s="183">
        <f t="shared" si="2"/>
        <v>2.5402920561324684E-2</v>
      </c>
      <c r="H217" s="183">
        <f t="shared" si="2"/>
        <v>6.057407601220248E-3</v>
      </c>
      <c r="I217" s="183">
        <f t="shared" si="2"/>
        <v>-1.1080198708123592E-2</v>
      </c>
      <c r="J217" s="183">
        <f t="shared" si="2"/>
        <v>2.9142857142857231E-2</v>
      </c>
      <c r="K217" s="183">
        <f t="shared" si="2"/>
        <v>-2.4490507473002968E-2</v>
      </c>
      <c r="L217" s="183">
        <f t="shared" si="2"/>
        <v>-1.7211691601874034E-2</v>
      </c>
      <c r="M217" s="183">
        <f t="shared" si="2"/>
        <v>1.6277064786913341E-2</v>
      </c>
      <c r="N217" s="183">
        <f t="shared" si="2"/>
        <v>2.3469150111422352E-2</v>
      </c>
      <c r="O217" s="183">
        <f t="shared" si="2"/>
        <v>4.1211101766190091E-2</v>
      </c>
      <c r="P217" s="183">
        <f t="shared" si="2"/>
        <v>5.7773261403968722E-4</v>
      </c>
      <c r="Q217" s="183">
        <f t="shared" si="2"/>
        <v>-1.8875477391661299E-2</v>
      </c>
      <c r="R217" s="183">
        <f t="shared" si="2"/>
        <v>-3.8774836787143163E-2</v>
      </c>
      <c r="S217" s="183">
        <f t="shared" si="2"/>
        <v>2.0577069051499836E-2</v>
      </c>
      <c r="T217" s="183">
        <f t="shared" si="2"/>
        <v>8.1684712091627809E-3</v>
      </c>
      <c r="U217" s="183">
        <f t="shared" si="2"/>
        <v>1.0686932726731541E-3</v>
      </c>
      <c r="V217" s="183">
        <f t="shared" si="2"/>
        <v>3.1783300836936416E-2</v>
      </c>
      <c r="W217" s="183">
        <f t="shared" si="2"/>
        <v>-4.4815677665802259E-2</v>
      </c>
      <c r="X217" s="183">
        <f t="shared" si="2"/>
        <v>-5.3087171643152525E-3</v>
      </c>
      <c r="Y217" s="155"/>
      <c r="Z217" s="155"/>
    </row>
    <row r="218" spans="1:26" x14ac:dyDescent="0.2">
      <c r="A218" s="159"/>
      <c r="B218" s="153" t="s">
        <v>140</v>
      </c>
      <c r="C218" s="154" t="str">
        <f>IF(C217&gt;C216,"SUPER","SUB")</f>
        <v>SUPER</v>
      </c>
      <c r="D218" s="154" t="str">
        <f t="shared" ref="D218:X218" si="3">IF(D217&gt;D216,"SUPER","SUB")</f>
        <v>SUPER</v>
      </c>
      <c r="E218" s="154" t="str">
        <f t="shared" si="3"/>
        <v>SUPER</v>
      </c>
      <c r="F218" s="154" t="str">
        <f t="shared" si="3"/>
        <v>SUPER</v>
      </c>
      <c r="G218" s="154" t="str">
        <f t="shared" si="3"/>
        <v>SUPER</v>
      </c>
      <c r="H218" s="154" t="str">
        <f t="shared" si="3"/>
        <v>SUB</v>
      </c>
      <c r="I218" s="154" t="str">
        <f t="shared" si="3"/>
        <v>SUB</v>
      </c>
      <c r="J218" s="154" t="str">
        <f t="shared" si="3"/>
        <v>SUPER</v>
      </c>
      <c r="K218" s="154" t="str">
        <f t="shared" si="3"/>
        <v>SUB</v>
      </c>
      <c r="L218" s="154" t="str">
        <f t="shared" si="3"/>
        <v>SUB</v>
      </c>
      <c r="M218" s="154" t="str">
        <f t="shared" si="3"/>
        <v>SUPER</v>
      </c>
      <c r="N218" s="154" t="str">
        <f t="shared" si="3"/>
        <v>SUPER</v>
      </c>
      <c r="O218" s="154" t="str">
        <f t="shared" si="3"/>
        <v>SUPER</v>
      </c>
      <c r="P218" s="154" t="str">
        <f t="shared" si="3"/>
        <v>SUB</v>
      </c>
      <c r="Q218" s="154" t="str">
        <f t="shared" si="3"/>
        <v>SUB</v>
      </c>
      <c r="R218" s="154" t="str">
        <f t="shared" si="3"/>
        <v>SUB</v>
      </c>
      <c r="S218" s="154" t="str">
        <f t="shared" si="3"/>
        <v>SUPER</v>
      </c>
      <c r="T218" s="154" t="str">
        <f t="shared" si="3"/>
        <v>SUB</v>
      </c>
      <c r="U218" s="154" t="str">
        <f t="shared" si="3"/>
        <v>SUB</v>
      </c>
      <c r="V218" s="154" t="str">
        <f t="shared" si="3"/>
        <v>SUPER</v>
      </c>
      <c r="W218" s="154" t="str">
        <f t="shared" si="3"/>
        <v>SUB</v>
      </c>
      <c r="X218" s="154" t="str">
        <f t="shared" si="3"/>
        <v>SUB</v>
      </c>
      <c r="Y218" s="155"/>
      <c r="Z218" s="155"/>
    </row>
    <row r="219" spans="1:26" x14ac:dyDescent="0.2">
      <c r="A219" s="159"/>
      <c r="B219" s="153"/>
      <c r="C219" s="258"/>
      <c r="D219" s="258"/>
      <c r="E219" s="258"/>
      <c r="F219" s="258"/>
      <c r="G219" s="257"/>
      <c r="H219" s="257"/>
      <c r="I219" s="257"/>
      <c r="J219" s="160"/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/>
      <c r="V219" s="160"/>
      <c r="W219" s="160"/>
      <c r="X219" s="154"/>
      <c r="Y219" s="155"/>
      <c r="Z219" s="155"/>
    </row>
    <row r="220" spans="1:26" x14ac:dyDescent="0.2">
      <c r="A220" s="159"/>
      <c r="B220" s="153" t="s">
        <v>141</v>
      </c>
      <c r="C220" s="154">
        <f>AVERAGE(C212:X212)</f>
        <v>-2.0052843855935296E-2</v>
      </c>
      <c r="D220" s="153"/>
      <c r="E220" s="184"/>
      <c r="F220" s="153"/>
      <c r="G220" s="160"/>
      <c r="H220" s="160"/>
      <c r="I220" s="160"/>
      <c r="J220" s="160"/>
      <c r="K220" s="160"/>
      <c r="L220" s="160"/>
      <c r="M220" s="160"/>
      <c r="N220" s="160"/>
      <c r="O220" s="160"/>
      <c r="P220" s="154">
        <v>0.5</v>
      </c>
      <c r="Q220" s="154">
        <v>0.5</v>
      </c>
      <c r="R220" s="160"/>
      <c r="S220" s="160"/>
      <c r="T220" s="160"/>
      <c r="U220" s="160"/>
      <c r="V220" s="160"/>
      <c r="W220" s="160"/>
      <c r="X220" s="154"/>
      <c r="Y220" s="155"/>
      <c r="Z220" s="155"/>
    </row>
    <row r="221" spans="1:26" x14ac:dyDescent="0.2">
      <c r="A221" s="159"/>
      <c r="B221" s="217" t="s">
        <v>142</v>
      </c>
      <c r="C221" s="218">
        <f>AVERAGEIF(C218:X218,"SUB",C212:X212)</f>
        <v>-1.066571453699126E-2</v>
      </c>
      <c r="D221" s="153"/>
      <c r="E221" s="258" t="s">
        <v>546</v>
      </c>
      <c r="F221" s="154">
        <f>C221</f>
        <v>-1.066571453699126E-2</v>
      </c>
      <c r="G221" s="185">
        <v>0.5</v>
      </c>
      <c r="H221" s="160"/>
      <c r="I221" s="185"/>
      <c r="J221" s="257" t="s">
        <v>548</v>
      </c>
      <c r="K221" s="160"/>
      <c r="L221" s="160"/>
      <c r="M221" s="160"/>
      <c r="N221" s="160"/>
      <c r="O221" s="160"/>
      <c r="P221" s="185" t="s">
        <v>144</v>
      </c>
      <c r="Q221" s="185" t="s">
        <v>145</v>
      </c>
      <c r="R221" s="160"/>
      <c r="S221" s="160"/>
      <c r="T221" s="160"/>
      <c r="U221" s="160"/>
      <c r="V221" s="160"/>
      <c r="W221" s="160"/>
      <c r="X221" s="154"/>
      <c r="Y221" s="155"/>
      <c r="Z221" s="155"/>
    </row>
    <row r="222" spans="1:26" x14ac:dyDescent="0.2">
      <c r="A222" s="159"/>
      <c r="B222" s="153" t="s">
        <v>143</v>
      </c>
      <c r="C222" s="154">
        <f>AVERAGEIF(C218:X218,"SUPER",C212:X212)</f>
        <v>-2.9439973174879317E-2</v>
      </c>
      <c r="D222" s="153"/>
      <c r="E222" s="258" t="s">
        <v>547</v>
      </c>
      <c r="F222" s="154">
        <f>-C222</f>
        <v>2.9439973174879317E-2</v>
      </c>
      <c r="G222" s="185">
        <v>0.5</v>
      </c>
      <c r="H222" s="160"/>
      <c r="I222" s="185"/>
      <c r="J222" s="257" t="s">
        <v>168</v>
      </c>
      <c r="K222" s="257">
        <v>0.04</v>
      </c>
      <c r="L222" s="160"/>
      <c r="M222" s="160"/>
      <c r="N222" s="160"/>
      <c r="O222" s="185" t="s">
        <v>146</v>
      </c>
      <c r="P222" s="188">
        <v>60000</v>
      </c>
      <c r="Q222" s="188">
        <v>100000</v>
      </c>
      <c r="R222" s="160"/>
      <c r="S222" s="160"/>
      <c r="T222" s="160"/>
      <c r="U222" s="160"/>
      <c r="V222" s="160"/>
      <c r="W222" s="160"/>
      <c r="X222" s="154"/>
      <c r="Y222" s="155"/>
      <c r="Z222" s="155"/>
    </row>
    <row r="223" spans="1:26" x14ac:dyDescent="0.2">
      <c r="A223" s="159"/>
      <c r="B223" s="153" t="s">
        <v>99</v>
      </c>
      <c r="C223" s="154">
        <f>B212</f>
        <v>-1.8479266347048291E-2</v>
      </c>
      <c r="D223" s="153"/>
      <c r="E223" s="260" t="s">
        <v>159</v>
      </c>
      <c r="F223" s="219">
        <f>F222+F221</f>
        <v>1.8774258637888057E-2</v>
      </c>
      <c r="G223" s="160"/>
      <c r="H223" s="160"/>
      <c r="I223" s="160"/>
      <c r="J223" s="257" t="s">
        <v>165</v>
      </c>
      <c r="K223" s="257">
        <v>0.01</v>
      </c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54"/>
      <c r="Y223" s="155"/>
      <c r="Z223" s="155"/>
    </row>
    <row r="224" spans="1:26" x14ac:dyDescent="0.2">
      <c r="A224" s="159"/>
      <c r="B224" s="153"/>
      <c r="C224" s="153"/>
      <c r="D224" s="153"/>
      <c r="E224" s="260" t="s">
        <v>549</v>
      </c>
      <c r="F224" s="154">
        <f>F223/2</f>
        <v>9.3871293189440284E-3</v>
      </c>
      <c r="G224" s="257" t="s">
        <v>545</v>
      </c>
      <c r="H224" s="160"/>
      <c r="I224" s="185"/>
      <c r="J224" s="183"/>
      <c r="K224" s="183"/>
      <c r="L224" s="160"/>
      <c r="M224" s="160"/>
      <c r="N224" s="160"/>
      <c r="O224" s="185" t="s">
        <v>442</v>
      </c>
      <c r="P224" s="185" t="s">
        <v>443</v>
      </c>
      <c r="Q224" s="160"/>
      <c r="R224" s="160"/>
      <c r="S224" s="160"/>
      <c r="T224" s="160"/>
      <c r="U224" s="160"/>
      <c r="V224" s="160"/>
      <c r="W224" s="160"/>
      <c r="X224" s="154"/>
      <c r="Y224" s="155"/>
      <c r="Z224" s="155"/>
    </row>
    <row r="225" spans="1:26" x14ac:dyDescent="0.2">
      <c r="A225" s="159"/>
      <c r="B225" s="153"/>
      <c r="C225" s="153"/>
      <c r="D225" s="153"/>
      <c r="E225" s="153"/>
      <c r="F225" s="153"/>
      <c r="G225" s="160"/>
      <c r="H225" s="160"/>
      <c r="I225" s="185"/>
      <c r="J225" s="186"/>
      <c r="K225" s="259"/>
      <c r="L225" s="160"/>
      <c r="M225" s="160"/>
      <c r="N225" s="160"/>
      <c r="O225" s="160"/>
      <c r="P225" s="186">
        <f>SUMPRODUCT(P220:Q220,P222:Q222)</f>
        <v>80000</v>
      </c>
      <c r="Q225" s="185" t="s">
        <v>86</v>
      </c>
      <c r="R225" s="160"/>
      <c r="S225" s="160"/>
      <c r="T225" s="160"/>
      <c r="U225" s="160"/>
      <c r="V225" s="160"/>
      <c r="W225" s="160"/>
      <c r="X225" s="154"/>
      <c r="Y225" s="155"/>
      <c r="Z225" s="155"/>
    </row>
    <row r="226" spans="1:26" x14ac:dyDescent="0.2">
      <c r="A226" s="159"/>
      <c r="B226" s="153"/>
      <c r="C226" s="153">
        <v>0.5</v>
      </c>
      <c r="D226" s="153">
        <v>0.5</v>
      </c>
      <c r="E226" s="153"/>
      <c r="F226" s="153"/>
      <c r="G226" s="332" t="s">
        <v>846</v>
      </c>
      <c r="H226" s="160"/>
      <c r="I226" s="185"/>
      <c r="J226" s="186"/>
      <c r="K226" s="186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54"/>
      <c r="Y226" s="155"/>
      <c r="Z226" s="155"/>
    </row>
    <row r="227" spans="1:26" x14ac:dyDescent="0.2">
      <c r="A227" s="159"/>
      <c r="B227" s="153"/>
      <c r="C227" s="153" t="s">
        <v>144</v>
      </c>
      <c r="D227" s="153" t="s">
        <v>145</v>
      </c>
      <c r="E227" s="153"/>
      <c r="F227" s="331" t="s">
        <v>168</v>
      </c>
      <c r="G227" s="160">
        <v>0.06</v>
      </c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54"/>
      <c r="Y227" s="155"/>
      <c r="Z227" s="155"/>
    </row>
    <row r="228" spans="1:26" x14ac:dyDescent="0.2">
      <c r="A228" s="159"/>
      <c r="B228" s="153" t="s">
        <v>146</v>
      </c>
      <c r="C228" s="162">
        <v>100</v>
      </c>
      <c r="D228" s="162">
        <v>50</v>
      </c>
      <c r="E228" s="153"/>
      <c r="F228" s="331" t="s">
        <v>165</v>
      </c>
      <c r="G228" s="160">
        <v>0.01</v>
      </c>
      <c r="H228" s="160"/>
      <c r="I228" s="185"/>
      <c r="J228" s="187"/>
      <c r="K228" s="187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54"/>
      <c r="Y228" s="155"/>
      <c r="Z228" s="155"/>
    </row>
    <row r="229" spans="1:26" x14ac:dyDescent="0.2">
      <c r="A229" s="159"/>
      <c r="B229" s="153" t="s">
        <v>147</v>
      </c>
      <c r="C229" s="162">
        <f>C228*C226+D228*D226</f>
        <v>75</v>
      </c>
      <c r="D229" s="153" t="s">
        <v>86</v>
      </c>
      <c r="E229" s="153"/>
      <c r="F229" s="153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54"/>
      <c r="Y229" s="155"/>
      <c r="Z229" s="155"/>
    </row>
    <row r="230" spans="1:26" x14ac:dyDescent="0.2">
      <c r="A230" s="159"/>
      <c r="B230" s="153"/>
      <c r="C230" s="153"/>
      <c r="D230" s="153"/>
      <c r="E230" s="333" t="s">
        <v>847</v>
      </c>
      <c r="F230" s="331" t="s">
        <v>168</v>
      </c>
      <c r="G230" s="160">
        <f>G227</f>
        <v>0.06</v>
      </c>
      <c r="H230" s="160"/>
      <c r="I230" s="185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54"/>
      <c r="Y230" s="155"/>
      <c r="Z230" s="155"/>
    </row>
    <row r="231" spans="1:26" x14ac:dyDescent="0.2">
      <c r="A231" s="159"/>
      <c r="B231" s="153"/>
      <c r="C231" s="153"/>
      <c r="D231" s="153"/>
      <c r="E231" s="333" t="s">
        <v>848</v>
      </c>
      <c r="F231" s="331" t="s">
        <v>165</v>
      </c>
      <c r="G231" s="160">
        <f>-G228</f>
        <v>-0.01</v>
      </c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54"/>
      <c r="Y231" s="155"/>
      <c r="Z231" s="155"/>
    </row>
    <row r="232" spans="1:26" x14ac:dyDescent="0.2">
      <c r="A232" s="159"/>
      <c r="B232" s="153"/>
      <c r="C232" s="153"/>
      <c r="D232" s="153"/>
      <c r="E232" s="153"/>
      <c r="F232" s="153"/>
      <c r="G232" s="160">
        <f>(G230+G231)/2</f>
        <v>2.4999999999999998E-2</v>
      </c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54"/>
      <c r="Y232" s="155"/>
      <c r="Z232" s="155"/>
    </row>
    <row r="233" spans="1:26" x14ac:dyDescent="0.2">
      <c r="A233" s="159"/>
      <c r="B233" s="153"/>
      <c r="C233" s="153"/>
      <c r="D233" s="153"/>
      <c r="E233" s="153"/>
      <c r="F233" s="153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54"/>
      <c r="Y233" s="155"/>
      <c r="Z233" s="155"/>
    </row>
    <row r="234" spans="1:26" x14ac:dyDescent="0.2">
      <c r="A234" s="159"/>
      <c r="B234" s="153"/>
      <c r="C234" s="153"/>
      <c r="D234" s="153"/>
      <c r="E234" s="153"/>
      <c r="F234" s="153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54"/>
      <c r="Y234" s="155"/>
      <c r="Z234" s="155"/>
    </row>
    <row r="235" spans="1:26" x14ac:dyDescent="0.2">
      <c r="A235" s="159"/>
      <c r="B235" s="153"/>
      <c r="C235" s="153"/>
      <c r="D235" s="153"/>
      <c r="E235" s="153"/>
      <c r="F235" s="153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54"/>
      <c r="Y235" s="155"/>
      <c r="Z235" s="155"/>
    </row>
    <row r="236" spans="1:26" x14ac:dyDescent="0.2">
      <c r="A236" s="159"/>
      <c r="B236" s="153"/>
      <c r="C236" s="153"/>
      <c r="D236" s="153"/>
      <c r="E236" s="153"/>
      <c r="F236" s="153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54"/>
      <c r="Y236" s="155"/>
      <c r="Z236" s="155"/>
    </row>
    <row r="237" spans="1:26" x14ac:dyDescent="0.2">
      <c r="A237" s="159"/>
      <c r="B237" s="153"/>
      <c r="C237" s="153"/>
      <c r="D237" s="153"/>
      <c r="E237" s="153"/>
      <c r="F237" s="153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54"/>
      <c r="Y237" s="155"/>
      <c r="Z237" s="155"/>
    </row>
    <row r="238" spans="1:26" x14ac:dyDescent="0.2">
      <c r="A238" s="159"/>
      <c r="B238" s="153"/>
      <c r="C238" s="153"/>
      <c r="D238" s="153"/>
      <c r="E238" s="153"/>
      <c r="F238" s="153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54"/>
      <c r="Y238" s="155"/>
      <c r="Z238" s="155"/>
    </row>
    <row r="239" spans="1:26" x14ac:dyDescent="0.2">
      <c r="A239" s="159"/>
      <c r="B239" s="153"/>
      <c r="C239" s="153"/>
      <c r="D239" s="153"/>
      <c r="E239" s="153"/>
      <c r="F239" s="153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54"/>
      <c r="Y239" s="155"/>
      <c r="Z239" s="155"/>
    </row>
    <row r="240" spans="1:26" x14ac:dyDescent="0.2">
      <c r="A240" s="159"/>
      <c r="B240" s="153"/>
      <c r="C240" s="153"/>
      <c r="D240" s="153"/>
      <c r="E240" s="153"/>
      <c r="F240" s="153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54"/>
      <c r="Y240" s="155"/>
      <c r="Z240" s="155"/>
    </row>
    <row r="241" spans="1:26" x14ac:dyDescent="0.2">
      <c r="A241" s="159"/>
      <c r="B241" s="153"/>
      <c r="C241" s="153"/>
      <c r="D241" s="153"/>
      <c r="E241" s="153"/>
      <c r="F241" s="153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54"/>
      <c r="Y241" s="155"/>
      <c r="Z241" s="155"/>
    </row>
    <row r="242" spans="1:26" x14ac:dyDescent="0.2">
      <c r="A242" s="159"/>
      <c r="B242" s="153"/>
      <c r="C242" s="153"/>
      <c r="D242" s="153"/>
      <c r="E242" s="153"/>
      <c r="F242" s="153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54"/>
      <c r="Y242" s="155"/>
      <c r="Z242" s="155"/>
    </row>
    <row r="243" spans="1:26" x14ac:dyDescent="0.2">
      <c r="A243" s="159"/>
      <c r="B243" s="153"/>
      <c r="C243" s="153"/>
      <c r="D243" s="153"/>
      <c r="E243" s="153"/>
      <c r="F243" s="153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54"/>
      <c r="Y243" s="155"/>
      <c r="Z243" s="155"/>
    </row>
    <row r="244" spans="1:26" x14ac:dyDescent="0.2">
      <c r="A244" s="159"/>
      <c r="B244" s="153"/>
      <c r="C244" s="153"/>
      <c r="D244" s="153"/>
      <c r="E244" s="153"/>
      <c r="F244" s="153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54"/>
      <c r="Y244" s="155"/>
      <c r="Z244" s="155"/>
    </row>
    <row r="245" spans="1:26" x14ac:dyDescent="0.2">
      <c r="A245" s="159"/>
      <c r="B245" s="153"/>
      <c r="C245" s="153"/>
      <c r="D245" s="153"/>
      <c r="E245" s="153"/>
      <c r="F245" s="153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54"/>
      <c r="Y245" s="155"/>
      <c r="Z245" s="155"/>
    </row>
    <row r="246" spans="1:26" x14ac:dyDescent="0.2">
      <c r="A246" s="159"/>
      <c r="B246" s="153"/>
      <c r="C246" s="153"/>
      <c r="D246" s="153"/>
      <c r="E246" s="153"/>
      <c r="F246" s="153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54"/>
      <c r="Y246" s="155"/>
      <c r="Z246" s="155"/>
    </row>
    <row r="247" spans="1:26" x14ac:dyDescent="0.2">
      <c r="A247" s="159"/>
      <c r="B247" s="153"/>
      <c r="C247" s="153"/>
      <c r="D247" s="153"/>
      <c r="E247" s="153"/>
      <c r="F247" s="153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54"/>
      <c r="Y247" s="155"/>
      <c r="Z247" s="155"/>
    </row>
    <row r="248" spans="1:26" x14ac:dyDescent="0.2">
      <c r="A248" s="159"/>
      <c r="B248" s="153"/>
      <c r="C248" s="153"/>
      <c r="D248" s="153"/>
      <c r="E248" s="153"/>
      <c r="F248" s="153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54"/>
      <c r="Y248" s="155"/>
      <c r="Z248" s="155"/>
    </row>
    <row r="249" spans="1:26" x14ac:dyDescent="0.2">
      <c r="A249" s="159"/>
      <c r="B249" s="153"/>
      <c r="C249" s="153"/>
      <c r="D249" s="153"/>
      <c r="E249" s="153"/>
      <c r="F249" s="153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54"/>
      <c r="Y249" s="155"/>
      <c r="Z249" s="155"/>
    </row>
    <row r="250" spans="1:26" x14ac:dyDescent="0.2">
      <c r="A250" s="159"/>
      <c r="B250" s="153"/>
      <c r="C250" s="153"/>
      <c r="D250" s="153"/>
      <c r="E250" s="153"/>
      <c r="F250" s="153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54"/>
      <c r="Y250" s="155"/>
      <c r="Z250" s="155"/>
    </row>
    <row r="251" spans="1:26" x14ac:dyDescent="0.2">
      <c r="A251" s="159"/>
      <c r="B251" s="153"/>
      <c r="C251" s="153"/>
      <c r="D251" s="153"/>
      <c r="E251" s="153"/>
      <c r="F251" s="153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54"/>
      <c r="Y251" s="155"/>
      <c r="Z251" s="155"/>
    </row>
    <row r="252" spans="1:26" x14ac:dyDescent="0.2">
      <c r="A252" s="159"/>
      <c r="B252" s="153"/>
      <c r="C252" s="153"/>
      <c r="D252" s="153"/>
      <c r="E252" s="153"/>
      <c r="F252" s="153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54"/>
      <c r="Y252" s="155"/>
      <c r="Z252" s="155"/>
    </row>
    <row r="253" spans="1:26" x14ac:dyDescent="0.2">
      <c r="A253" s="159"/>
      <c r="B253" s="153"/>
      <c r="C253" s="153"/>
      <c r="D253" s="153"/>
      <c r="E253" s="153"/>
      <c r="F253" s="153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54"/>
      <c r="Y253" s="155"/>
      <c r="Z253" s="155"/>
    </row>
    <row r="254" spans="1:26" x14ac:dyDescent="0.2">
      <c r="A254" s="159"/>
      <c r="B254" s="153"/>
      <c r="C254" s="153"/>
      <c r="D254" s="153"/>
      <c r="E254" s="153"/>
      <c r="F254" s="153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54"/>
      <c r="Y254" s="155"/>
      <c r="Z254" s="155"/>
    </row>
    <row r="255" spans="1:26" x14ac:dyDescent="0.2">
      <c r="A255" s="159"/>
      <c r="B255" s="153"/>
      <c r="C255" s="153"/>
      <c r="D255" s="153"/>
      <c r="E255" s="153"/>
      <c r="F255" s="153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54"/>
      <c r="Y255" s="155"/>
      <c r="Z255" s="155"/>
    </row>
    <row r="256" spans="1:26" x14ac:dyDescent="0.2">
      <c r="A256" s="159"/>
      <c r="B256" s="153"/>
      <c r="C256" s="153"/>
      <c r="D256" s="153"/>
      <c r="E256" s="153"/>
      <c r="F256" s="153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54"/>
      <c r="Y256" s="155"/>
      <c r="Z256" s="155"/>
    </row>
    <row r="257" spans="1:26" x14ac:dyDescent="0.2">
      <c r="A257" s="159"/>
      <c r="B257" s="153"/>
      <c r="C257" s="153"/>
      <c r="D257" s="153"/>
      <c r="E257" s="153"/>
      <c r="F257" s="153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54"/>
      <c r="Y257" s="155"/>
      <c r="Z257" s="155"/>
    </row>
    <row r="258" spans="1:26" x14ac:dyDescent="0.2">
      <c r="A258" s="159"/>
      <c r="B258" s="153"/>
      <c r="C258" s="153"/>
      <c r="D258" s="153"/>
      <c r="E258" s="153"/>
      <c r="F258" s="153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54"/>
      <c r="Y258" s="155"/>
      <c r="Z258" s="155"/>
    </row>
    <row r="259" spans="1:26" x14ac:dyDescent="0.2">
      <c r="A259" s="159"/>
      <c r="B259" s="153"/>
      <c r="C259" s="153"/>
      <c r="D259" s="153"/>
      <c r="E259" s="153"/>
      <c r="F259" s="153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54"/>
      <c r="Y259" s="155"/>
      <c r="Z259" s="155"/>
    </row>
    <row r="260" spans="1:26" x14ac:dyDescent="0.2">
      <c r="A260" s="159"/>
      <c r="B260" s="153"/>
      <c r="C260" s="153"/>
      <c r="D260" s="153"/>
      <c r="E260" s="153"/>
      <c r="F260" s="153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54"/>
      <c r="Y260" s="155"/>
      <c r="Z260" s="155"/>
    </row>
    <row r="261" spans="1:26" x14ac:dyDescent="0.2">
      <c r="A261" s="159"/>
      <c r="B261" s="153"/>
      <c r="C261" s="153"/>
      <c r="D261" s="153"/>
      <c r="E261" s="153"/>
      <c r="F261" s="153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54"/>
      <c r="Y261" s="155"/>
      <c r="Z261" s="155"/>
    </row>
    <row r="262" spans="1:26" x14ac:dyDescent="0.2">
      <c r="A262" s="159"/>
      <c r="B262" s="153"/>
      <c r="C262" s="153"/>
      <c r="D262" s="153"/>
      <c r="E262" s="153"/>
      <c r="F262" s="153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54"/>
      <c r="Y262" s="155"/>
      <c r="Z262" s="155"/>
    </row>
    <row r="263" spans="1:26" x14ac:dyDescent="0.2">
      <c r="A263" s="159"/>
      <c r="B263" s="153"/>
      <c r="C263" s="153"/>
      <c r="D263" s="153"/>
      <c r="E263" s="153"/>
      <c r="F263" s="153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54"/>
      <c r="Y263" s="155"/>
      <c r="Z263" s="155"/>
    </row>
    <row r="264" spans="1:26" x14ac:dyDescent="0.2">
      <c r="A264" s="159"/>
      <c r="B264" s="153"/>
      <c r="C264" s="153"/>
      <c r="D264" s="153"/>
      <c r="E264" s="153"/>
      <c r="F264" s="153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54"/>
      <c r="Y264" s="155"/>
      <c r="Z264" s="155"/>
    </row>
    <row r="265" spans="1:26" x14ac:dyDescent="0.2">
      <c r="A265" s="159"/>
      <c r="B265" s="153"/>
      <c r="C265" s="153"/>
      <c r="D265" s="153"/>
      <c r="E265" s="153"/>
      <c r="F265" s="153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54"/>
      <c r="Y265" s="155"/>
      <c r="Z265" s="155"/>
    </row>
    <row r="266" spans="1:26" x14ac:dyDescent="0.2">
      <c r="A266" s="159"/>
      <c r="B266" s="153"/>
      <c r="C266" s="153"/>
      <c r="D266" s="153"/>
      <c r="E266" s="153"/>
      <c r="F266" s="153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54"/>
      <c r="Y266" s="155"/>
      <c r="Z266" s="155"/>
    </row>
    <row r="267" spans="1:26" x14ac:dyDescent="0.2">
      <c r="A267" s="159"/>
      <c r="B267" s="153"/>
      <c r="C267" s="153"/>
      <c r="D267" s="153"/>
      <c r="E267" s="153"/>
      <c r="F267" s="153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54"/>
      <c r="Y267" s="155"/>
      <c r="Z267" s="155"/>
    </row>
    <row r="268" spans="1:26" x14ac:dyDescent="0.2">
      <c r="A268" s="159"/>
      <c r="B268" s="153"/>
      <c r="C268" s="153"/>
      <c r="D268" s="153"/>
      <c r="E268" s="153"/>
      <c r="F268" s="153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54"/>
      <c r="Y268" s="155"/>
      <c r="Z268" s="155"/>
    </row>
    <row r="269" spans="1:26" x14ac:dyDescent="0.2">
      <c r="A269" s="159"/>
      <c r="B269" s="153"/>
      <c r="C269" s="153"/>
      <c r="D269" s="153"/>
      <c r="E269" s="153"/>
      <c r="F269" s="153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54"/>
      <c r="Y269" s="155"/>
      <c r="Z269" s="155"/>
    </row>
    <row r="270" spans="1:26" x14ac:dyDescent="0.2">
      <c r="A270" s="159"/>
      <c r="B270" s="153"/>
      <c r="C270" s="153"/>
      <c r="D270" s="153"/>
      <c r="E270" s="153"/>
      <c r="F270" s="153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54"/>
      <c r="Y270" s="155"/>
      <c r="Z270" s="155"/>
    </row>
    <row r="271" spans="1:26" x14ac:dyDescent="0.2">
      <c r="A271" s="159"/>
      <c r="B271" s="153"/>
      <c r="C271" s="153"/>
      <c r="D271" s="153"/>
      <c r="E271" s="153"/>
      <c r="F271" s="153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54"/>
      <c r="Y271" s="155"/>
      <c r="Z271" s="155"/>
    </row>
    <row r="272" spans="1:26" x14ac:dyDescent="0.2">
      <c r="A272" s="159"/>
      <c r="B272" s="153"/>
      <c r="C272" s="153"/>
      <c r="D272" s="153"/>
      <c r="E272" s="153"/>
      <c r="F272" s="153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54"/>
      <c r="Y272" s="155"/>
      <c r="Z272" s="155"/>
    </row>
    <row r="273" spans="1:26" x14ac:dyDescent="0.2">
      <c r="A273" s="159"/>
      <c r="B273" s="153"/>
      <c r="C273" s="153"/>
      <c r="D273" s="153"/>
      <c r="E273" s="153"/>
      <c r="F273" s="153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54"/>
      <c r="Y273" s="155"/>
      <c r="Z273" s="155"/>
    </row>
    <row r="274" spans="1:26" x14ac:dyDescent="0.2">
      <c r="A274" s="159"/>
      <c r="B274" s="153"/>
      <c r="C274" s="153"/>
      <c r="D274" s="153"/>
      <c r="E274" s="153"/>
      <c r="F274" s="153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54"/>
      <c r="Y274" s="155"/>
      <c r="Z274" s="155"/>
    </row>
    <row r="275" spans="1:26" x14ac:dyDescent="0.2">
      <c r="A275" s="159"/>
      <c r="B275" s="153"/>
      <c r="C275" s="153"/>
      <c r="D275" s="153"/>
      <c r="E275" s="153"/>
      <c r="F275" s="153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54"/>
      <c r="Y275" s="155"/>
      <c r="Z275" s="155"/>
    </row>
    <row r="276" spans="1:26" x14ac:dyDescent="0.2">
      <c r="A276" s="159"/>
      <c r="B276" s="153"/>
      <c r="C276" s="153"/>
      <c r="D276" s="153"/>
      <c r="E276" s="153"/>
      <c r="F276" s="153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54"/>
      <c r="Y276" s="155"/>
      <c r="Z276" s="155"/>
    </row>
    <row r="277" spans="1:26" x14ac:dyDescent="0.2">
      <c r="A277" s="159"/>
      <c r="B277" s="153"/>
      <c r="C277" s="153"/>
      <c r="D277" s="153"/>
      <c r="E277" s="153"/>
      <c r="F277" s="153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54"/>
      <c r="Y277" s="155"/>
      <c r="Z277" s="155"/>
    </row>
    <row r="278" spans="1:26" x14ac:dyDescent="0.2">
      <c r="A278" s="159"/>
      <c r="B278" s="153"/>
      <c r="C278" s="153"/>
      <c r="D278" s="153"/>
      <c r="E278" s="153"/>
      <c r="F278" s="153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54"/>
      <c r="Y278" s="155"/>
      <c r="Z278" s="155"/>
    </row>
    <row r="279" spans="1:26" x14ac:dyDescent="0.2">
      <c r="A279" s="159"/>
      <c r="B279" s="153"/>
      <c r="C279" s="153"/>
      <c r="D279" s="153"/>
      <c r="E279" s="153"/>
      <c r="F279" s="153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54"/>
      <c r="Y279" s="155"/>
      <c r="Z279" s="155"/>
    </row>
    <row r="280" spans="1:26" x14ac:dyDescent="0.2">
      <c r="A280" s="159"/>
      <c r="B280" s="153"/>
      <c r="C280" s="153"/>
      <c r="D280" s="153"/>
      <c r="E280" s="153"/>
      <c r="F280" s="153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54"/>
      <c r="Y280" s="155"/>
      <c r="Z280" s="155"/>
    </row>
    <row r="281" spans="1:26" x14ac:dyDescent="0.2">
      <c r="A281" s="159"/>
      <c r="B281" s="153"/>
      <c r="C281" s="153"/>
      <c r="D281" s="153"/>
      <c r="E281" s="153"/>
      <c r="F281" s="153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54"/>
      <c r="Y281" s="155"/>
      <c r="Z281" s="155"/>
    </row>
    <row r="282" spans="1:26" x14ac:dyDescent="0.2">
      <c r="A282" s="159"/>
      <c r="B282" s="153"/>
      <c r="C282" s="153"/>
      <c r="D282" s="153"/>
      <c r="E282" s="153"/>
      <c r="F282" s="153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54"/>
      <c r="Y282" s="155"/>
      <c r="Z282" s="155"/>
    </row>
    <row r="283" spans="1:26" x14ac:dyDescent="0.2">
      <c r="A283" s="159"/>
      <c r="B283" s="153"/>
      <c r="C283" s="153"/>
      <c r="D283" s="153"/>
      <c r="E283" s="153"/>
      <c r="F283" s="153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54"/>
      <c r="Y283" s="155"/>
      <c r="Z283" s="155"/>
    </row>
    <row r="284" spans="1:26" x14ac:dyDescent="0.2">
      <c r="A284" s="159"/>
      <c r="B284" s="153"/>
      <c r="C284" s="153"/>
      <c r="D284" s="153"/>
      <c r="E284" s="153"/>
      <c r="F284" s="153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54"/>
      <c r="Y284" s="155"/>
      <c r="Z284" s="155"/>
    </row>
    <row r="285" spans="1:26" x14ac:dyDescent="0.2">
      <c r="A285" s="159"/>
      <c r="B285" s="153"/>
      <c r="C285" s="153"/>
      <c r="D285" s="153"/>
      <c r="E285" s="153"/>
      <c r="F285" s="153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54"/>
      <c r="Y285" s="155"/>
      <c r="Z285" s="155"/>
    </row>
    <row r="286" spans="1:26" x14ac:dyDescent="0.2">
      <c r="A286" s="159"/>
      <c r="B286" s="153"/>
      <c r="C286" s="153"/>
      <c r="D286" s="153"/>
      <c r="E286" s="153"/>
      <c r="F286" s="153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54"/>
      <c r="Y286" s="155"/>
      <c r="Z286" s="155"/>
    </row>
    <row r="287" spans="1:26" x14ac:dyDescent="0.2">
      <c r="A287" s="159"/>
      <c r="B287" s="153"/>
      <c r="C287" s="153"/>
      <c r="D287" s="153"/>
      <c r="E287" s="153"/>
      <c r="F287" s="153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54"/>
      <c r="Y287" s="155"/>
      <c r="Z287" s="155"/>
    </row>
    <row r="288" spans="1:26" x14ac:dyDescent="0.2">
      <c r="A288" s="159"/>
      <c r="B288" s="153"/>
      <c r="C288" s="153"/>
      <c r="D288" s="153"/>
      <c r="E288" s="153"/>
      <c r="F288" s="153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54"/>
      <c r="Y288" s="155"/>
      <c r="Z288" s="155"/>
    </row>
    <row r="289" spans="1:26" x14ac:dyDescent="0.2">
      <c r="A289" s="159"/>
      <c r="B289" s="153"/>
      <c r="C289" s="153"/>
      <c r="D289" s="153"/>
      <c r="E289" s="153"/>
      <c r="F289" s="153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54"/>
      <c r="Y289" s="155"/>
      <c r="Z289" s="155"/>
    </row>
    <row r="290" spans="1:26" x14ac:dyDescent="0.2">
      <c r="A290" s="159"/>
      <c r="B290" s="153"/>
      <c r="C290" s="153"/>
      <c r="D290" s="153"/>
      <c r="E290" s="153"/>
      <c r="F290" s="153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54"/>
      <c r="Y290" s="155"/>
      <c r="Z290" s="155"/>
    </row>
    <row r="291" spans="1:26" x14ac:dyDescent="0.2">
      <c r="A291" s="159"/>
      <c r="B291" s="153"/>
      <c r="C291" s="153"/>
      <c r="D291" s="153"/>
      <c r="E291" s="153"/>
      <c r="F291" s="153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54"/>
      <c r="Y291" s="155"/>
      <c r="Z291" s="155"/>
    </row>
    <row r="292" spans="1:26" x14ac:dyDescent="0.2">
      <c r="A292" s="159"/>
      <c r="B292" s="153"/>
      <c r="C292" s="153"/>
      <c r="D292" s="153"/>
      <c r="E292" s="153"/>
      <c r="F292" s="153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54"/>
      <c r="Y292" s="155"/>
      <c r="Z292" s="155"/>
    </row>
    <row r="293" spans="1:26" x14ac:dyDescent="0.2">
      <c r="A293" s="159"/>
      <c r="B293" s="153"/>
      <c r="C293" s="153"/>
      <c r="D293" s="153"/>
      <c r="E293" s="153"/>
      <c r="F293" s="153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54"/>
      <c r="Y293" s="155"/>
      <c r="Z293" s="155"/>
    </row>
    <row r="294" spans="1:26" x14ac:dyDescent="0.2">
      <c r="A294" s="159"/>
      <c r="B294" s="153"/>
      <c r="C294" s="153"/>
      <c r="D294" s="153"/>
      <c r="E294" s="153"/>
      <c r="F294" s="153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54"/>
      <c r="Y294" s="155"/>
      <c r="Z294" s="155"/>
    </row>
    <row r="295" spans="1:26" x14ac:dyDescent="0.2">
      <c r="A295" s="159"/>
      <c r="B295" s="153"/>
      <c r="C295" s="153"/>
      <c r="D295" s="153"/>
      <c r="E295" s="153"/>
      <c r="F295" s="153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54"/>
      <c r="Y295" s="155"/>
      <c r="Z295" s="155"/>
    </row>
    <row r="296" spans="1:26" x14ac:dyDescent="0.2">
      <c r="A296" s="159"/>
      <c r="B296" s="153"/>
      <c r="C296" s="153"/>
      <c r="D296" s="153"/>
      <c r="E296" s="153"/>
      <c r="F296" s="153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54"/>
      <c r="Y296" s="155"/>
      <c r="Z296" s="155"/>
    </row>
    <row r="297" spans="1:26" x14ac:dyDescent="0.2">
      <c r="A297" s="159"/>
      <c r="B297" s="153"/>
      <c r="C297" s="153"/>
      <c r="D297" s="153"/>
      <c r="E297" s="153"/>
      <c r="F297" s="153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54"/>
      <c r="Y297" s="155"/>
      <c r="Z297" s="155"/>
    </row>
    <row r="298" spans="1:26" x14ac:dyDescent="0.2">
      <c r="A298" s="159"/>
      <c r="B298" s="153"/>
      <c r="C298" s="153"/>
      <c r="D298" s="153"/>
      <c r="E298" s="153"/>
      <c r="F298" s="153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54"/>
      <c r="Y298" s="155"/>
      <c r="Z298" s="155"/>
    </row>
    <row r="299" spans="1:26" x14ac:dyDescent="0.2">
      <c r="A299" s="159"/>
      <c r="B299" s="153"/>
      <c r="C299" s="153"/>
      <c r="D299" s="153"/>
      <c r="E299" s="153"/>
      <c r="F299" s="153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54"/>
      <c r="Y299" s="155"/>
      <c r="Z299" s="155"/>
    </row>
    <row r="300" spans="1:26" x14ac:dyDescent="0.2">
      <c r="A300" s="159"/>
      <c r="B300" s="153"/>
      <c r="C300" s="153"/>
      <c r="D300" s="153"/>
      <c r="E300" s="153"/>
      <c r="F300" s="153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54"/>
      <c r="Y300" s="155"/>
      <c r="Z300" s="155"/>
    </row>
    <row r="301" spans="1:26" x14ac:dyDescent="0.2">
      <c r="A301" s="159"/>
      <c r="B301" s="153"/>
      <c r="C301" s="153"/>
      <c r="D301" s="153"/>
      <c r="E301" s="153"/>
      <c r="F301" s="153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54"/>
      <c r="Y301" s="155"/>
      <c r="Z301" s="155"/>
    </row>
    <row r="302" spans="1:26" x14ac:dyDescent="0.2">
      <c r="A302" s="159"/>
      <c r="B302" s="153"/>
      <c r="C302" s="153"/>
      <c r="D302" s="153"/>
      <c r="E302" s="153"/>
      <c r="F302" s="153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54"/>
      <c r="Y302" s="155"/>
      <c r="Z302" s="155"/>
    </row>
    <row r="303" spans="1:26" x14ac:dyDescent="0.2">
      <c r="A303" s="159"/>
      <c r="B303" s="153"/>
      <c r="C303" s="153"/>
      <c r="D303" s="153"/>
      <c r="E303" s="153"/>
      <c r="F303" s="153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54"/>
      <c r="Y303" s="155"/>
      <c r="Z303" s="155"/>
    </row>
    <row r="304" spans="1:26" x14ac:dyDescent="0.2">
      <c r="A304" s="159"/>
      <c r="B304" s="153"/>
      <c r="C304" s="153"/>
      <c r="D304" s="153"/>
      <c r="E304" s="153"/>
      <c r="F304" s="153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54"/>
      <c r="Y304" s="155"/>
      <c r="Z304" s="155"/>
    </row>
    <row r="305" spans="1:26" x14ac:dyDescent="0.2">
      <c r="A305" s="159"/>
      <c r="B305" s="153"/>
      <c r="C305" s="153"/>
      <c r="D305" s="153"/>
      <c r="E305" s="153"/>
      <c r="F305" s="153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54"/>
      <c r="Y305" s="155"/>
      <c r="Z305" s="155"/>
    </row>
    <row r="306" spans="1:26" x14ac:dyDescent="0.2">
      <c r="A306" s="159"/>
      <c r="B306" s="153"/>
      <c r="C306" s="153"/>
      <c r="D306" s="153"/>
      <c r="E306" s="153"/>
      <c r="F306" s="153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54"/>
      <c r="Y306" s="155"/>
      <c r="Z306" s="155"/>
    </row>
    <row r="307" spans="1:26" x14ac:dyDescent="0.2">
      <c r="A307" s="159"/>
      <c r="B307" s="153"/>
      <c r="C307" s="153"/>
      <c r="D307" s="153"/>
      <c r="E307" s="153"/>
      <c r="F307" s="153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54"/>
      <c r="Y307" s="155"/>
      <c r="Z307" s="155"/>
    </row>
    <row r="308" spans="1:26" x14ac:dyDescent="0.2">
      <c r="A308" s="159"/>
      <c r="B308" s="153"/>
      <c r="C308" s="153"/>
      <c r="D308" s="153"/>
      <c r="E308" s="153"/>
      <c r="F308" s="153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54"/>
      <c r="Y308" s="155"/>
      <c r="Z308" s="155"/>
    </row>
    <row r="309" spans="1:26" x14ac:dyDescent="0.2">
      <c r="A309" s="159"/>
      <c r="B309" s="153"/>
      <c r="C309" s="153"/>
      <c r="D309" s="153"/>
      <c r="E309" s="153"/>
      <c r="F309" s="153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54"/>
      <c r="Y309" s="155"/>
      <c r="Z309" s="155"/>
    </row>
    <row r="310" spans="1:26" x14ac:dyDescent="0.2">
      <c r="A310" s="159"/>
      <c r="B310" s="153"/>
      <c r="C310" s="153"/>
      <c r="D310" s="153"/>
      <c r="E310" s="153"/>
      <c r="F310" s="153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54"/>
      <c r="Y310" s="155"/>
      <c r="Z310" s="155"/>
    </row>
    <row r="311" spans="1:26" x14ac:dyDescent="0.2">
      <c r="A311" s="159"/>
      <c r="B311" s="153"/>
      <c r="C311" s="153"/>
      <c r="D311" s="153"/>
      <c r="E311" s="153"/>
      <c r="F311" s="153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54"/>
      <c r="Y311" s="155"/>
      <c r="Z311" s="155"/>
    </row>
    <row r="312" spans="1:26" x14ac:dyDescent="0.2">
      <c r="A312" s="159"/>
      <c r="B312" s="153"/>
      <c r="C312" s="153"/>
      <c r="D312" s="153"/>
      <c r="E312" s="153"/>
      <c r="F312" s="153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54"/>
      <c r="Y312" s="155"/>
      <c r="Z312" s="155"/>
    </row>
    <row r="313" spans="1:26" x14ac:dyDescent="0.2">
      <c r="A313" s="159"/>
      <c r="B313" s="153"/>
      <c r="C313" s="153"/>
      <c r="D313" s="153"/>
      <c r="E313" s="153"/>
      <c r="F313" s="153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54"/>
      <c r="Y313" s="155"/>
      <c r="Z313" s="155"/>
    </row>
    <row r="314" spans="1:26" x14ac:dyDescent="0.2">
      <c r="A314" s="159"/>
      <c r="B314" s="153"/>
      <c r="C314" s="153"/>
      <c r="D314" s="153"/>
      <c r="E314" s="153"/>
      <c r="F314" s="153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54"/>
      <c r="Y314" s="155"/>
      <c r="Z314" s="155"/>
    </row>
    <row r="315" spans="1:26" x14ac:dyDescent="0.2">
      <c r="A315" s="159"/>
      <c r="B315" s="153"/>
      <c r="C315" s="153"/>
      <c r="D315" s="153"/>
      <c r="E315" s="153"/>
      <c r="F315" s="153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54"/>
      <c r="Y315" s="155"/>
      <c r="Z315" s="155"/>
    </row>
    <row r="316" spans="1:26" x14ac:dyDescent="0.2">
      <c r="A316" s="159"/>
      <c r="B316" s="153"/>
      <c r="C316" s="153"/>
      <c r="D316" s="153"/>
      <c r="E316" s="153"/>
      <c r="F316" s="153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54"/>
      <c r="Y316" s="155"/>
      <c r="Z316" s="155"/>
    </row>
    <row r="317" spans="1:26" x14ac:dyDescent="0.2">
      <c r="A317" s="159"/>
      <c r="B317" s="153"/>
      <c r="C317" s="153"/>
      <c r="D317" s="153"/>
      <c r="E317" s="153"/>
      <c r="F317" s="153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54"/>
      <c r="Y317" s="155"/>
      <c r="Z317" s="155"/>
    </row>
    <row r="318" spans="1:26" x14ac:dyDescent="0.2">
      <c r="A318" s="159"/>
      <c r="B318" s="153"/>
      <c r="C318" s="153"/>
      <c r="D318" s="153"/>
      <c r="E318" s="153"/>
      <c r="F318" s="153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54"/>
      <c r="Y318" s="155"/>
      <c r="Z318" s="155"/>
    </row>
    <row r="319" spans="1:26" x14ac:dyDescent="0.2">
      <c r="A319" s="159"/>
      <c r="B319" s="153"/>
      <c r="C319" s="153"/>
      <c r="D319" s="153"/>
      <c r="E319" s="153"/>
      <c r="F319" s="153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54"/>
      <c r="Y319" s="155"/>
      <c r="Z319" s="155"/>
    </row>
    <row r="320" spans="1:26" x14ac:dyDescent="0.2">
      <c r="A320" s="159"/>
      <c r="B320" s="153"/>
      <c r="C320" s="153"/>
      <c r="D320" s="153"/>
      <c r="E320" s="153"/>
      <c r="F320" s="153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54"/>
      <c r="Y320" s="155"/>
      <c r="Z320" s="155"/>
    </row>
    <row r="321" spans="1:26" x14ac:dyDescent="0.2">
      <c r="A321" s="159"/>
      <c r="B321" s="153"/>
      <c r="C321" s="153"/>
      <c r="D321" s="153"/>
      <c r="E321" s="153"/>
      <c r="F321" s="153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54"/>
      <c r="Y321" s="155"/>
      <c r="Z321" s="155"/>
    </row>
    <row r="322" spans="1:26" x14ac:dyDescent="0.2">
      <c r="A322" s="159"/>
      <c r="B322" s="153"/>
      <c r="C322" s="153"/>
      <c r="D322" s="153"/>
      <c r="E322" s="153"/>
      <c r="F322" s="153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54"/>
      <c r="Y322" s="155"/>
      <c r="Z322" s="155"/>
    </row>
    <row r="323" spans="1:26" x14ac:dyDescent="0.2">
      <c r="A323" s="159"/>
      <c r="B323" s="153"/>
      <c r="C323" s="153"/>
      <c r="D323" s="153"/>
      <c r="E323" s="153"/>
      <c r="F323" s="153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54"/>
      <c r="Y323" s="155"/>
      <c r="Z323" s="155"/>
    </row>
    <row r="324" spans="1:26" x14ac:dyDescent="0.2">
      <c r="A324" s="159"/>
      <c r="B324" s="153"/>
      <c r="C324" s="153"/>
      <c r="D324" s="153"/>
      <c r="E324" s="153"/>
      <c r="F324" s="153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54"/>
      <c r="Y324" s="155"/>
      <c r="Z324" s="155"/>
    </row>
    <row r="325" spans="1:26" x14ac:dyDescent="0.2">
      <c r="A325" s="159"/>
      <c r="B325" s="153"/>
      <c r="C325" s="153"/>
      <c r="D325" s="153"/>
      <c r="E325" s="153"/>
      <c r="F325" s="153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54"/>
      <c r="Y325" s="155"/>
      <c r="Z325" s="155"/>
    </row>
    <row r="326" spans="1:26" x14ac:dyDescent="0.2">
      <c r="A326" s="159"/>
      <c r="B326" s="153"/>
      <c r="C326" s="153"/>
      <c r="D326" s="153"/>
      <c r="E326" s="153"/>
      <c r="F326" s="153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54"/>
      <c r="Y326" s="155"/>
      <c r="Z326" s="155"/>
    </row>
    <row r="327" spans="1:26" x14ac:dyDescent="0.2">
      <c r="A327" s="159"/>
      <c r="B327" s="153"/>
      <c r="C327" s="153"/>
      <c r="D327" s="153"/>
      <c r="E327" s="153"/>
      <c r="F327" s="153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54"/>
      <c r="Y327" s="155"/>
      <c r="Z327" s="155"/>
    </row>
    <row r="328" spans="1:26" x14ac:dyDescent="0.2">
      <c r="A328" s="159"/>
      <c r="B328" s="153"/>
      <c r="C328" s="153"/>
      <c r="D328" s="153"/>
      <c r="E328" s="153"/>
      <c r="F328" s="153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54"/>
      <c r="Y328" s="155"/>
      <c r="Z328" s="155"/>
    </row>
    <row r="329" spans="1:26" x14ac:dyDescent="0.2">
      <c r="A329" s="159"/>
      <c r="B329" s="153"/>
      <c r="C329" s="153"/>
      <c r="D329" s="153"/>
      <c r="E329" s="153"/>
      <c r="F329" s="153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54"/>
      <c r="Y329" s="155"/>
      <c r="Z329" s="155"/>
    </row>
    <row r="330" spans="1:26" x14ac:dyDescent="0.2">
      <c r="A330" s="159"/>
      <c r="B330" s="153"/>
      <c r="C330" s="153"/>
      <c r="D330" s="153"/>
      <c r="E330" s="153"/>
      <c r="F330" s="153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54"/>
      <c r="Y330" s="155"/>
      <c r="Z330" s="155"/>
    </row>
    <row r="331" spans="1:26" x14ac:dyDescent="0.2">
      <c r="A331" s="159"/>
      <c r="B331" s="153"/>
      <c r="C331" s="153"/>
      <c r="D331" s="153"/>
      <c r="E331" s="153"/>
      <c r="F331" s="153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54"/>
      <c r="Y331" s="155"/>
      <c r="Z331" s="155"/>
    </row>
    <row r="332" spans="1:26" x14ac:dyDescent="0.2">
      <c r="A332" s="159"/>
      <c r="B332" s="153"/>
      <c r="C332" s="153"/>
      <c r="D332" s="153"/>
      <c r="E332" s="153"/>
      <c r="F332" s="153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54"/>
      <c r="Y332" s="155"/>
      <c r="Z332" s="155"/>
    </row>
    <row r="333" spans="1:26" x14ac:dyDescent="0.2">
      <c r="A333" s="159"/>
      <c r="B333" s="153"/>
      <c r="C333" s="153"/>
      <c r="D333" s="153"/>
      <c r="E333" s="153"/>
      <c r="F333" s="153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54"/>
      <c r="Y333" s="155"/>
      <c r="Z333" s="155"/>
    </row>
    <row r="334" spans="1:26" x14ac:dyDescent="0.2">
      <c r="A334" s="159"/>
      <c r="B334" s="153"/>
      <c r="C334" s="153"/>
      <c r="D334" s="153"/>
      <c r="E334" s="153"/>
      <c r="F334" s="153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54"/>
      <c r="Y334" s="155"/>
      <c r="Z334" s="155"/>
    </row>
    <row r="335" spans="1:26" x14ac:dyDescent="0.2">
      <c r="A335" s="159"/>
      <c r="B335" s="153"/>
      <c r="C335" s="153"/>
      <c r="D335" s="153"/>
      <c r="E335" s="153"/>
      <c r="F335" s="153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54"/>
      <c r="Y335" s="155"/>
      <c r="Z335" s="155"/>
    </row>
    <row r="336" spans="1:26" x14ac:dyDescent="0.2">
      <c r="A336" s="159"/>
      <c r="B336" s="153"/>
      <c r="C336" s="153"/>
      <c r="D336" s="153"/>
      <c r="E336" s="153"/>
      <c r="F336" s="153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54"/>
      <c r="Y336" s="155"/>
      <c r="Z336" s="155"/>
    </row>
    <row r="337" spans="1:26" x14ac:dyDescent="0.2">
      <c r="A337" s="159"/>
      <c r="B337" s="153"/>
      <c r="C337" s="153"/>
      <c r="D337" s="153"/>
      <c r="E337" s="153"/>
      <c r="F337" s="153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54"/>
      <c r="Y337" s="155"/>
      <c r="Z337" s="155"/>
    </row>
    <row r="338" spans="1:26" x14ac:dyDescent="0.2">
      <c r="A338" s="159"/>
      <c r="B338" s="153"/>
      <c r="C338" s="153"/>
      <c r="D338" s="153"/>
      <c r="E338" s="153"/>
      <c r="F338" s="153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54"/>
      <c r="Y338" s="155"/>
      <c r="Z338" s="155"/>
    </row>
    <row r="339" spans="1:26" x14ac:dyDescent="0.2">
      <c r="A339" s="159"/>
      <c r="B339" s="153"/>
      <c r="C339" s="153"/>
      <c r="D339" s="153"/>
      <c r="E339" s="153"/>
      <c r="F339" s="153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54"/>
      <c r="Y339" s="155"/>
      <c r="Z339" s="155"/>
    </row>
    <row r="340" spans="1:26" x14ac:dyDescent="0.2">
      <c r="A340" s="159"/>
      <c r="B340" s="153"/>
      <c r="C340" s="153"/>
      <c r="D340" s="153"/>
      <c r="E340" s="153"/>
      <c r="F340" s="153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54"/>
      <c r="Y340" s="155"/>
      <c r="Z340" s="155"/>
    </row>
    <row r="341" spans="1:26" x14ac:dyDescent="0.2">
      <c r="A341" s="159"/>
      <c r="B341" s="153"/>
      <c r="C341" s="153"/>
      <c r="D341" s="153"/>
      <c r="E341" s="153"/>
      <c r="F341" s="153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54"/>
      <c r="Y341" s="155"/>
      <c r="Z341" s="155"/>
    </row>
    <row r="342" spans="1:26" x14ac:dyDescent="0.2">
      <c r="A342" s="159"/>
      <c r="B342" s="153"/>
      <c r="C342" s="153"/>
      <c r="D342" s="153"/>
      <c r="E342" s="153"/>
      <c r="F342" s="153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54"/>
      <c r="Y342" s="155"/>
      <c r="Z342" s="155"/>
    </row>
    <row r="343" spans="1:26" x14ac:dyDescent="0.2">
      <c r="A343" s="159"/>
      <c r="B343" s="153"/>
      <c r="C343" s="153"/>
      <c r="D343" s="153"/>
      <c r="E343" s="153"/>
      <c r="F343" s="153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54"/>
      <c r="Y343" s="155"/>
      <c r="Z343" s="155"/>
    </row>
    <row r="344" spans="1:26" x14ac:dyDescent="0.2">
      <c r="A344" s="159"/>
      <c r="B344" s="153"/>
      <c r="C344" s="153"/>
      <c r="D344" s="153"/>
      <c r="E344" s="153"/>
      <c r="F344" s="153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54"/>
      <c r="Y344" s="155"/>
      <c r="Z344" s="155"/>
    </row>
    <row r="345" spans="1:26" x14ac:dyDescent="0.2">
      <c r="A345" s="159"/>
      <c r="B345" s="153"/>
      <c r="C345" s="153"/>
      <c r="D345" s="153"/>
      <c r="E345" s="153"/>
      <c r="F345" s="153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54"/>
      <c r="Y345" s="155"/>
      <c r="Z345" s="155"/>
    </row>
    <row r="346" spans="1:26" x14ac:dyDescent="0.2">
      <c r="A346" s="159"/>
      <c r="B346" s="153"/>
      <c r="C346" s="153"/>
      <c r="D346" s="153"/>
      <c r="E346" s="153"/>
      <c r="F346" s="153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54"/>
      <c r="Y346" s="155"/>
      <c r="Z346" s="155"/>
    </row>
    <row r="347" spans="1:26" x14ac:dyDescent="0.2">
      <c r="A347" s="159"/>
      <c r="B347" s="153"/>
      <c r="C347" s="153"/>
      <c r="D347" s="153"/>
      <c r="E347" s="153"/>
      <c r="F347" s="153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54"/>
      <c r="Y347" s="155"/>
      <c r="Z347" s="155"/>
    </row>
    <row r="348" spans="1:26" x14ac:dyDescent="0.2">
      <c r="A348" s="159"/>
      <c r="B348" s="153"/>
      <c r="C348" s="153"/>
      <c r="D348" s="153"/>
      <c r="E348" s="153"/>
      <c r="F348" s="153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54"/>
      <c r="Y348" s="155"/>
      <c r="Z348" s="155"/>
    </row>
    <row r="349" spans="1:26" x14ac:dyDescent="0.2">
      <c r="A349" s="159"/>
      <c r="B349" s="153"/>
      <c r="C349" s="153"/>
      <c r="D349" s="153"/>
      <c r="E349" s="153"/>
      <c r="F349" s="153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54"/>
      <c r="Y349" s="155"/>
      <c r="Z349" s="155"/>
    </row>
    <row r="350" spans="1:26" x14ac:dyDescent="0.2">
      <c r="A350" s="159"/>
      <c r="B350" s="153"/>
      <c r="C350" s="153"/>
      <c r="D350" s="153"/>
      <c r="E350" s="153"/>
      <c r="F350" s="153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54"/>
      <c r="Y350" s="155"/>
      <c r="Z350" s="155"/>
    </row>
    <row r="351" spans="1:26" x14ac:dyDescent="0.2">
      <c r="A351" s="159"/>
      <c r="B351" s="153"/>
      <c r="C351" s="153"/>
      <c r="D351" s="153"/>
      <c r="E351" s="153"/>
      <c r="F351" s="153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54"/>
      <c r="Y351" s="155"/>
      <c r="Z351" s="155"/>
    </row>
    <row r="352" spans="1:26" x14ac:dyDescent="0.2">
      <c r="A352" s="159"/>
      <c r="B352" s="153"/>
      <c r="C352" s="153"/>
      <c r="D352" s="153"/>
      <c r="E352" s="153"/>
      <c r="F352" s="153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54"/>
      <c r="Y352" s="155"/>
      <c r="Z352" s="155"/>
    </row>
    <row r="353" spans="1:26" x14ac:dyDescent="0.2">
      <c r="A353" s="159"/>
      <c r="B353" s="153"/>
      <c r="C353" s="153"/>
      <c r="D353" s="153"/>
      <c r="E353" s="153"/>
      <c r="F353" s="153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54"/>
      <c r="Y353" s="155"/>
      <c r="Z353" s="155"/>
    </row>
    <row r="354" spans="1:26" x14ac:dyDescent="0.2">
      <c r="A354" s="159"/>
      <c r="B354" s="153"/>
      <c r="C354" s="153"/>
      <c r="D354" s="153"/>
      <c r="E354" s="153"/>
      <c r="F354" s="153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54"/>
      <c r="Y354" s="155"/>
      <c r="Z354" s="155"/>
    </row>
    <row r="355" spans="1:26" x14ac:dyDescent="0.2">
      <c r="A355" s="159"/>
      <c r="B355" s="153"/>
      <c r="C355" s="153"/>
      <c r="D355" s="153"/>
      <c r="E355" s="153"/>
      <c r="F355" s="153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54"/>
      <c r="Y355" s="155"/>
      <c r="Z355" s="155"/>
    </row>
    <row r="356" spans="1:26" x14ac:dyDescent="0.2">
      <c r="A356" s="159"/>
      <c r="B356" s="153"/>
      <c r="C356" s="153"/>
      <c r="D356" s="153"/>
      <c r="E356" s="153"/>
      <c r="F356" s="153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54"/>
      <c r="Y356" s="155"/>
      <c r="Z356" s="155"/>
    </row>
    <row r="357" spans="1:26" x14ac:dyDescent="0.2">
      <c r="A357" s="159"/>
      <c r="B357" s="153"/>
      <c r="C357" s="153"/>
      <c r="D357" s="153"/>
      <c r="E357" s="153"/>
      <c r="F357" s="153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54"/>
      <c r="Y357" s="155"/>
      <c r="Z357" s="155"/>
    </row>
    <row r="358" spans="1:26" x14ac:dyDescent="0.2">
      <c r="A358" s="159"/>
      <c r="B358" s="153"/>
      <c r="C358" s="153"/>
      <c r="D358" s="153"/>
      <c r="E358" s="153"/>
      <c r="F358" s="153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54"/>
      <c r="Y358" s="155"/>
      <c r="Z358" s="155"/>
    </row>
    <row r="359" spans="1:26" x14ac:dyDescent="0.2">
      <c r="A359" s="159"/>
      <c r="B359" s="153"/>
      <c r="C359" s="153"/>
      <c r="D359" s="153"/>
      <c r="E359" s="153"/>
      <c r="F359" s="153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54"/>
      <c r="Y359" s="155"/>
      <c r="Z359" s="155"/>
    </row>
    <row r="360" spans="1:26" x14ac:dyDescent="0.2">
      <c r="A360" s="159"/>
      <c r="B360" s="153"/>
      <c r="C360" s="153"/>
      <c r="D360" s="153"/>
      <c r="E360" s="153"/>
      <c r="F360" s="153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54"/>
      <c r="Y360" s="155"/>
      <c r="Z360" s="155"/>
    </row>
    <row r="361" spans="1:26" x14ac:dyDescent="0.2">
      <c r="A361" s="159"/>
      <c r="B361" s="153"/>
      <c r="C361" s="153"/>
      <c r="D361" s="153"/>
      <c r="E361" s="153"/>
      <c r="F361" s="153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54"/>
      <c r="Y361" s="155"/>
      <c r="Z361" s="155"/>
    </row>
    <row r="362" spans="1:26" x14ac:dyDescent="0.2">
      <c r="A362" s="159"/>
      <c r="B362" s="153"/>
      <c r="C362" s="153"/>
      <c r="D362" s="153"/>
      <c r="E362" s="153"/>
      <c r="F362" s="153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54"/>
      <c r="Y362" s="155"/>
      <c r="Z362" s="155"/>
    </row>
    <row r="363" spans="1:26" x14ac:dyDescent="0.2">
      <c r="A363" s="159"/>
      <c r="B363" s="153"/>
      <c r="C363" s="153"/>
      <c r="D363" s="153"/>
      <c r="E363" s="153"/>
      <c r="F363" s="153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54"/>
      <c r="Y363" s="155"/>
      <c r="Z363" s="155"/>
    </row>
    <row r="364" spans="1:26" x14ac:dyDescent="0.2">
      <c r="A364" s="159"/>
      <c r="B364" s="153"/>
      <c r="C364" s="153"/>
      <c r="D364" s="153"/>
      <c r="E364" s="153"/>
      <c r="F364" s="153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54"/>
      <c r="Y364" s="155"/>
      <c r="Z364" s="155"/>
    </row>
    <row r="365" spans="1:26" x14ac:dyDescent="0.2">
      <c r="A365" s="159"/>
      <c r="B365" s="153"/>
      <c r="C365" s="153"/>
      <c r="D365" s="153"/>
      <c r="E365" s="153"/>
      <c r="F365" s="153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54"/>
      <c r="Y365" s="155"/>
      <c r="Z365" s="155"/>
    </row>
    <row r="366" spans="1:26" x14ac:dyDescent="0.2">
      <c r="A366" s="159"/>
      <c r="B366" s="153"/>
      <c r="C366" s="153"/>
      <c r="D366" s="153"/>
      <c r="E366" s="153"/>
      <c r="F366" s="153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54"/>
      <c r="Y366" s="155"/>
      <c r="Z366" s="155"/>
    </row>
    <row r="367" spans="1:26" x14ac:dyDescent="0.2">
      <c r="A367" s="159"/>
      <c r="B367" s="153"/>
      <c r="C367" s="153"/>
      <c r="D367" s="153"/>
      <c r="E367" s="153"/>
      <c r="F367" s="153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54"/>
      <c r="Y367" s="155"/>
      <c r="Z367" s="155"/>
    </row>
    <row r="368" spans="1:26" x14ac:dyDescent="0.2">
      <c r="A368" s="159"/>
      <c r="B368" s="153"/>
      <c r="C368" s="153"/>
      <c r="D368" s="153"/>
      <c r="E368" s="153"/>
      <c r="F368" s="153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54"/>
      <c r="Y368" s="155"/>
      <c r="Z368" s="155"/>
    </row>
    <row r="369" spans="1:26" x14ac:dyDescent="0.2">
      <c r="A369" s="159"/>
      <c r="B369" s="153"/>
      <c r="C369" s="153"/>
      <c r="D369" s="153"/>
      <c r="E369" s="153"/>
      <c r="F369" s="153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54"/>
      <c r="Y369" s="155"/>
      <c r="Z369" s="155"/>
    </row>
    <row r="370" spans="1:26" x14ac:dyDescent="0.2">
      <c r="A370" s="159"/>
      <c r="B370" s="153"/>
      <c r="C370" s="153"/>
      <c r="D370" s="153"/>
      <c r="E370" s="153"/>
      <c r="F370" s="153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54"/>
      <c r="Y370" s="155"/>
      <c r="Z370" s="155"/>
    </row>
    <row r="371" spans="1:26" x14ac:dyDescent="0.2">
      <c r="A371" s="159"/>
      <c r="B371" s="153"/>
      <c r="C371" s="153"/>
      <c r="D371" s="153"/>
      <c r="E371" s="153"/>
      <c r="F371" s="153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54"/>
      <c r="Y371" s="155"/>
      <c r="Z371" s="155"/>
    </row>
    <row r="372" spans="1:26" x14ac:dyDescent="0.2">
      <c r="A372" s="159"/>
      <c r="B372" s="153"/>
      <c r="C372" s="153"/>
      <c r="D372" s="153"/>
      <c r="E372" s="153"/>
      <c r="F372" s="153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54"/>
      <c r="Y372" s="155"/>
      <c r="Z372" s="155"/>
    </row>
    <row r="373" spans="1:26" x14ac:dyDescent="0.2">
      <c r="A373" s="159"/>
      <c r="B373" s="153"/>
      <c r="C373" s="153"/>
      <c r="D373" s="153"/>
      <c r="E373" s="153"/>
      <c r="F373" s="153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54"/>
      <c r="Y373" s="155"/>
      <c r="Z373" s="155"/>
    </row>
    <row r="374" spans="1:26" x14ac:dyDescent="0.2">
      <c r="A374" s="159"/>
      <c r="B374" s="153"/>
      <c r="C374" s="153"/>
      <c r="D374" s="153"/>
      <c r="E374" s="153"/>
      <c r="F374" s="153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54"/>
      <c r="Y374" s="155"/>
      <c r="Z374" s="155"/>
    </row>
    <row r="375" spans="1:26" x14ac:dyDescent="0.2">
      <c r="A375" s="159"/>
      <c r="B375" s="153"/>
      <c r="C375" s="153"/>
      <c r="D375" s="153"/>
      <c r="E375" s="153"/>
      <c r="F375" s="153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54"/>
      <c r="Y375" s="155"/>
      <c r="Z375" s="155"/>
    </row>
    <row r="376" spans="1:26" x14ac:dyDescent="0.2">
      <c r="A376" s="159"/>
      <c r="B376" s="153"/>
      <c r="C376" s="153"/>
      <c r="D376" s="153"/>
      <c r="E376" s="153"/>
      <c r="F376" s="153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54"/>
      <c r="Y376" s="155"/>
      <c r="Z376" s="155"/>
    </row>
    <row r="377" spans="1:26" x14ac:dyDescent="0.2">
      <c r="A377" s="159"/>
      <c r="B377" s="153"/>
      <c r="C377" s="153"/>
      <c r="D377" s="153"/>
      <c r="E377" s="153"/>
      <c r="F377" s="153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54"/>
      <c r="Y377" s="155"/>
      <c r="Z377" s="155"/>
    </row>
    <row r="378" spans="1:26" x14ac:dyDescent="0.2">
      <c r="A378" s="159"/>
      <c r="B378" s="153"/>
      <c r="C378" s="153"/>
      <c r="D378" s="153"/>
      <c r="E378" s="153"/>
      <c r="F378" s="153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54"/>
      <c r="Y378" s="155"/>
      <c r="Z378" s="155"/>
    </row>
    <row r="379" spans="1:26" x14ac:dyDescent="0.2">
      <c r="A379" s="159"/>
      <c r="B379" s="153"/>
      <c r="C379" s="153"/>
      <c r="D379" s="153"/>
      <c r="E379" s="153"/>
      <c r="F379" s="153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54"/>
      <c r="Y379" s="155"/>
      <c r="Z379" s="155"/>
    </row>
    <row r="380" spans="1:26" x14ac:dyDescent="0.2">
      <c r="A380" s="159"/>
      <c r="B380" s="153"/>
      <c r="C380" s="153"/>
      <c r="D380" s="153"/>
      <c r="E380" s="153"/>
      <c r="F380" s="153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54"/>
      <c r="Y380" s="155"/>
      <c r="Z380" s="155"/>
    </row>
    <row r="381" spans="1:26" x14ac:dyDescent="0.2">
      <c r="A381" s="159"/>
      <c r="B381" s="153"/>
      <c r="C381" s="153"/>
      <c r="D381" s="153"/>
      <c r="E381" s="153"/>
      <c r="F381" s="153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54"/>
      <c r="Y381" s="155"/>
      <c r="Z381" s="155"/>
    </row>
    <row r="382" spans="1:26" x14ac:dyDescent="0.2">
      <c r="A382" s="159"/>
      <c r="B382" s="153"/>
      <c r="C382" s="153"/>
      <c r="D382" s="153"/>
      <c r="E382" s="153"/>
      <c r="F382" s="153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54"/>
      <c r="Y382" s="155"/>
      <c r="Z382" s="155"/>
    </row>
    <row r="383" spans="1:26" x14ac:dyDescent="0.2">
      <c r="A383" s="159"/>
      <c r="B383" s="153"/>
      <c r="C383" s="153"/>
      <c r="D383" s="153"/>
      <c r="E383" s="153"/>
      <c r="F383" s="153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54"/>
      <c r="Y383" s="155"/>
      <c r="Z383" s="155"/>
    </row>
    <row r="384" spans="1:26" x14ac:dyDescent="0.2">
      <c r="A384" s="159"/>
      <c r="B384" s="153"/>
      <c r="C384" s="153"/>
      <c r="D384" s="153"/>
      <c r="E384" s="153"/>
      <c r="F384" s="153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54"/>
      <c r="Y384" s="155"/>
      <c r="Z384" s="155"/>
    </row>
    <row r="385" spans="1:26" x14ac:dyDescent="0.2">
      <c r="A385" s="159"/>
      <c r="B385" s="153"/>
      <c r="C385" s="153"/>
      <c r="D385" s="153"/>
      <c r="E385" s="153"/>
      <c r="F385" s="153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54"/>
      <c r="Y385" s="155"/>
      <c r="Z385" s="155"/>
    </row>
    <row r="386" spans="1:26" x14ac:dyDescent="0.2">
      <c r="A386" s="159"/>
      <c r="B386" s="153"/>
      <c r="C386" s="153"/>
      <c r="D386" s="153"/>
      <c r="E386" s="153"/>
      <c r="F386" s="153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54"/>
      <c r="Y386" s="155"/>
      <c r="Z386" s="155"/>
    </row>
    <row r="387" spans="1:26" x14ac:dyDescent="0.2">
      <c r="A387" s="159"/>
      <c r="B387" s="153"/>
      <c r="C387" s="153"/>
      <c r="D387" s="153"/>
      <c r="E387" s="153"/>
      <c r="F387" s="153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54"/>
      <c r="Y387" s="155"/>
      <c r="Z387" s="155"/>
    </row>
    <row r="388" spans="1:26" x14ac:dyDescent="0.2">
      <c r="A388" s="159"/>
      <c r="B388" s="153"/>
      <c r="C388" s="153"/>
      <c r="D388" s="153"/>
      <c r="E388" s="153"/>
      <c r="F388" s="153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54"/>
      <c r="Y388" s="155"/>
      <c r="Z388" s="155"/>
    </row>
    <row r="389" spans="1:26" x14ac:dyDescent="0.2">
      <c r="A389" s="159"/>
      <c r="B389" s="153"/>
      <c r="C389" s="153"/>
      <c r="D389" s="153"/>
      <c r="E389" s="153"/>
      <c r="F389" s="153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54"/>
      <c r="Y389" s="155"/>
      <c r="Z389" s="155"/>
    </row>
    <row r="390" spans="1:26" x14ac:dyDescent="0.2">
      <c r="A390" s="159"/>
      <c r="B390" s="153"/>
      <c r="C390" s="153"/>
      <c r="D390" s="153"/>
      <c r="E390" s="153"/>
      <c r="F390" s="153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54"/>
      <c r="Y390" s="155"/>
      <c r="Z390" s="155"/>
    </row>
    <row r="391" spans="1:26" x14ac:dyDescent="0.2">
      <c r="A391" s="159"/>
      <c r="B391" s="153"/>
      <c r="C391" s="153"/>
      <c r="D391" s="153"/>
      <c r="E391" s="153"/>
      <c r="F391" s="153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54"/>
      <c r="Y391" s="155"/>
      <c r="Z391" s="155"/>
    </row>
    <row r="392" spans="1:26" x14ac:dyDescent="0.2">
      <c r="A392" s="159"/>
      <c r="B392" s="153"/>
      <c r="C392" s="153"/>
      <c r="D392" s="153"/>
      <c r="E392" s="153"/>
      <c r="F392" s="153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54"/>
      <c r="Y392" s="155"/>
      <c r="Z392" s="155"/>
    </row>
    <row r="393" spans="1:26" x14ac:dyDescent="0.2">
      <c r="A393" s="159"/>
      <c r="B393" s="153"/>
      <c r="C393" s="153"/>
      <c r="D393" s="153"/>
      <c r="E393" s="153"/>
      <c r="F393" s="153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54"/>
      <c r="Y393" s="155"/>
      <c r="Z393" s="155"/>
    </row>
    <row r="394" spans="1:26" x14ac:dyDescent="0.2">
      <c r="A394" s="159"/>
      <c r="B394" s="153"/>
      <c r="C394" s="153"/>
      <c r="D394" s="153"/>
      <c r="E394" s="153"/>
      <c r="F394" s="153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54"/>
      <c r="Y394" s="155"/>
      <c r="Z394" s="155"/>
    </row>
    <row r="395" spans="1:26" x14ac:dyDescent="0.2">
      <c r="A395" s="159"/>
      <c r="B395" s="153"/>
      <c r="C395" s="153"/>
      <c r="D395" s="153"/>
      <c r="E395" s="153"/>
      <c r="F395" s="153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54"/>
      <c r="Y395" s="155"/>
      <c r="Z395" s="155"/>
    </row>
    <row r="396" spans="1:26" x14ac:dyDescent="0.2">
      <c r="A396" s="159"/>
      <c r="B396" s="153"/>
      <c r="C396" s="153"/>
      <c r="D396" s="153"/>
      <c r="E396" s="153"/>
      <c r="F396" s="153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54"/>
      <c r="Y396" s="155"/>
      <c r="Z396" s="155"/>
    </row>
    <row r="397" spans="1:26" x14ac:dyDescent="0.2">
      <c r="A397" s="159"/>
      <c r="B397" s="153"/>
      <c r="C397" s="153"/>
      <c r="D397" s="153"/>
      <c r="E397" s="153"/>
      <c r="F397" s="153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54"/>
      <c r="Y397" s="155"/>
      <c r="Z397" s="155"/>
    </row>
    <row r="398" spans="1:26" x14ac:dyDescent="0.2">
      <c r="A398" s="159"/>
      <c r="B398" s="153"/>
      <c r="C398" s="153"/>
      <c r="D398" s="153"/>
      <c r="E398" s="153"/>
      <c r="F398" s="153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54"/>
      <c r="Y398" s="155"/>
      <c r="Z398" s="155"/>
    </row>
    <row r="399" spans="1:26" x14ac:dyDescent="0.2">
      <c r="A399" s="159"/>
      <c r="B399" s="153"/>
      <c r="C399" s="153"/>
      <c r="D399" s="153"/>
      <c r="E399" s="153"/>
      <c r="F399" s="153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54"/>
      <c r="Y399" s="155"/>
      <c r="Z399" s="155"/>
    </row>
    <row r="400" spans="1:26" x14ac:dyDescent="0.2">
      <c r="A400" s="159"/>
      <c r="B400" s="153"/>
      <c r="C400" s="153"/>
      <c r="D400" s="153"/>
      <c r="E400" s="153"/>
      <c r="F400" s="153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54"/>
      <c r="Y400" s="155"/>
      <c r="Z400" s="155"/>
    </row>
    <row r="401" spans="1:26" x14ac:dyDescent="0.2">
      <c r="A401" s="159"/>
      <c r="B401" s="153"/>
      <c r="C401" s="153"/>
      <c r="D401" s="153"/>
      <c r="E401" s="153"/>
      <c r="F401" s="153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54"/>
      <c r="Y401" s="155"/>
      <c r="Z401" s="155"/>
    </row>
    <row r="402" spans="1:26" x14ac:dyDescent="0.2">
      <c r="A402" s="159"/>
      <c r="B402" s="153"/>
      <c r="C402" s="153"/>
      <c r="D402" s="153"/>
      <c r="E402" s="153"/>
      <c r="F402" s="153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54"/>
      <c r="Y402" s="155"/>
      <c r="Z402" s="155"/>
    </row>
    <row r="403" spans="1:26" x14ac:dyDescent="0.2">
      <c r="A403" s="159"/>
      <c r="B403" s="153"/>
      <c r="C403" s="153"/>
      <c r="D403" s="153"/>
      <c r="E403" s="153"/>
      <c r="F403" s="153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54"/>
      <c r="Y403" s="155"/>
      <c r="Z403" s="155"/>
    </row>
    <row r="404" spans="1:26" x14ac:dyDescent="0.2">
      <c r="A404" s="159"/>
      <c r="B404" s="153"/>
      <c r="C404" s="153"/>
      <c r="D404" s="153"/>
      <c r="E404" s="153"/>
      <c r="F404" s="153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54"/>
      <c r="Y404" s="155"/>
      <c r="Z404" s="155"/>
    </row>
    <row r="405" spans="1:26" x14ac:dyDescent="0.2">
      <c r="A405" s="159"/>
      <c r="B405" s="153"/>
      <c r="C405" s="153"/>
      <c r="D405" s="153"/>
      <c r="E405" s="153"/>
      <c r="F405" s="153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54"/>
      <c r="Y405" s="155"/>
      <c r="Z405" s="155"/>
    </row>
    <row r="406" spans="1:26" x14ac:dyDescent="0.2">
      <c r="A406" s="159"/>
      <c r="B406" s="153"/>
      <c r="C406" s="153"/>
      <c r="D406" s="153"/>
      <c r="E406" s="153"/>
      <c r="F406" s="153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54"/>
      <c r="Y406" s="155"/>
      <c r="Z406" s="155"/>
    </row>
    <row r="407" spans="1:26" x14ac:dyDescent="0.2">
      <c r="A407" s="159"/>
      <c r="B407" s="153"/>
      <c r="C407" s="153"/>
      <c r="D407" s="153"/>
      <c r="E407" s="153"/>
      <c r="F407" s="153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54"/>
      <c r="Y407" s="155"/>
      <c r="Z407" s="155"/>
    </row>
    <row r="408" spans="1:26" x14ac:dyDescent="0.2">
      <c r="A408" s="159"/>
      <c r="B408" s="153"/>
      <c r="C408" s="153"/>
      <c r="D408" s="153"/>
      <c r="E408" s="153"/>
      <c r="F408" s="153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54"/>
      <c r="Y408" s="155"/>
      <c r="Z408" s="155"/>
    </row>
    <row r="409" spans="1:26" x14ac:dyDescent="0.2">
      <c r="A409" s="159"/>
      <c r="B409" s="153"/>
      <c r="C409" s="153"/>
      <c r="D409" s="153"/>
      <c r="E409" s="153"/>
      <c r="F409" s="153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54"/>
      <c r="Y409" s="155"/>
      <c r="Z409" s="155"/>
    </row>
    <row r="410" spans="1:26" x14ac:dyDescent="0.2">
      <c r="A410" s="159"/>
      <c r="B410" s="153"/>
      <c r="C410" s="153"/>
      <c r="D410" s="153"/>
      <c r="E410" s="153"/>
      <c r="F410" s="153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54"/>
      <c r="Y410" s="155"/>
      <c r="Z410" s="155"/>
    </row>
    <row r="411" spans="1:26" x14ac:dyDescent="0.2">
      <c r="A411" s="159"/>
      <c r="B411" s="153"/>
      <c r="C411" s="153"/>
      <c r="D411" s="153"/>
      <c r="E411" s="153"/>
      <c r="F411" s="153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54"/>
      <c r="Y411" s="155"/>
      <c r="Z411" s="155"/>
    </row>
    <row r="412" spans="1:26" x14ac:dyDescent="0.2">
      <c r="A412" s="159"/>
      <c r="B412" s="153"/>
      <c r="C412" s="153"/>
      <c r="D412" s="153"/>
      <c r="E412" s="153"/>
      <c r="F412" s="153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54"/>
      <c r="Y412" s="155"/>
      <c r="Z412" s="155"/>
    </row>
    <row r="413" spans="1:26" x14ac:dyDescent="0.2">
      <c r="A413" s="159"/>
      <c r="B413" s="153"/>
      <c r="C413" s="153"/>
      <c r="D413" s="153"/>
      <c r="E413" s="153"/>
      <c r="F413" s="153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54"/>
      <c r="Y413" s="155"/>
      <c r="Z413" s="155"/>
    </row>
    <row r="414" spans="1:26" x14ac:dyDescent="0.2">
      <c r="A414" s="159"/>
      <c r="B414" s="153"/>
      <c r="C414" s="153"/>
      <c r="D414" s="153"/>
      <c r="E414" s="153"/>
      <c r="F414" s="153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54"/>
      <c r="Y414" s="155"/>
      <c r="Z414" s="155"/>
    </row>
    <row r="415" spans="1:26" x14ac:dyDescent="0.2">
      <c r="A415" s="159"/>
      <c r="B415" s="153"/>
      <c r="C415" s="153"/>
      <c r="D415" s="153"/>
      <c r="E415" s="153"/>
      <c r="F415" s="153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54"/>
      <c r="Y415" s="155"/>
      <c r="Z415" s="155"/>
    </row>
    <row r="416" spans="1:26" x14ac:dyDescent="0.2">
      <c r="A416" s="159"/>
      <c r="B416" s="153"/>
      <c r="C416" s="153"/>
      <c r="D416" s="153"/>
      <c r="E416" s="153"/>
      <c r="F416" s="153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54"/>
      <c r="Y416" s="155"/>
      <c r="Z416" s="155"/>
    </row>
    <row r="417" spans="1:26" x14ac:dyDescent="0.2">
      <c r="A417" s="159"/>
      <c r="B417" s="153"/>
      <c r="C417" s="153"/>
      <c r="D417" s="153"/>
      <c r="E417" s="153"/>
      <c r="F417" s="153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54"/>
      <c r="Y417" s="155"/>
      <c r="Z417" s="155"/>
    </row>
    <row r="418" spans="1:26" x14ac:dyDescent="0.2">
      <c r="A418" s="159"/>
      <c r="B418" s="153"/>
      <c r="C418" s="153"/>
      <c r="D418" s="153"/>
      <c r="E418" s="153"/>
      <c r="F418" s="153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54"/>
      <c r="Y418" s="155"/>
      <c r="Z418" s="155"/>
    </row>
    <row r="419" spans="1:26" x14ac:dyDescent="0.2">
      <c r="A419" s="159"/>
      <c r="B419" s="153"/>
      <c r="C419" s="153"/>
      <c r="D419" s="153"/>
      <c r="E419" s="153"/>
      <c r="F419" s="153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54"/>
      <c r="Y419" s="155"/>
      <c r="Z419" s="155"/>
    </row>
    <row r="420" spans="1:26" x14ac:dyDescent="0.2">
      <c r="A420" s="159"/>
      <c r="B420" s="153"/>
      <c r="C420" s="153"/>
      <c r="D420" s="153"/>
      <c r="E420" s="153"/>
      <c r="F420" s="153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54"/>
      <c r="Y420" s="155"/>
      <c r="Z420" s="155"/>
    </row>
    <row r="421" spans="1:26" x14ac:dyDescent="0.2">
      <c r="A421" s="159"/>
      <c r="B421" s="153"/>
      <c r="C421" s="153"/>
      <c r="D421" s="153"/>
      <c r="E421" s="153"/>
      <c r="F421" s="153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54"/>
      <c r="Y421" s="155"/>
      <c r="Z421" s="155"/>
    </row>
    <row r="422" spans="1:26" x14ac:dyDescent="0.2">
      <c r="A422" s="159"/>
      <c r="B422" s="153"/>
      <c r="C422" s="153"/>
      <c r="D422" s="153"/>
      <c r="E422" s="153"/>
      <c r="F422" s="153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54"/>
      <c r="Y422" s="155"/>
      <c r="Z422" s="155"/>
    </row>
    <row r="423" spans="1:26" x14ac:dyDescent="0.2">
      <c r="A423" s="159"/>
      <c r="B423" s="153"/>
      <c r="C423" s="153"/>
      <c r="D423" s="153"/>
      <c r="E423" s="153"/>
      <c r="F423" s="153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54"/>
      <c r="Y423" s="155"/>
      <c r="Z423" s="155"/>
    </row>
    <row r="424" spans="1:26" x14ac:dyDescent="0.2">
      <c r="A424" s="159"/>
      <c r="B424" s="153"/>
      <c r="C424" s="153"/>
      <c r="D424" s="153"/>
      <c r="E424" s="153"/>
      <c r="F424" s="153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54"/>
      <c r="Y424" s="155"/>
      <c r="Z424" s="155"/>
    </row>
    <row r="425" spans="1:26" x14ac:dyDescent="0.2">
      <c r="A425" s="159"/>
      <c r="B425" s="153"/>
      <c r="C425" s="153"/>
      <c r="D425" s="153"/>
      <c r="E425" s="153"/>
      <c r="F425" s="153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54"/>
      <c r="Y425" s="155"/>
      <c r="Z425" s="155"/>
    </row>
    <row r="426" spans="1:26" x14ac:dyDescent="0.2">
      <c r="A426" s="159"/>
      <c r="B426" s="153"/>
      <c r="C426" s="153"/>
      <c r="D426" s="153"/>
      <c r="E426" s="153"/>
      <c r="F426" s="153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54"/>
      <c r="Y426" s="155"/>
      <c r="Z426" s="155"/>
    </row>
    <row r="427" spans="1:26" x14ac:dyDescent="0.2">
      <c r="A427" s="159"/>
      <c r="B427" s="153"/>
      <c r="C427" s="153"/>
      <c r="D427" s="153"/>
      <c r="E427" s="153"/>
      <c r="F427" s="153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54"/>
      <c r="Y427" s="155"/>
      <c r="Z427" s="155"/>
    </row>
    <row r="428" spans="1:26" x14ac:dyDescent="0.2">
      <c r="A428" s="159"/>
      <c r="B428" s="153"/>
      <c r="C428" s="153"/>
      <c r="D428" s="153"/>
      <c r="E428" s="153"/>
      <c r="F428" s="153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54"/>
      <c r="Y428" s="155"/>
      <c r="Z428" s="155"/>
    </row>
    <row r="429" spans="1:26" x14ac:dyDescent="0.2">
      <c r="A429" s="159"/>
      <c r="B429" s="153"/>
      <c r="C429" s="153"/>
      <c r="D429" s="153"/>
      <c r="E429" s="153"/>
      <c r="F429" s="153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54"/>
      <c r="Y429" s="155"/>
      <c r="Z429" s="155"/>
    </row>
    <row r="430" spans="1:26" x14ac:dyDescent="0.2">
      <c r="A430" s="159"/>
      <c r="B430" s="153"/>
      <c r="C430" s="153"/>
      <c r="D430" s="153"/>
      <c r="E430" s="153"/>
      <c r="F430" s="153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54"/>
      <c r="Y430" s="155"/>
      <c r="Z430" s="155"/>
    </row>
    <row r="431" spans="1:26" x14ac:dyDescent="0.2">
      <c r="A431" s="159"/>
      <c r="B431" s="153"/>
      <c r="C431" s="153"/>
      <c r="D431" s="153"/>
      <c r="E431" s="153"/>
      <c r="F431" s="153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54"/>
      <c r="Y431" s="155"/>
      <c r="Z431" s="155"/>
    </row>
    <row r="432" spans="1:26" x14ac:dyDescent="0.2">
      <c r="A432" s="159"/>
      <c r="B432" s="153"/>
      <c r="C432" s="153"/>
      <c r="D432" s="153"/>
      <c r="E432" s="153"/>
      <c r="F432" s="153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54"/>
      <c r="Y432" s="155"/>
      <c r="Z432" s="155"/>
    </row>
    <row r="433" spans="1:26" x14ac:dyDescent="0.2">
      <c r="A433" s="159"/>
      <c r="B433" s="153"/>
      <c r="C433" s="153"/>
      <c r="D433" s="153"/>
      <c r="E433" s="153"/>
      <c r="F433" s="153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54"/>
      <c r="Y433" s="155"/>
      <c r="Z433" s="155"/>
    </row>
    <row r="434" spans="1:26" x14ac:dyDescent="0.2">
      <c r="A434" s="159"/>
      <c r="B434" s="153"/>
      <c r="C434" s="153"/>
      <c r="D434" s="153"/>
      <c r="E434" s="153"/>
      <c r="F434" s="153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54"/>
      <c r="Y434" s="155"/>
      <c r="Z434" s="155"/>
    </row>
    <row r="435" spans="1:26" x14ac:dyDescent="0.2">
      <c r="A435" s="159"/>
      <c r="B435" s="153"/>
      <c r="C435" s="153"/>
      <c r="D435" s="153"/>
      <c r="E435" s="153"/>
      <c r="F435" s="153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54"/>
      <c r="Y435" s="155"/>
      <c r="Z435" s="155"/>
    </row>
    <row r="436" spans="1:26" x14ac:dyDescent="0.2">
      <c r="A436" s="159"/>
      <c r="B436" s="153"/>
      <c r="C436" s="153"/>
      <c r="D436" s="153"/>
      <c r="E436" s="153"/>
      <c r="F436" s="153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54"/>
      <c r="Y436" s="155"/>
      <c r="Z436" s="155"/>
    </row>
    <row r="437" spans="1:26" x14ac:dyDescent="0.2">
      <c r="A437" s="159"/>
      <c r="B437" s="153"/>
      <c r="C437" s="153"/>
      <c r="D437" s="153"/>
      <c r="E437" s="153"/>
      <c r="F437" s="153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54"/>
      <c r="Y437" s="155"/>
      <c r="Z437" s="155"/>
    </row>
    <row r="438" spans="1:26" x14ac:dyDescent="0.2">
      <c r="A438" s="159"/>
      <c r="B438" s="153"/>
      <c r="C438" s="153"/>
      <c r="D438" s="153"/>
      <c r="E438" s="153"/>
      <c r="F438" s="153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54"/>
      <c r="Y438" s="155"/>
      <c r="Z438" s="155"/>
    </row>
    <row r="439" spans="1:26" x14ac:dyDescent="0.2">
      <c r="A439" s="159"/>
      <c r="B439" s="153"/>
      <c r="C439" s="153"/>
      <c r="D439" s="153"/>
      <c r="E439" s="153"/>
      <c r="F439" s="153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54"/>
      <c r="Y439" s="155"/>
      <c r="Z439" s="155"/>
    </row>
    <row r="440" spans="1:26" x14ac:dyDescent="0.2">
      <c r="A440" s="159"/>
      <c r="B440" s="153"/>
      <c r="C440" s="153"/>
      <c r="D440" s="153"/>
      <c r="E440" s="153"/>
      <c r="F440" s="153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54"/>
      <c r="Y440" s="155"/>
      <c r="Z440" s="155"/>
    </row>
    <row r="441" spans="1:26" x14ac:dyDescent="0.2">
      <c r="A441" s="159"/>
      <c r="B441" s="153"/>
      <c r="C441" s="153"/>
      <c r="D441" s="153"/>
      <c r="E441" s="153"/>
      <c r="F441" s="153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54"/>
      <c r="Y441" s="155"/>
      <c r="Z441" s="155"/>
    </row>
    <row r="442" spans="1:26" x14ac:dyDescent="0.2">
      <c r="A442" s="159"/>
      <c r="B442" s="153"/>
      <c r="C442" s="153"/>
      <c r="D442" s="153"/>
      <c r="E442" s="153"/>
      <c r="F442" s="153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54"/>
      <c r="Y442" s="155"/>
      <c r="Z442" s="155"/>
    </row>
    <row r="443" spans="1:26" x14ac:dyDescent="0.2">
      <c r="A443" s="159"/>
      <c r="B443" s="153"/>
      <c r="C443" s="153"/>
      <c r="D443" s="153"/>
      <c r="E443" s="153"/>
      <c r="F443" s="153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54"/>
      <c r="Y443" s="155"/>
      <c r="Z443" s="155"/>
    </row>
    <row r="444" spans="1:26" x14ac:dyDescent="0.2">
      <c r="A444" s="159"/>
      <c r="B444" s="153"/>
      <c r="C444" s="153"/>
      <c r="D444" s="153"/>
      <c r="E444" s="153"/>
      <c r="F444" s="153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54"/>
      <c r="Y444" s="155"/>
      <c r="Z444" s="155"/>
    </row>
    <row r="445" spans="1:26" x14ac:dyDescent="0.2">
      <c r="A445" s="159"/>
      <c r="B445" s="153"/>
      <c r="C445" s="153"/>
      <c r="D445" s="153"/>
      <c r="E445" s="153"/>
      <c r="F445" s="153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54"/>
      <c r="Y445" s="155"/>
      <c r="Z445" s="155"/>
    </row>
    <row r="446" spans="1:26" x14ac:dyDescent="0.2">
      <c r="A446" s="159"/>
      <c r="B446" s="153"/>
      <c r="C446" s="153"/>
      <c r="D446" s="153"/>
      <c r="E446" s="153"/>
      <c r="F446" s="153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54"/>
      <c r="Y446" s="155"/>
      <c r="Z446" s="155"/>
    </row>
    <row r="447" spans="1:26" x14ac:dyDescent="0.2">
      <c r="A447" s="159"/>
      <c r="B447" s="153"/>
      <c r="C447" s="153"/>
      <c r="D447" s="153"/>
      <c r="E447" s="153"/>
      <c r="F447" s="153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54"/>
      <c r="Y447" s="155"/>
      <c r="Z447" s="155"/>
    </row>
    <row r="448" spans="1:26" x14ac:dyDescent="0.2">
      <c r="A448" s="159"/>
      <c r="B448" s="153"/>
      <c r="C448" s="153"/>
      <c r="D448" s="153"/>
      <c r="E448" s="153"/>
      <c r="F448" s="153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54"/>
      <c r="Y448" s="155"/>
      <c r="Z448" s="155"/>
    </row>
    <row r="449" spans="1:26" x14ac:dyDescent="0.2">
      <c r="A449" s="159"/>
      <c r="B449" s="153"/>
      <c r="C449" s="153"/>
      <c r="D449" s="153"/>
      <c r="E449" s="153"/>
      <c r="F449" s="153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54"/>
      <c r="Y449" s="155"/>
      <c r="Z449" s="155"/>
    </row>
    <row r="450" spans="1:26" x14ac:dyDescent="0.2">
      <c r="A450" s="159"/>
      <c r="B450" s="153"/>
      <c r="C450" s="153"/>
      <c r="D450" s="153"/>
      <c r="E450" s="153"/>
      <c r="F450" s="153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54"/>
      <c r="Y450" s="155"/>
      <c r="Z450" s="155"/>
    </row>
    <row r="451" spans="1:26" x14ac:dyDescent="0.2">
      <c r="A451" s="159"/>
      <c r="B451" s="153"/>
      <c r="C451" s="153"/>
      <c r="D451" s="153"/>
      <c r="E451" s="153"/>
      <c r="F451" s="153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54"/>
      <c r="Y451" s="155"/>
      <c r="Z451" s="155"/>
    </row>
    <row r="452" spans="1:26" x14ac:dyDescent="0.2">
      <c r="A452" s="159"/>
      <c r="B452" s="153"/>
      <c r="C452" s="153"/>
      <c r="D452" s="153"/>
      <c r="E452" s="153"/>
      <c r="F452" s="153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54"/>
      <c r="Y452" s="155"/>
      <c r="Z452" s="155"/>
    </row>
    <row r="453" spans="1:26" x14ac:dyDescent="0.2">
      <c r="A453" s="159"/>
      <c r="B453" s="153"/>
      <c r="C453" s="153"/>
      <c r="D453" s="153"/>
      <c r="E453" s="153"/>
      <c r="F453" s="153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54"/>
      <c r="Y453" s="155"/>
      <c r="Z453" s="155"/>
    </row>
    <row r="454" spans="1:26" x14ac:dyDescent="0.2">
      <c r="A454" s="159"/>
      <c r="B454" s="153"/>
      <c r="C454" s="153"/>
      <c r="D454" s="153"/>
      <c r="E454" s="153"/>
      <c r="F454" s="153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54"/>
      <c r="Y454" s="155"/>
      <c r="Z454" s="155"/>
    </row>
    <row r="455" spans="1:26" x14ac:dyDescent="0.2">
      <c r="A455" s="159"/>
      <c r="B455" s="153"/>
      <c r="C455" s="153"/>
      <c r="D455" s="153"/>
      <c r="E455" s="153"/>
      <c r="F455" s="153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54"/>
      <c r="Y455" s="155"/>
      <c r="Z455" s="155"/>
    </row>
    <row r="456" spans="1:26" x14ac:dyDescent="0.2">
      <c r="A456" s="159"/>
      <c r="B456" s="153"/>
      <c r="C456" s="153"/>
      <c r="D456" s="153"/>
      <c r="E456" s="153"/>
      <c r="F456" s="153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54"/>
      <c r="Y456" s="155"/>
      <c r="Z456" s="155"/>
    </row>
    <row r="457" spans="1:26" x14ac:dyDescent="0.2">
      <c r="A457" s="159"/>
      <c r="B457" s="153"/>
      <c r="C457" s="153"/>
      <c r="D457" s="153"/>
      <c r="E457" s="153"/>
      <c r="F457" s="153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54"/>
      <c r="Y457" s="155"/>
      <c r="Z457" s="155"/>
    </row>
    <row r="458" spans="1:26" x14ac:dyDescent="0.2">
      <c r="A458" s="159"/>
      <c r="B458" s="153"/>
      <c r="C458" s="153"/>
      <c r="D458" s="153"/>
      <c r="E458" s="153"/>
      <c r="F458" s="153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54"/>
      <c r="Y458" s="155"/>
      <c r="Z458" s="155"/>
    </row>
    <row r="459" spans="1:26" x14ac:dyDescent="0.2">
      <c r="A459" s="159"/>
      <c r="B459" s="153"/>
      <c r="C459" s="153"/>
      <c r="D459" s="153"/>
      <c r="E459" s="153"/>
      <c r="F459" s="153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54"/>
      <c r="Y459" s="155"/>
      <c r="Z459" s="155"/>
    </row>
    <row r="460" spans="1:26" x14ac:dyDescent="0.2">
      <c r="A460" s="159"/>
      <c r="B460" s="153"/>
      <c r="C460" s="153"/>
      <c r="D460" s="153"/>
      <c r="E460" s="153"/>
      <c r="F460" s="153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54"/>
      <c r="Y460" s="155"/>
      <c r="Z460" s="155"/>
    </row>
    <row r="461" spans="1:26" x14ac:dyDescent="0.2">
      <c r="A461" s="159"/>
      <c r="B461" s="153"/>
      <c r="C461" s="153"/>
      <c r="D461" s="153"/>
      <c r="E461" s="153"/>
      <c r="F461" s="153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54"/>
      <c r="Y461" s="155"/>
      <c r="Z461" s="155"/>
    </row>
    <row r="462" spans="1:26" x14ac:dyDescent="0.2">
      <c r="A462" s="159"/>
      <c r="B462" s="153"/>
      <c r="C462" s="153"/>
      <c r="D462" s="153"/>
      <c r="E462" s="153"/>
      <c r="F462" s="153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54"/>
      <c r="Y462" s="155"/>
      <c r="Z462" s="155"/>
    </row>
    <row r="463" spans="1:26" x14ac:dyDescent="0.2">
      <c r="A463" s="159"/>
      <c r="B463" s="153"/>
      <c r="C463" s="153"/>
      <c r="D463" s="153"/>
      <c r="E463" s="153"/>
      <c r="F463" s="153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54"/>
      <c r="Y463" s="155"/>
      <c r="Z463" s="155"/>
    </row>
    <row r="464" spans="1:26" x14ac:dyDescent="0.2">
      <c r="A464" s="159"/>
      <c r="B464" s="153"/>
      <c r="C464" s="153"/>
      <c r="D464" s="153"/>
      <c r="E464" s="153"/>
      <c r="F464" s="153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54"/>
      <c r="Y464" s="155"/>
      <c r="Z464" s="155"/>
    </row>
    <row r="465" spans="1:26" x14ac:dyDescent="0.2">
      <c r="A465" s="159"/>
      <c r="B465" s="153"/>
      <c r="C465" s="153"/>
      <c r="D465" s="153"/>
      <c r="E465" s="153"/>
      <c r="F465" s="153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54"/>
      <c r="Y465" s="155"/>
      <c r="Z465" s="155"/>
    </row>
    <row r="466" spans="1:26" x14ac:dyDescent="0.2">
      <c r="A466" s="159"/>
      <c r="B466" s="153"/>
      <c r="C466" s="153"/>
      <c r="D466" s="153"/>
      <c r="E466" s="153"/>
      <c r="F466" s="153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54"/>
      <c r="Y466" s="155"/>
      <c r="Z466" s="155"/>
    </row>
    <row r="467" spans="1:26" x14ac:dyDescent="0.2">
      <c r="A467" s="159"/>
      <c r="B467" s="153"/>
      <c r="C467" s="153"/>
      <c r="D467" s="153"/>
      <c r="E467" s="153"/>
      <c r="F467" s="153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54"/>
      <c r="Y467" s="155"/>
      <c r="Z467" s="155"/>
    </row>
    <row r="468" spans="1:26" x14ac:dyDescent="0.2">
      <c r="A468" s="159"/>
      <c r="B468" s="153"/>
      <c r="C468" s="153"/>
      <c r="D468" s="153"/>
      <c r="E468" s="153"/>
      <c r="F468" s="153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54"/>
      <c r="Y468" s="155"/>
      <c r="Z468" s="155"/>
    </row>
    <row r="469" spans="1:26" x14ac:dyDescent="0.2">
      <c r="A469" s="159"/>
      <c r="B469" s="153"/>
      <c r="C469" s="153"/>
      <c r="D469" s="153"/>
      <c r="E469" s="153"/>
      <c r="F469" s="153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54"/>
      <c r="Y469" s="155"/>
      <c r="Z469" s="155"/>
    </row>
    <row r="470" spans="1:26" x14ac:dyDescent="0.2">
      <c r="A470" s="159"/>
      <c r="B470" s="153"/>
      <c r="C470" s="153"/>
      <c r="D470" s="153"/>
      <c r="E470" s="153"/>
      <c r="F470" s="153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54"/>
      <c r="Y470" s="155"/>
      <c r="Z470" s="155"/>
    </row>
    <row r="471" spans="1:26" x14ac:dyDescent="0.2">
      <c r="A471" s="159"/>
      <c r="B471" s="153"/>
      <c r="C471" s="153"/>
      <c r="D471" s="153"/>
      <c r="E471" s="153"/>
      <c r="F471" s="153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54"/>
      <c r="Y471" s="155"/>
      <c r="Z471" s="155"/>
    </row>
    <row r="472" spans="1:26" x14ac:dyDescent="0.2">
      <c r="A472" s="159"/>
      <c r="B472" s="153"/>
      <c r="C472" s="153"/>
      <c r="D472" s="153"/>
      <c r="E472" s="153"/>
      <c r="F472" s="153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54"/>
      <c r="Y472" s="155"/>
      <c r="Z472" s="155"/>
    </row>
    <row r="473" spans="1:26" x14ac:dyDescent="0.2">
      <c r="A473" s="159"/>
      <c r="B473" s="153"/>
      <c r="C473" s="153"/>
      <c r="D473" s="153"/>
      <c r="E473" s="153"/>
      <c r="F473" s="153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54"/>
      <c r="Y473" s="155"/>
      <c r="Z473" s="155"/>
    </row>
    <row r="474" spans="1:26" x14ac:dyDescent="0.2">
      <c r="A474" s="159"/>
      <c r="B474" s="153"/>
      <c r="C474" s="153"/>
      <c r="D474" s="153"/>
      <c r="E474" s="153"/>
      <c r="F474" s="153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54"/>
      <c r="Y474" s="155"/>
      <c r="Z474" s="155"/>
    </row>
    <row r="475" spans="1:26" x14ac:dyDescent="0.2">
      <c r="A475" s="159"/>
      <c r="B475" s="153"/>
      <c r="C475" s="153"/>
      <c r="D475" s="153"/>
      <c r="E475" s="153"/>
      <c r="F475" s="153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54"/>
      <c r="Y475" s="155"/>
      <c r="Z475" s="155"/>
    </row>
    <row r="476" spans="1:26" x14ac:dyDescent="0.2">
      <c r="A476" s="159"/>
      <c r="B476" s="153"/>
      <c r="C476" s="153"/>
      <c r="D476" s="153"/>
      <c r="E476" s="153"/>
      <c r="F476" s="153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54"/>
      <c r="Y476" s="155"/>
      <c r="Z476" s="155"/>
    </row>
    <row r="477" spans="1:26" x14ac:dyDescent="0.2">
      <c r="A477" s="159"/>
      <c r="B477" s="153"/>
      <c r="C477" s="153"/>
      <c r="D477" s="153"/>
      <c r="E477" s="153"/>
      <c r="F477" s="153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54"/>
      <c r="Y477" s="155"/>
      <c r="Z477" s="155"/>
    </row>
    <row r="478" spans="1:26" x14ac:dyDescent="0.2">
      <c r="A478" s="159"/>
      <c r="B478" s="153"/>
      <c r="C478" s="153"/>
      <c r="D478" s="153"/>
      <c r="E478" s="153"/>
      <c r="F478" s="153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54"/>
      <c r="Y478" s="155"/>
      <c r="Z478" s="155"/>
    </row>
    <row r="479" spans="1:26" x14ac:dyDescent="0.2">
      <c r="A479" s="159"/>
      <c r="B479" s="153"/>
      <c r="C479" s="153"/>
      <c r="D479" s="153"/>
      <c r="E479" s="153"/>
      <c r="F479" s="153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54"/>
      <c r="Y479" s="155"/>
      <c r="Z479" s="155"/>
    </row>
    <row r="480" spans="1:26" x14ac:dyDescent="0.2">
      <c r="A480" s="159"/>
      <c r="B480" s="153"/>
      <c r="C480" s="153"/>
      <c r="D480" s="153"/>
      <c r="E480" s="153"/>
      <c r="F480" s="153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54"/>
      <c r="Y480" s="155"/>
      <c r="Z480" s="155"/>
    </row>
    <row r="481" spans="1:26" x14ac:dyDescent="0.2">
      <c r="A481" s="159"/>
      <c r="B481" s="153"/>
      <c r="C481" s="153"/>
      <c r="D481" s="153"/>
      <c r="E481" s="153"/>
      <c r="F481" s="153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54"/>
      <c r="Y481" s="155"/>
      <c r="Z481" s="155"/>
    </row>
    <row r="482" spans="1:26" x14ac:dyDescent="0.2">
      <c r="A482" s="159"/>
      <c r="B482" s="153"/>
      <c r="C482" s="153"/>
      <c r="D482" s="153"/>
      <c r="E482" s="153"/>
      <c r="F482" s="153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54"/>
      <c r="Y482" s="155"/>
      <c r="Z482" s="155"/>
    </row>
    <row r="483" spans="1:26" x14ac:dyDescent="0.2">
      <c r="A483" s="159"/>
      <c r="B483" s="153"/>
      <c r="C483" s="153"/>
      <c r="D483" s="153"/>
      <c r="E483" s="153"/>
      <c r="F483" s="153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54"/>
      <c r="Y483" s="155"/>
      <c r="Z483" s="155"/>
    </row>
    <row r="484" spans="1:26" x14ac:dyDescent="0.2">
      <c r="A484" s="159"/>
      <c r="B484" s="153"/>
      <c r="C484" s="153"/>
      <c r="D484" s="153"/>
      <c r="E484" s="153"/>
      <c r="F484" s="153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54"/>
      <c r="Y484" s="155"/>
      <c r="Z484" s="155"/>
    </row>
    <row r="485" spans="1:26" x14ac:dyDescent="0.2">
      <c r="A485" s="159"/>
      <c r="B485" s="153"/>
      <c r="C485" s="153"/>
      <c r="D485" s="153"/>
      <c r="E485" s="153"/>
      <c r="F485" s="153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54"/>
      <c r="Y485" s="155"/>
      <c r="Z485" s="155"/>
    </row>
    <row r="486" spans="1:26" x14ac:dyDescent="0.2">
      <c r="A486" s="159"/>
      <c r="B486" s="153"/>
      <c r="C486" s="153"/>
      <c r="D486" s="153"/>
      <c r="E486" s="153"/>
      <c r="F486" s="153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54"/>
      <c r="Y486" s="155"/>
      <c r="Z486" s="155"/>
    </row>
    <row r="487" spans="1:26" x14ac:dyDescent="0.2">
      <c r="A487" s="159"/>
      <c r="B487" s="153"/>
      <c r="C487" s="153"/>
      <c r="D487" s="153"/>
      <c r="E487" s="153"/>
      <c r="F487" s="153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54"/>
      <c r="Y487" s="155"/>
      <c r="Z487" s="155"/>
    </row>
    <row r="488" spans="1:26" x14ac:dyDescent="0.2">
      <c r="A488" s="159"/>
      <c r="B488" s="153"/>
      <c r="C488" s="153"/>
      <c r="D488" s="153"/>
      <c r="E488" s="153"/>
      <c r="F488" s="153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54"/>
      <c r="Y488" s="155"/>
      <c r="Z488" s="155"/>
    </row>
    <row r="489" spans="1:26" x14ac:dyDescent="0.2">
      <c r="A489" s="159"/>
      <c r="B489" s="153"/>
      <c r="C489" s="153"/>
      <c r="D489" s="153"/>
      <c r="E489" s="153"/>
      <c r="F489" s="153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54"/>
      <c r="Y489" s="155"/>
      <c r="Z489" s="155"/>
    </row>
    <row r="490" spans="1:26" x14ac:dyDescent="0.2">
      <c r="A490" s="159"/>
      <c r="B490" s="153"/>
      <c r="C490" s="153"/>
      <c r="D490" s="153"/>
      <c r="E490" s="153"/>
      <c r="F490" s="153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54"/>
      <c r="Y490" s="155"/>
      <c r="Z490" s="155"/>
    </row>
    <row r="491" spans="1:26" x14ac:dyDescent="0.2">
      <c r="A491" s="159"/>
      <c r="B491" s="153"/>
      <c r="C491" s="153"/>
      <c r="D491" s="153"/>
      <c r="E491" s="153"/>
      <c r="F491" s="153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54"/>
      <c r="Y491" s="155"/>
      <c r="Z491" s="155"/>
    </row>
    <row r="492" spans="1:26" x14ac:dyDescent="0.2">
      <c r="A492" s="159"/>
      <c r="B492" s="153"/>
      <c r="C492" s="153"/>
      <c r="D492" s="153"/>
      <c r="E492" s="153"/>
      <c r="F492" s="153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54"/>
      <c r="Y492" s="155"/>
      <c r="Z492" s="155"/>
    </row>
    <row r="493" spans="1:26" x14ac:dyDescent="0.2">
      <c r="A493" s="159"/>
      <c r="B493" s="153"/>
      <c r="C493" s="153"/>
      <c r="D493" s="153"/>
      <c r="E493" s="153"/>
      <c r="F493" s="153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54"/>
      <c r="Y493" s="155"/>
      <c r="Z493" s="155"/>
    </row>
    <row r="494" spans="1:26" x14ac:dyDescent="0.2">
      <c r="A494" s="159"/>
      <c r="B494" s="153"/>
      <c r="C494" s="153"/>
      <c r="D494" s="153"/>
      <c r="E494" s="153"/>
      <c r="F494" s="153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54"/>
      <c r="Y494" s="155"/>
      <c r="Z494" s="155"/>
    </row>
    <row r="495" spans="1:26" x14ac:dyDescent="0.2">
      <c r="A495" s="159"/>
      <c r="B495" s="153"/>
      <c r="C495" s="153"/>
      <c r="D495" s="153"/>
      <c r="E495" s="153"/>
      <c r="F495" s="153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54"/>
      <c r="Y495" s="155"/>
      <c r="Z495" s="155"/>
    </row>
    <row r="496" spans="1:26" x14ac:dyDescent="0.2">
      <c r="A496" s="159"/>
      <c r="B496" s="153"/>
      <c r="C496" s="153"/>
      <c r="D496" s="153"/>
      <c r="E496" s="153"/>
      <c r="F496" s="153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54"/>
      <c r="Y496" s="155"/>
      <c r="Z496" s="155"/>
    </row>
    <row r="497" spans="1:26" x14ac:dyDescent="0.2">
      <c r="A497" s="159"/>
      <c r="B497" s="153"/>
      <c r="C497" s="153"/>
      <c r="D497" s="153"/>
      <c r="E497" s="153"/>
      <c r="F497" s="153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54"/>
      <c r="Y497" s="155"/>
      <c r="Z497" s="155"/>
    </row>
    <row r="498" spans="1:26" x14ac:dyDescent="0.2">
      <c r="A498" s="159"/>
      <c r="B498" s="153"/>
      <c r="C498" s="153"/>
      <c r="D498" s="153"/>
      <c r="E498" s="153"/>
      <c r="F498" s="153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54"/>
      <c r="Y498" s="155"/>
      <c r="Z498" s="155"/>
    </row>
    <row r="499" spans="1:26" x14ac:dyDescent="0.2">
      <c r="A499" s="159"/>
      <c r="B499" s="153"/>
      <c r="C499" s="153"/>
      <c r="D499" s="153"/>
      <c r="E499" s="153"/>
      <c r="F499" s="153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54"/>
      <c r="Y499" s="155"/>
      <c r="Z499" s="155"/>
    </row>
    <row r="500" spans="1:26" x14ac:dyDescent="0.2">
      <c r="A500" s="159"/>
      <c r="B500" s="153"/>
      <c r="C500" s="153"/>
      <c r="D500" s="153"/>
      <c r="E500" s="153"/>
      <c r="F500" s="153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54"/>
      <c r="Y500" s="155"/>
      <c r="Z500" s="155"/>
    </row>
    <row r="501" spans="1:26" x14ac:dyDescent="0.2">
      <c r="A501" s="159"/>
      <c r="B501" s="153"/>
      <c r="C501" s="153"/>
      <c r="D501" s="153"/>
      <c r="E501" s="153"/>
      <c r="F501" s="153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54"/>
      <c r="Y501" s="155"/>
      <c r="Z501" s="155"/>
    </row>
    <row r="502" spans="1:26" x14ac:dyDescent="0.2">
      <c r="A502" s="159"/>
      <c r="B502" s="153"/>
      <c r="C502" s="153"/>
      <c r="D502" s="153"/>
      <c r="E502" s="153"/>
      <c r="F502" s="153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54"/>
      <c r="Y502" s="155"/>
      <c r="Z502" s="155"/>
    </row>
    <row r="503" spans="1:26" x14ac:dyDescent="0.2">
      <c r="A503" s="159"/>
      <c r="B503" s="153"/>
      <c r="C503" s="153"/>
      <c r="D503" s="153"/>
      <c r="E503" s="153"/>
      <c r="F503" s="153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54"/>
      <c r="Y503" s="155"/>
      <c r="Z503" s="155"/>
    </row>
    <row r="504" spans="1:26" x14ac:dyDescent="0.2">
      <c r="A504" s="159"/>
      <c r="B504" s="153"/>
      <c r="C504" s="153"/>
      <c r="D504" s="153"/>
      <c r="E504" s="153"/>
      <c r="F504" s="153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54"/>
      <c r="Y504" s="155"/>
      <c r="Z504" s="155"/>
    </row>
    <row r="505" spans="1:26" x14ac:dyDescent="0.2">
      <c r="A505" s="159"/>
      <c r="B505" s="153"/>
      <c r="C505" s="153"/>
      <c r="D505" s="153"/>
      <c r="E505" s="153"/>
      <c r="F505" s="153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54"/>
      <c r="Y505" s="155"/>
      <c r="Z505" s="155"/>
    </row>
    <row r="506" spans="1:26" x14ac:dyDescent="0.2">
      <c r="A506" s="159"/>
      <c r="B506" s="153"/>
      <c r="C506" s="153"/>
      <c r="D506" s="153"/>
      <c r="E506" s="153"/>
      <c r="F506" s="153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54"/>
      <c r="Y506" s="155"/>
      <c r="Z506" s="155"/>
    </row>
    <row r="507" spans="1:26" x14ac:dyDescent="0.2">
      <c r="A507" s="159"/>
      <c r="B507" s="153"/>
      <c r="C507" s="153"/>
      <c r="D507" s="153"/>
      <c r="E507" s="153"/>
      <c r="F507" s="153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54"/>
      <c r="Y507" s="155"/>
      <c r="Z507" s="155"/>
    </row>
    <row r="508" spans="1:26" x14ac:dyDescent="0.2">
      <c r="A508" s="159"/>
      <c r="B508" s="153"/>
      <c r="C508" s="153"/>
      <c r="D508" s="153"/>
      <c r="E508" s="153"/>
      <c r="F508" s="153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54"/>
      <c r="Y508" s="155"/>
      <c r="Z508" s="155"/>
    </row>
    <row r="509" spans="1:26" x14ac:dyDescent="0.2">
      <c r="A509" s="159"/>
      <c r="B509" s="153"/>
      <c r="C509" s="153"/>
      <c r="D509" s="153"/>
      <c r="E509" s="153"/>
      <c r="F509" s="153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54"/>
      <c r="Y509" s="155"/>
      <c r="Z509" s="155"/>
    </row>
    <row r="510" spans="1:26" x14ac:dyDescent="0.2">
      <c r="A510" s="159"/>
      <c r="B510" s="153"/>
      <c r="C510" s="153"/>
      <c r="D510" s="153"/>
      <c r="E510" s="153"/>
      <c r="F510" s="153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54"/>
      <c r="Y510" s="155"/>
      <c r="Z510" s="155"/>
    </row>
    <row r="511" spans="1:26" x14ac:dyDescent="0.2">
      <c r="A511" s="159"/>
      <c r="B511" s="153"/>
      <c r="C511" s="153"/>
      <c r="D511" s="153"/>
      <c r="E511" s="153"/>
      <c r="F511" s="153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54"/>
      <c r="Y511" s="155"/>
      <c r="Z511" s="155"/>
    </row>
    <row r="512" spans="1:26" x14ac:dyDescent="0.2">
      <c r="A512" s="159"/>
      <c r="B512" s="153"/>
      <c r="C512" s="153"/>
      <c r="D512" s="153"/>
      <c r="E512" s="153"/>
      <c r="F512" s="153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54"/>
      <c r="Y512" s="155"/>
      <c r="Z512" s="155"/>
    </row>
    <row r="513" spans="1:26" x14ac:dyDescent="0.2">
      <c r="A513" s="159"/>
      <c r="B513" s="153"/>
      <c r="C513" s="153"/>
      <c r="D513" s="153"/>
      <c r="E513" s="153"/>
      <c r="F513" s="153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54"/>
      <c r="Y513" s="155"/>
      <c r="Z513" s="155"/>
    </row>
    <row r="514" spans="1:26" x14ac:dyDescent="0.2">
      <c r="A514" s="159"/>
      <c r="B514" s="153"/>
      <c r="C514" s="153"/>
      <c r="D514" s="153"/>
      <c r="E514" s="153"/>
      <c r="F514" s="153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54"/>
      <c r="Y514" s="155"/>
      <c r="Z514" s="155"/>
    </row>
    <row r="515" spans="1:26" x14ac:dyDescent="0.2">
      <c r="A515" s="159"/>
      <c r="B515" s="153"/>
      <c r="C515" s="153"/>
      <c r="D515" s="153"/>
      <c r="E515" s="153"/>
      <c r="F515" s="153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54"/>
      <c r="Y515" s="155"/>
      <c r="Z515" s="155"/>
    </row>
    <row r="516" spans="1:26" x14ac:dyDescent="0.2">
      <c r="A516" s="159"/>
      <c r="B516" s="153"/>
      <c r="C516" s="153"/>
      <c r="D516" s="153"/>
      <c r="E516" s="153"/>
      <c r="F516" s="153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54"/>
      <c r="Y516" s="155"/>
      <c r="Z516" s="155"/>
    </row>
    <row r="517" spans="1:26" x14ac:dyDescent="0.2">
      <c r="A517" s="159"/>
      <c r="B517" s="153"/>
      <c r="C517" s="153"/>
      <c r="D517" s="153"/>
      <c r="E517" s="153"/>
      <c r="F517" s="153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54"/>
      <c r="Y517" s="155"/>
      <c r="Z517" s="155"/>
    </row>
    <row r="518" spans="1:26" x14ac:dyDescent="0.2">
      <c r="A518" s="159"/>
      <c r="B518" s="153"/>
      <c r="C518" s="153"/>
      <c r="D518" s="153"/>
      <c r="E518" s="153"/>
      <c r="F518" s="153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54"/>
      <c r="Y518" s="155"/>
      <c r="Z518" s="155"/>
    </row>
    <row r="519" spans="1:26" x14ac:dyDescent="0.2">
      <c r="A519" s="159"/>
      <c r="B519" s="153"/>
      <c r="C519" s="153"/>
      <c r="D519" s="153"/>
      <c r="E519" s="153"/>
      <c r="F519" s="153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54"/>
      <c r="Y519" s="155"/>
      <c r="Z519" s="155"/>
    </row>
    <row r="520" spans="1:26" x14ac:dyDescent="0.2">
      <c r="A520" s="159"/>
      <c r="B520" s="153"/>
      <c r="C520" s="153"/>
      <c r="D520" s="153"/>
      <c r="E520" s="153"/>
      <c r="F520" s="153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54"/>
      <c r="Y520" s="155"/>
      <c r="Z520" s="155"/>
    </row>
    <row r="521" spans="1:26" x14ac:dyDescent="0.2">
      <c r="A521" s="159"/>
      <c r="B521" s="153"/>
      <c r="C521" s="153"/>
      <c r="D521" s="153"/>
      <c r="E521" s="153"/>
      <c r="F521" s="153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54"/>
      <c r="Y521" s="155"/>
      <c r="Z521" s="155"/>
    </row>
    <row r="522" spans="1:26" x14ac:dyDescent="0.2">
      <c r="A522" s="159"/>
      <c r="B522" s="153"/>
      <c r="C522" s="153"/>
      <c r="D522" s="153"/>
      <c r="E522" s="153"/>
      <c r="F522" s="153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54"/>
      <c r="Y522" s="155"/>
      <c r="Z522" s="155"/>
    </row>
    <row r="523" spans="1:26" x14ac:dyDescent="0.2">
      <c r="A523" s="159"/>
      <c r="B523" s="153"/>
      <c r="C523" s="153"/>
      <c r="D523" s="153"/>
      <c r="E523" s="153"/>
      <c r="F523" s="153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54"/>
      <c r="Y523" s="155"/>
      <c r="Z523" s="155"/>
    </row>
    <row r="524" spans="1:26" x14ac:dyDescent="0.2">
      <c r="A524" s="159"/>
      <c r="B524" s="153"/>
      <c r="C524" s="153"/>
      <c r="D524" s="153"/>
      <c r="E524" s="153"/>
      <c r="F524" s="153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54"/>
      <c r="Y524" s="155"/>
      <c r="Z524" s="155"/>
    </row>
    <row r="525" spans="1:26" x14ac:dyDescent="0.2">
      <c r="A525" s="159"/>
      <c r="B525" s="153"/>
      <c r="C525" s="153"/>
      <c r="D525" s="153"/>
      <c r="E525" s="153"/>
      <c r="F525" s="153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54"/>
      <c r="Y525" s="155"/>
      <c r="Z525" s="155"/>
    </row>
    <row r="526" spans="1:26" x14ac:dyDescent="0.2">
      <c r="A526" s="159"/>
      <c r="B526" s="153"/>
      <c r="C526" s="153"/>
      <c r="D526" s="153"/>
      <c r="E526" s="153"/>
      <c r="F526" s="153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54"/>
      <c r="Y526" s="155"/>
      <c r="Z526" s="155"/>
    </row>
    <row r="527" spans="1:26" x14ac:dyDescent="0.2">
      <c r="A527" s="159"/>
      <c r="B527" s="153"/>
      <c r="C527" s="153"/>
      <c r="D527" s="153"/>
      <c r="E527" s="153"/>
      <c r="F527" s="153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54"/>
      <c r="Y527" s="155"/>
      <c r="Z527" s="155"/>
    </row>
    <row r="528" spans="1:26" x14ac:dyDescent="0.2">
      <c r="A528" s="159"/>
      <c r="B528" s="153"/>
      <c r="C528" s="153"/>
      <c r="D528" s="153"/>
      <c r="E528" s="153"/>
      <c r="F528" s="153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54"/>
      <c r="Y528" s="155"/>
      <c r="Z528" s="155"/>
    </row>
    <row r="529" spans="1:26" x14ac:dyDescent="0.2">
      <c r="A529" s="159"/>
      <c r="B529" s="153"/>
      <c r="C529" s="153"/>
      <c r="D529" s="153"/>
      <c r="E529" s="153"/>
      <c r="F529" s="153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54"/>
      <c r="Y529" s="155"/>
      <c r="Z529" s="155"/>
    </row>
    <row r="530" spans="1:26" x14ac:dyDescent="0.2">
      <c r="A530" s="159"/>
      <c r="B530" s="153"/>
      <c r="C530" s="153"/>
      <c r="D530" s="153"/>
      <c r="E530" s="153"/>
      <c r="F530" s="153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54"/>
      <c r="Y530" s="155"/>
      <c r="Z530" s="155"/>
    </row>
    <row r="531" spans="1:26" x14ac:dyDescent="0.2">
      <c r="A531" s="159"/>
      <c r="B531" s="153"/>
      <c r="C531" s="153"/>
      <c r="D531" s="153"/>
      <c r="E531" s="153"/>
      <c r="F531" s="153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54"/>
      <c r="Y531" s="155"/>
      <c r="Z531" s="155"/>
    </row>
    <row r="532" spans="1:26" x14ac:dyDescent="0.2">
      <c r="A532" s="159"/>
      <c r="B532" s="153"/>
      <c r="C532" s="153"/>
      <c r="D532" s="153"/>
      <c r="E532" s="153"/>
      <c r="F532" s="153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54"/>
      <c r="Y532" s="155"/>
      <c r="Z532" s="155"/>
    </row>
    <row r="533" spans="1:26" x14ac:dyDescent="0.2">
      <c r="A533" s="159"/>
      <c r="B533" s="153"/>
      <c r="C533" s="153"/>
      <c r="D533" s="153"/>
      <c r="E533" s="153"/>
      <c r="F533" s="153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54"/>
      <c r="Y533" s="155"/>
      <c r="Z533" s="155"/>
    </row>
    <row r="534" spans="1:26" x14ac:dyDescent="0.2">
      <c r="A534" s="159"/>
      <c r="B534" s="153"/>
      <c r="C534" s="153"/>
      <c r="D534" s="153"/>
      <c r="E534" s="153"/>
      <c r="F534" s="153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54"/>
      <c r="Y534" s="155"/>
      <c r="Z534" s="155"/>
    </row>
    <row r="535" spans="1:26" x14ac:dyDescent="0.2">
      <c r="A535" s="159"/>
      <c r="B535" s="153"/>
      <c r="C535" s="153"/>
      <c r="D535" s="153"/>
      <c r="E535" s="153"/>
      <c r="F535" s="153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54"/>
      <c r="Y535" s="155"/>
      <c r="Z535" s="155"/>
    </row>
    <row r="536" spans="1:26" x14ac:dyDescent="0.2">
      <c r="A536" s="159"/>
      <c r="B536" s="153"/>
      <c r="C536" s="153"/>
      <c r="D536" s="153"/>
      <c r="E536" s="153"/>
      <c r="F536" s="153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54"/>
      <c r="Y536" s="155"/>
      <c r="Z536" s="155"/>
    </row>
    <row r="537" spans="1:26" x14ac:dyDescent="0.2">
      <c r="A537" s="159"/>
      <c r="B537" s="153"/>
      <c r="C537" s="153"/>
      <c r="D537" s="153"/>
      <c r="E537" s="153"/>
      <c r="F537" s="153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54"/>
      <c r="Y537" s="155"/>
      <c r="Z537" s="155"/>
    </row>
    <row r="538" spans="1:26" x14ac:dyDescent="0.2">
      <c r="A538" s="159"/>
      <c r="B538" s="153"/>
      <c r="C538" s="153"/>
      <c r="D538" s="153"/>
      <c r="E538" s="153"/>
      <c r="F538" s="153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54"/>
      <c r="Y538" s="155"/>
      <c r="Z538" s="155"/>
    </row>
    <row r="539" spans="1:26" x14ac:dyDescent="0.2">
      <c r="A539" s="159"/>
      <c r="B539" s="153"/>
      <c r="C539" s="153"/>
      <c r="D539" s="153"/>
      <c r="E539" s="153"/>
      <c r="F539" s="153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54"/>
      <c r="Y539" s="155"/>
      <c r="Z539" s="155"/>
    </row>
    <row r="540" spans="1:26" x14ac:dyDescent="0.2">
      <c r="A540" s="159"/>
      <c r="B540" s="153"/>
      <c r="C540" s="153"/>
      <c r="D540" s="153"/>
      <c r="E540" s="153"/>
      <c r="F540" s="153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54"/>
      <c r="Y540" s="155"/>
      <c r="Z540" s="155"/>
    </row>
    <row r="541" spans="1:26" x14ac:dyDescent="0.2">
      <c r="A541" s="159"/>
      <c r="B541" s="153"/>
      <c r="C541" s="153"/>
      <c r="D541" s="153"/>
      <c r="E541" s="153"/>
      <c r="F541" s="153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54"/>
      <c r="Y541" s="155"/>
      <c r="Z541" s="155"/>
    </row>
    <row r="542" spans="1:26" x14ac:dyDescent="0.2">
      <c r="A542" s="159"/>
      <c r="B542" s="153"/>
      <c r="C542" s="153"/>
      <c r="D542" s="153"/>
      <c r="E542" s="153"/>
      <c r="F542" s="153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54"/>
      <c r="Y542" s="155"/>
      <c r="Z542" s="155"/>
    </row>
    <row r="543" spans="1:26" x14ac:dyDescent="0.2">
      <c r="A543" s="159"/>
      <c r="B543" s="153"/>
      <c r="C543" s="153"/>
      <c r="D543" s="153"/>
      <c r="E543" s="153"/>
      <c r="F543" s="153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54"/>
      <c r="Y543" s="155"/>
      <c r="Z543" s="155"/>
    </row>
    <row r="544" spans="1:26" x14ac:dyDescent="0.2">
      <c r="A544" s="159"/>
      <c r="B544" s="153"/>
      <c r="C544" s="153"/>
      <c r="D544" s="153"/>
      <c r="E544" s="153"/>
      <c r="F544" s="153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54"/>
      <c r="Y544" s="155"/>
      <c r="Z544" s="155"/>
    </row>
    <row r="545" spans="1:26" x14ac:dyDescent="0.2">
      <c r="A545" s="159"/>
      <c r="B545" s="153"/>
      <c r="C545" s="153"/>
      <c r="D545" s="153"/>
      <c r="E545" s="153"/>
      <c r="F545" s="153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54"/>
      <c r="Y545" s="155"/>
      <c r="Z545" s="155"/>
    </row>
    <row r="546" spans="1:26" x14ac:dyDescent="0.2">
      <c r="A546" s="159"/>
      <c r="B546" s="153"/>
      <c r="C546" s="153"/>
      <c r="D546" s="153"/>
      <c r="E546" s="153"/>
      <c r="F546" s="153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54"/>
      <c r="Y546" s="155"/>
      <c r="Z546" s="155"/>
    </row>
    <row r="547" spans="1:26" x14ac:dyDescent="0.2">
      <c r="A547" s="159"/>
      <c r="B547" s="153"/>
      <c r="C547" s="153"/>
      <c r="D547" s="153"/>
      <c r="E547" s="153"/>
      <c r="F547" s="153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54"/>
      <c r="Y547" s="155"/>
      <c r="Z547" s="155"/>
    </row>
    <row r="548" spans="1:26" x14ac:dyDescent="0.2">
      <c r="A548" s="159"/>
      <c r="B548" s="153"/>
      <c r="C548" s="153"/>
      <c r="D548" s="153"/>
      <c r="E548" s="153"/>
      <c r="F548" s="153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54"/>
      <c r="Y548" s="155"/>
      <c r="Z548" s="155"/>
    </row>
    <row r="549" spans="1:26" x14ac:dyDescent="0.2">
      <c r="A549" s="159"/>
      <c r="B549" s="153"/>
      <c r="C549" s="153"/>
      <c r="D549" s="153"/>
      <c r="E549" s="153"/>
      <c r="F549" s="153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54"/>
      <c r="Y549" s="155"/>
      <c r="Z549" s="155"/>
    </row>
    <row r="550" spans="1:26" x14ac:dyDescent="0.2">
      <c r="A550" s="159"/>
      <c r="B550" s="153"/>
      <c r="C550" s="153"/>
      <c r="D550" s="153"/>
      <c r="E550" s="153"/>
      <c r="F550" s="153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54"/>
      <c r="Y550" s="155"/>
      <c r="Z550" s="155"/>
    </row>
    <row r="551" spans="1:26" x14ac:dyDescent="0.2">
      <c r="A551" s="159"/>
      <c r="B551" s="153"/>
      <c r="C551" s="153"/>
      <c r="D551" s="153"/>
      <c r="E551" s="153"/>
      <c r="F551" s="153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54"/>
      <c r="Y551" s="155"/>
      <c r="Z551" s="155"/>
    </row>
    <row r="552" spans="1:26" x14ac:dyDescent="0.2">
      <c r="A552" s="159"/>
      <c r="B552" s="153"/>
      <c r="C552" s="153"/>
      <c r="D552" s="153"/>
      <c r="E552" s="153"/>
      <c r="F552" s="153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54"/>
      <c r="Y552" s="155"/>
      <c r="Z552" s="155"/>
    </row>
    <row r="553" spans="1:26" x14ac:dyDescent="0.2">
      <c r="A553" s="159"/>
      <c r="B553" s="153"/>
      <c r="C553" s="153"/>
      <c r="D553" s="153"/>
      <c r="E553" s="153"/>
      <c r="F553" s="153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54"/>
      <c r="Y553" s="155"/>
      <c r="Z553" s="155"/>
    </row>
    <row r="554" spans="1:26" x14ac:dyDescent="0.2">
      <c r="A554" s="159"/>
      <c r="B554" s="153"/>
      <c r="C554" s="153"/>
      <c r="D554" s="153"/>
      <c r="E554" s="153"/>
      <c r="F554" s="153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54"/>
      <c r="Y554" s="155"/>
      <c r="Z554" s="155"/>
    </row>
    <row r="555" spans="1:26" x14ac:dyDescent="0.2">
      <c r="A555" s="159"/>
      <c r="B555" s="153"/>
      <c r="C555" s="153"/>
      <c r="D555" s="153"/>
      <c r="E555" s="153"/>
      <c r="F555" s="153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54"/>
      <c r="Y555" s="155"/>
      <c r="Z555" s="155"/>
    </row>
    <row r="556" spans="1:26" x14ac:dyDescent="0.2">
      <c r="A556" s="159"/>
      <c r="B556" s="153"/>
      <c r="C556" s="153"/>
      <c r="D556" s="153"/>
      <c r="E556" s="153"/>
      <c r="F556" s="153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54"/>
      <c r="Y556" s="155"/>
      <c r="Z556" s="155"/>
    </row>
    <row r="557" spans="1:26" x14ac:dyDescent="0.2">
      <c r="A557" s="159"/>
      <c r="B557" s="153"/>
      <c r="C557" s="153"/>
      <c r="D557" s="153"/>
      <c r="E557" s="153"/>
      <c r="F557" s="153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54"/>
      <c r="Y557" s="155"/>
      <c r="Z557" s="155"/>
    </row>
    <row r="558" spans="1:26" x14ac:dyDescent="0.2">
      <c r="A558" s="159"/>
      <c r="B558" s="153"/>
      <c r="C558" s="153"/>
      <c r="D558" s="153"/>
      <c r="E558" s="153"/>
      <c r="F558" s="153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54"/>
      <c r="Y558" s="155"/>
      <c r="Z558" s="155"/>
    </row>
    <row r="559" spans="1:26" x14ac:dyDescent="0.2">
      <c r="A559" s="159"/>
      <c r="B559" s="153"/>
      <c r="C559" s="153"/>
      <c r="D559" s="153"/>
      <c r="E559" s="153"/>
      <c r="F559" s="153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54"/>
      <c r="Y559" s="155"/>
      <c r="Z559" s="155"/>
    </row>
    <row r="560" spans="1:26" x14ac:dyDescent="0.2">
      <c r="A560" s="159"/>
      <c r="B560" s="153"/>
      <c r="C560" s="153"/>
      <c r="D560" s="153"/>
      <c r="E560" s="153"/>
      <c r="F560" s="153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54"/>
      <c r="Y560" s="155"/>
      <c r="Z560" s="155"/>
    </row>
    <row r="561" spans="1:26" x14ac:dyDescent="0.2">
      <c r="A561" s="159"/>
      <c r="B561" s="153"/>
      <c r="C561" s="153"/>
      <c r="D561" s="153"/>
      <c r="E561" s="153"/>
      <c r="F561" s="153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54"/>
      <c r="Y561" s="155"/>
      <c r="Z561" s="155"/>
    </row>
    <row r="562" spans="1:26" x14ac:dyDescent="0.2">
      <c r="A562" s="159"/>
      <c r="B562" s="153"/>
      <c r="C562" s="153"/>
      <c r="D562" s="153"/>
      <c r="E562" s="153"/>
      <c r="F562" s="153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54"/>
      <c r="Y562" s="155"/>
      <c r="Z562" s="155"/>
    </row>
    <row r="563" spans="1:26" x14ac:dyDescent="0.2">
      <c r="A563" s="159"/>
      <c r="B563" s="153"/>
      <c r="C563" s="153"/>
      <c r="D563" s="153"/>
      <c r="E563" s="153"/>
      <c r="F563" s="153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54"/>
      <c r="Y563" s="155"/>
      <c r="Z563" s="155"/>
    </row>
    <row r="564" spans="1:26" x14ac:dyDescent="0.2">
      <c r="A564" s="159"/>
      <c r="B564" s="153"/>
      <c r="C564" s="153"/>
      <c r="D564" s="153"/>
      <c r="E564" s="153"/>
      <c r="F564" s="153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54"/>
      <c r="Y564" s="155"/>
      <c r="Z564" s="155"/>
    </row>
    <row r="565" spans="1:26" x14ac:dyDescent="0.2">
      <c r="A565" s="159"/>
      <c r="B565" s="153"/>
      <c r="C565" s="153"/>
      <c r="D565" s="153"/>
      <c r="E565" s="153"/>
      <c r="F565" s="153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54"/>
      <c r="Y565" s="155"/>
      <c r="Z565" s="155"/>
    </row>
    <row r="566" spans="1:26" x14ac:dyDescent="0.2">
      <c r="A566" s="159"/>
      <c r="B566" s="153"/>
      <c r="C566" s="153"/>
      <c r="D566" s="153"/>
      <c r="E566" s="153"/>
      <c r="F566" s="153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54"/>
      <c r="Y566" s="155"/>
      <c r="Z566" s="155"/>
    </row>
    <row r="567" spans="1:26" x14ac:dyDescent="0.2">
      <c r="A567" s="159"/>
      <c r="B567" s="153"/>
      <c r="C567" s="153"/>
      <c r="D567" s="153"/>
      <c r="E567" s="153"/>
      <c r="F567" s="153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54"/>
      <c r="Y567" s="155"/>
      <c r="Z567" s="155"/>
    </row>
    <row r="568" spans="1:26" x14ac:dyDescent="0.2">
      <c r="A568" s="159"/>
      <c r="B568" s="153"/>
      <c r="C568" s="153"/>
      <c r="D568" s="153"/>
      <c r="E568" s="153"/>
      <c r="F568" s="153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54"/>
      <c r="Y568" s="155"/>
      <c r="Z568" s="155"/>
    </row>
    <row r="569" spans="1:26" x14ac:dyDescent="0.2">
      <c r="A569" s="159"/>
      <c r="B569" s="153"/>
      <c r="C569" s="153"/>
      <c r="D569" s="153"/>
      <c r="E569" s="153"/>
      <c r="F569" s="153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54"/>
      <c r="Y569" s="155"/>
      <c r="Z569" s="155"/>
    </row>
    <row r="570" spans="1:26" x14ac:dyDescent="0.2">
      <c r="A570" s="159"/>
      <c r="B570" s="153"/>
      <c r="C570" s="153"/>
      <c r="D570" s="153"/>
      <c r="E570" s="153"/>
      <c r="F570" s="153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54"/>
      <c r="Y570" s="155"/>
      <c r="Z570" s="155"/>
    </row>
    <row r="571" spans="1:26" x14ac:dyDescent="0.2">
      <c r="A571" s="159"/>
      <c r="B571" s="153"/>
      <c r="C571" s="153"/>
      <c r="D571" s="153"/>
      <c r="E571" s="153"/>
      <c r="F571" s="153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54"/>
      <c r="Y571" s="155"/>
      <c r="Z571" s="155"/>
    </row>
    <row r="572" spans="1:26" x14ac:dyDescent="0.2">
      <c r="A572" s="159"/>
      <c r="B572" s="153"/>
      <c r="C572" s="153"/>
      <c r="D572" s="153"/>
      <c r="E572" s="153"/>
      <c r="F572" s="153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54"/>
      <c r="Y572" s="155"/>
      <c r="Z572" s="155"/>
    </row>
    <row r="573" spans="1:26" x14ac:dyDescent="0.2">
      <c r="A573" s="159"/>
      <c r="B573" s="153"/>
      <c r="C573" s="153"/>
      <c r="D573" s="153"/>
      <c r="E573" s="153"/>
      <c r="F573" s="153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54"/>
      <c r="Y573" s="155"/>
      <c r="Z573" s="155"/>
    </row>
    <row r="574" spans="1:26" x14ac:dyDescent="0.2">
      <c r="A574" s="159"/>
      <c r="B574" s="153"/>
      <c r="C574" s="153"/>
      <c r="D574" s="153"/>
      <c r="E574" s="153"/>
      <c r="F574" s="153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54"/>
      <c r="Y574" s="155"/>
      <c r="Z574" s="155"/>
    </row>
    <row r="575" spans="1:26" x14ac:dyDescent="0.2">
      <c r="A575" s="159"/>
      <c r="B575" s="153"/>
      <c r="C575" s="153"/>
      <c r="D575" s="153"/>
      <c r="E575" s="153"/>
      <c r="F575" s="153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54"/>
      <c r="Y575" s="155"/>
      <c r="Z575" s="155"/>
    </row>
    <row r="576" spans="1:26" x14ac:dyDescent="0.2">
      <c r="A576" s="159"/>
      <c r="B576" s="153"/>
      <c r="C576" s="153"/>
      <c r="D576" s="153"/>
      <c r="E576" s="153"/>
      <c r="F576" s="153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54"/>
      <c r="Y576" s="155"/>
      <c r="Z576" s="155"/>
    </row>
    <row r="577" spans="1:26" x14ac:dyDescent="0.2">
      <c r="A577" s="159"/>
      <c r="B577" s="153"/>
      <c r="C577" s="153"/>
      <c r="D577" s="153"/>
      <c r="E577" s="153"/>
      <c r="F577" s="153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54"/>
      <c r="Y577" s="155"/>
      <c r="Z577" s="155"/>
    </row>
    <row r="578" spans="1:26" x14ac:dyDescent="0.2">
      <c r="A578" s="159"/>
      <c r="B578" s="153"/>
      <c r="C578" s="153"/>
      <c r="D578" s="153"/>
      <c r="E578" s="153"/>
      <c r="F578" s="153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54"/>
      <c r="Y578" s="155"/>
      <c r="Z578" s="155"/>
    </row>
    <row r="579" spans="1:26" x14ac:dyDescent="0.2">
      <c r="A579" s="159"/>
      <c r="B579" s="153"/>
      <c r="C579" s="153"/>
      <c r="D579" s="153"/>
      <c r="E579" s="153"/>
      <c r="F579" s="153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54"/>
      <c r="Y579" s="155"/>
      <c r="Z579" s="155"/>
    </row>
    <row r="580" spans="1:26" x14ac:dyDescent="0.2">
      <c r="A580" s="159"/>
      <c r="B580" s="153"/>
      <c r="C580" s="153"/>
      <c r="D580" s="153"/>
      <c r="E580" s="153"/>
      <c r="F580" s="153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54"/>
      <c r="Y580" s="155"/>
      <c r="Z580" s="155"/>
    </row>
    <row r="581" spans="1:26" x14ac:dyDescent="0.2">
      <c r="A581" s="159"/>
      <c r="B581" s="153"/>
      <c r="C581" s="153"/>
      <c r="D581" s="153"/>
      <c r="E581" s="153"/>
      <c r="F581" s="153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54"/>
      <c r="Y581" s="155"/>
      <c r="Z581" s="155"/>
    </row>
    <row r="582" spans="1:26" x14ac:dyDescent="0.2">
      <c r="A582" s="159"/>
      <c r="B582" s="153"/>
      <c r="C582" s="153"/>
      <c r="D582" s="153"/>
      <c r="E582" s="153"/>
      <c r="F582" s="153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54"/>
      <c r="Y582" s="155"/>
      <c r="Z582" s="155"/>
    </row>
    <row r="583" spans="1:26" x14ac:dyDescent="0.2">
      <c r="A583" s="159"/>
      <c r="B583" s="153"/>
      <c r="C583" s="153"/>
      <c r="D583" s="153"/>
      <c r="E583" s="153"/>
      <c r="F583" s="153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54"/>
      <c r="Y583" s="155"/>
      <c r="Z583" s="155"/>
    </row>
    <row r="584" spans="1:26" x14ac:dyDescent="0.2">
      <c r="A584" s="159"/>
      <c r="B584" s="153"/>
      <c r="C584" s="153"/>
      <c r="D584" s="153"/>
      <c r="E584" s="153"/>
      <c r="F584" s="153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54"/>
      <c r="Y584" s="155"/>
      <c r="Z584" s="155"/>
    </row>
    <row r="585" spans="1:26" x14ac:dyDescent="0.2">
      <c r="A585" s="159"/>
      <c r="B585" s="153"/>
      <c r="C585" s="153"/>
      <c r="D585" s="153"/>
      <c r="E585" s="153"/>
      <c r="F585" s="153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54"/>
      <c r="Y585" s="155"/>
      <c r="Z585" s="155"/>
    </row>
    <row r="586" spans="1:26" x14ac:dyDescent="0.2">
      <c r="A586" s="159"/>
      <c r="B586" s="153"/>
      <c r="C586" s="153"/>
      <c r="D586" s="153"/>
      <c r="E586" s="153"/>
      <c r="F586" s="153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54"/>
      <c r="Y586" s="155"/>
      <c r="Z586" s="155"/>
    </row>
    <row r="587" spans="1:26" x14ac:dyDescent="0.2">
      <c r="A587" s="159"/>
      <c r="B587" s="153"/>
      <c r="C587" s="153"/>
      <c r="D587" s="153"/>
      <c r="E587" s="153"/>
      <c r="F587" s="153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54"/>
      <c r="Y587" s="155"/>
      <c r="Z587" s="155"/>
    </row>
    <row r="588" spans="1:26" x14ac:dyDescent="0.2">
      <c r="A588" s="159"/>
      <c r="B588" s="153"/>
      <c r="C588" s="153"/>
      <c r="D588" s="153"/>
      <c r="E588" s="153"/>
      <c r="F588" s="153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54"/>
      <c r="Y588" s="155"/>
      <c r="Z588" s="155"/>
    </row>
    <row r="589" spans="1:26" x14ac:dyDescent="0.2">
      <c r="A589" s="159"/>
      <c r="B589" s="153"/>
      <c r="C589" s="153"/>
      <c r="D589" s="153"/>
      <c r="E589" s="153"/>
      <c r="F589" s="153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54"/>
      <c r="Y589" s="155"/>
      <c r="Z589" s="155"/>
    </row>
    <row r="590" spans="1:26" x14ac:dyDescent="0.2">
      <c r="A590" s="159"/>
      <c r="B590" s="153"/>
      <c r="C590" s="153"/>
      <c r="D590" s="153"/>
      <c r="E590" s="153"/>
      <c r="F590" s="153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54"/>
      <c r="Y590" s="155"/>
      <c r="Z590" s="155"/>
    </row>
    <row r="591" spans="1:26" x14ac:dyDescent="0.2">
      <c r="A591" s="159"/>
      <c r="B591" s="153"/>
      <c r="C591" s="153"/>
      <c r="D591" s="153"/>
      <c r="E591" s="153"/>
      <c r="F591" s="153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54"/>
      <c r="Y591" s="155"/>
      <c r="Z591" s="155"/>
    </row>
    <row r="592" spans="1:26" x14ac:dyDescent="0.2">
      <c r="A592" s="159"/>
      <c r="B592" s="153"/>
      <c r="C592" s="153"/>
      <c r="D592" s="153"/>
      <c r="E592" s="153"/>
      <c r="F592" s="153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54"/>
      <c r="Y592" s="155"/>
      <c r="Z592" s="155"/>
    </row>
    <row r="593" spans="1:26" x14ac:dyDescent="0.2">
      <c r="A593" s="159"/>
      <c r="B593" s="153"/>
      <c r="C593" s="153"/>
      <c r="D593" s="153"/>
      <c r="E593" s="153"/>
      <c r="F593" s="153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54"/>
      <c r="Y593" s="155"/>
      <c r="Z593" s="155"/>
    </row>
    <row r="594" spans="1:26" x14ac:dyDescent="0.2">
      <c r="A594" s="159"/>
      <c r="B594" s="153"/>
      <c r="C594" s="153"/>
      <c r="D594" s="153"/>
      <c r="E594" s="153"/>
      <c r="F594" s="153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54"/>
      <c r="Y594" s="155"/>
      <c r="Z594" s="155"/>
    </row>
    <row r="595" spans="1:26" x14ac:dyDescent="0.2">
      <c r="A595" s="159"/>
      <c r="B595" s="153"/>
      <c r="C595" s="153"/>
      <c r="D595" s="153"/>
      <c r="E595" s="153"/>
      <c r="F595" s="153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54"/>
      <c r="Y595" s="155"/>
      <c r="Z595" s="155"/>
    </row>
    <row r="596" spans="1:26" x14ac:dyDescent="0.2">
      <c r="A596" s="159"/>
      <c r="B596" s="153"/>
      <c r="C596" s="153"/>
      <c r="D596" s="153"/>
      <c r="E596" s="153"/>
      <c r="F596" s="153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54"/>
      <c r="Y596" s="155"/>
      <c r="Z596" s="155"/>
    </row>
    <row r="597" spans="1:26" x14ac:dyDescent="0.2">
      <c r="A597" s="159"/>
      <c r="B597" s="153"/>
      <c r="C597" s="153"/>
      <c r="D597" s="153"/>
      <c r="E597" s="153"/>
      <c r="F597" s="153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54"/>
      <c r="Y597" s="155"/>
      <c r="Z597" s="155"/>
    </row>
    <row r="598" spans="1:26" x14ac:dyDescent="0.2">
      <c r="A598" s="159"/>
      <c r="B598" s="153"/>
      <c r="C598" s="153"/>
      <c r="D598" s="153"/>
      <c r="E598" s="153"/>
      <c r="F598" s="153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54"/>
      <c r="Y598" s="155"/>
      <c r="Z598" s="155"/>
    </row>
    <row r="599" spans="1:26" x14ac:dyDescent="0.2">
      <c r="A599" s="159"/>
      <c r="B599" s="153"/>
      <c r="C599" s="153"/>
      <c r="D599" s="153"/>
      <c r="E599" s="153"/>
      <c r="F599" s="153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54"/>
      <c r="Y599" s="155"/>
      <c r="Z599" s="155"/>
    </row>
    <row r="600" spans="1:26" x14ac:dyDescent="0.2">
      <c r="A600" s="159"/>
      <c r="B600" s="153"/>
      <c r="C600" s="153"/>
      <c r="D600" s="153"/>
      <c r="E600" s="153"/>
      <c r="F600" s="153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54"/>
      <c r="Y600" s="155"/>
      <c r="Z600" s="155"/>
    </row>
    <row r="601" spans="1:26" x14ac:dyDescent="0.2">
      <c r="A601" s="159"/>
      <c r="B601" s="153"/>
      <c r="C601" s="153"/>
      <c r="D601" s="153"/>
      <c r="E601" s="153"/>
      <c r="F601" s="153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54"/>
      <c r="Y601" s="155"/>
      <c r="Z601" s="155"/>
    </row>
    <row r="602" spans="1:26" x14ac:dyDescent="0.2">
      <c r="A602" s="159"/>
      <c r="B602" s="153"/>
      <c r="C602" s="153"/>
      <c r="D602" s="153"/>
      <c r="E602" s="153"/>
      <c r="F602" s="153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54"/>
      <c r="Y602" s="155"/>
      <c r="Z602" s="155"/>
    </row>
    <row r="603" spans="1:26" x14ac:dyDescent="0.2">
      <c r="A603" s="159"/>
      <c r="B603" s="153"/>
      <c r="C603" s="153"/>
      <c r="D603" s="153"/>
      <c r="E603" s="153"/>
      <c r="F603" s="153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54"/>
      <c r="Y603" s="155"/>
      <c r="Z603" s="155"/>
    </row>
    <row r="604" spans="1:26" x14ac:dyDescent="0.2">
      <c r="A604" s="159"/>
      <c r="B604" s="153"/>
      <c r="C604" s="153"/>
      <c r="D604" s="153"/>
      <c r="E604" s="153"/>
      <c r="F604" s="153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54"/>
      <c r="Y604" s="155"/>
      <c r="Z604" s="155"/>
    </row>
    <row r="605" spans="1:26" x14ac:dyDescent="0.2">
      <c r="A605" s="159"/>
      <c r="B605" s="153"/>
      <c r="C605" s="153"/>
      <c r="D605" s="153"/>
      <c r="E605" s="153"/>
      <c r="F605" s="153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54"/>
      <c r="Y605" s="155"/>
      <c r="Z605" s="155"/>
    </row>
    <row r="606" spans="1:26" x14ac:dyDescent="0.2">
      <c r="A606" s="159"/>
      <c r="B606" s="153"/>
      <c r="C606" s="153"/>
      <c r="D606" s="153"/>
      <c r="E606" s="153"/>
      <c r="F606" s="153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54"/>
      <c r="Y606" s="155"/>
      <c r="Z606" s="155"/>
    </row>
    <row r="607" spans="1:26" x14ac:dyDescent="0.2">
      <c r="A607" s="159"/>
      <c r="B607" s="153"/>
      <c r="C607" s="153"/>
      <c r="D607" s="153"/>
      <c r="E607" s="153"/>
      <c r="F607" s="153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54"/>
      <c r="Y607" s="155"/>
      <c r="Z607" s="155"/>
    </row>
    <row r="608" spans="1:26" x14ac:dyDescent="0.2">
      <c r="A608" s="159"/>
      <c r="B608" s="153"/>
      <c r="C608" s="153"/>
      <c r="D608" s="153"/>
      <c r="E608" s="153"/>
      <c r="F608" s="153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54"/>
      <c r="Y608" s="155"/>
      <c r="Z608" s="155"/>
    </row>
    <row r="609" spans="1:26" x14ac:dyDescent="0.2">
      <c r="A609" s="159"/>
      <c r="B609" s="153"/>
      <c r="C609" s="153"/>
      <c r="D609" s="153"/>
      <c r="E609" s="153"/>
      <c r="F609" s="153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54"/>
      <c r="Y609" s="155"/>
      <c r="Z609" s="155"/>
    </row>
    <row r="610" spans="1:26" x14ac:dyDescent="0.2">
      <c r="A610" s="159"/>
      <c r="B610" s="153"/>
      <c r="C610" s="153"/>
      <c r="D610" s="153"/>
      <c r="E610" s="153"/>
      <c r="F610" s="153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54"/>
      <c r="Y610" s="155"/>
      <c r="Z610" s="155"/>
    </row>
    <row r="611" spans="1:26" x14ac:dyDescent="0.2">
      <c r="A611" s="159"/>
      <c r="B611" s="153"/>
      <c r="C611" s="153"/>
      <c r="D611" s="153"/>
      <c r="E611" s="153"/>
      <c r="F611" s="153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54"/>
      <c r="Y611" s="155"/>
      <c r="Z611" s="155"/>
    </row>
    <row r="612" spans="1:26" x14ac:dyDescent="0.2">
      <c r="A612" s="159"/>
      <c r="B612" s="153"/>
      <c r="C612" s="153"/>
      <c r="D612" s="153"/>
      <c r="E612" s="153"/>
      <c r="F612" s="153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54"/>
      <c r="Y612" s="155"/>
      <c r="Z612" s="155"/>
    </row>
    <row r="613" spans="1:26" x14ac:dyDescent="0.2">
      <c r="A613" s="159"/>
      <c r="B613" s="153"/>
      <c r="C613" s="153"/>
      <c r="D613" s="153"/>
      <c r="E613" s="153"/>
      <c r="F613" s="153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54"/>
      <c r="Y613" s="155"/>
      <c r="Z613" s="155"/>
    </row>
    <row r="614" spans="1:26" x14ac:dyDescent="0.2">
      <c r="A614" s="159"/>
      <c r="B614" s="153"/>
      <c r="C614" s="153"/>
      <c r="D614" s="153"/>
      <c r="E614" s="153"/>
      <c r="F614" s="153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54"/>
      <c r="Y614" s="155"/>
      <c r="Z614" s="155"/>
    </row>
    <row r="615" spans="1:26" x14ac:dyDescent="0.2">
      <c r="A615" s="159"/>
      <c r="B615" s="153"/>
      <c r="C615" s="153"/>
      <c r="D615" s="153"/>
      <c r="E615" s="153"/>
      <c r="F615" s="153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54"/>
      <c r="Y615" s="155"/>
      <c r="Z615" s="155"/>
    </row>
    <row r="616" spans="1:26" x14ac:dyDescent="0.2">
      <c r="A616" s="159"/>
      <c r="B616" s="153"/>
      <c r="C616" s="153"/>
      <c r="D616" s="153"/>
      <c r="E616" s="153"/>
      <c r="F616" s="153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54"/>
      <c r="Y616" s="155"/>
      <c r="Z616" s="155"/>
    </row>
    <row r="617" spans="1:26" x14ac:dyDescent="0.2">
      <c r="A617" s="159"/>
      <c r="B617" s="153"/>
      <c r="C617" s="153"/>
      <c r="D617" s="153"/>
      <c r="E617" s="153"/>
      <c r="F617" s="153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54"/>
      <c r="Y617" s="155"/>
      <c r="Z617" s="155"/>
    </row>
    <row r="618" spans="1:26" x14ac:dyDescent="0.2">
      <c r="A618" s="159"/>
      <c r="B618" s="153"/>
      <c r="C618" s="153"/>
      <c r="D618" s="153"/>
      <c r="E618" s="153"/>
      <c r="F618" s="153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54"/>
      <c r="Y618" s="155"/>
      <c r="Z618" s="155"/>
    </row>
    <row r="619" spans="1:26" x14ac:dyDescent="0.2">
      <c r="A619" s="159"/>
      <c r="B619" s="153"/>
      <c r="C619" s="153"/>
      <c r="D619" s="153"/>
      <c r="E619" s="153"/>
      <c r="F619" s="153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54"/>
      <c r="Y619" s="155"/>
      <c r="Z619" s="155"/>
    </row>
    <row r="620" spans="1:26" x14ac:dyDescent="0.2">
      <c r="A620" s="159"/>
      <c r="B620" s="153"/>
      <c r="C620" s="153"/>
      <c r="D620" s="153"/>
      <c r="E620" s="153"/>
      <c r="F620" s="153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54"/>
      <c r="Y620" s="155"/>
      <c r="Z620" s="155"/>
    </row>
    <row r="621" spans="1:26" x14ac:dyDescent="0.2">
      <c r="A621" s="159"/>
      <c r="B621" s="153"/>
      <c r="C621" s="153"/>
      <c r="D621" s="153"/>
      <c r="E621" s="153"/>
      <c r="F621" s="153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54"/>
      <c r="Y621" s="155"/>
      <c r="Z621" s="155"/>
    </row>
    <row r="622" spans="1:26" x14ac:dyDescent="0.2">
      <c r="A622" s="159"/>
      <c r="B622" s="153"/>
      <c r="C622" s="153"/>
      <c r="D622" s="153"/>
      <c r="E622" s="153"/>
      <c r="F622" s="153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54"/>
      <c r="Y622" s="155"/>
      <c r="Z622" s="155"/>
    </row>
    <row r="623" spans="1:26" x14ac:dyDescent="0.2">
      <c r="A623" s="159"/>
      <c r="B623" s="153"/>
      <c r="C623" s="153"/>
      <c r="D623" s="153"/>
      <c r="E623" s="153"/>
      <c r="F623" s="153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54"/>
      <c r="Y623" s="155"/>
      <c r="Z623" s="155"/>
    </row>
    <row r="624" spans="1:26" x14ac:dyDescent="0.2">
      <c r="A624" s="159"/>
      <c r="B624" s="153"/>
      <c r="C624" s="153"/>
      <c r="D624" s="153"/>
      <c r="E624" s="153"/>
      <c r="F624" s="153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54"/>
      <c r="Y624" s="155"/>
      <c r="Z624" s="155"/>
    </row>
    <row r="625" spans="1:26" x14ac:dyDescent="0.2">
      <c r="A625" s="159"/>
      <c r="B625" s="153"/>
      <c r="C625" s="153"/>
      <c r="D625" s="153"/>
      <c r="E625" s="153"/>
      <c r="F625" s="153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54"/>
      <c r="Y625" s="155"/>
      <c r="Z625" s="155"/>
    </row>
    <row r="626" spans="1:26" x14ac:dyDescent="0.2">
      <c r="A626" s="159"/>
      <c r="B626" s="153"/>
      <c r="C626" s="153"/>
      <c r="D626" s="153"/>
      <c r="E626" s="153"/>
      <c r="F626" s="153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54"/>
      <c r="Y626" s="155"/>
      <c r="Z626" s="155"/>
    </row>
    <row r="627" spans="1:26" x14ac:dyDescent="0.2">
      <c r="A627" s="159"/>
      <c r="B627" s="153"/>
      <c r="C627" s="153"/>
      <c r="D627" s="153"/>
      <c r="E627" s="153"/>
      <c r="F627" s="153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54"/>
      <c r="Y627" s="155"/>
      <c r="Z627" s="155"/>
    </row>
    <row r="628" spans="1:26" x14ac:dyDescent="0.2">
      <c r="A628" s="159"/>
      <c r="B628" s="153"/>
      <c r="C628" s="153"/>
      <c r="D628" s="153"/>
      <c r="E628" s="153"/>
      <c r="F628" s="153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54"/>
      <c r="Y628" s="155"/>
      <c r="Z628" s="155"/>
    </row>
    <row r="629" spans="1:26" x14ac:dyDescent="0.2">
      <c r="A629" s="159"/>
      <c r="B629" s="153"/>
      <c r="C629" s="153"/>
      <c r="D629" s="153"/>
      <c r="E629" s="153"/>
      <c r="F629" s="153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54"/>
      <c r="Y629" s="155"/>
      <c r="Z629" s="155"/>
    </row>
    <row r="630" spans="1:26" x14ac:dyDescent="0.2">
      <c r="A630" s="159"/>
      <c r="B630" s="153"/>
      <c r="C630" s="153"/>
      <c r="D630" s="153"/>
      <c r="E630" s="153"/>
      <c r="F630" s="153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54"/>
      <c r="Y630" s="155"/>
      <c r="Z630" s="155"/>
    </row>
    <row r="631" spans="1:26" x14ac:dyDescent="0.2">
      <c r="A631" s="159"/>
      <c r="B631" s="153"/>
      <c r="C631" s="153"/>
      <c r="D631" s="153"/>
      <c r="E631" s="153"/>
      <c r="F631" s="153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54"/>
      <c r="Y631" s="155"/>
      <c r="Z631" s="155"/>
    </row>
    <row r="632" spans="1:26" x14ac:dyDescent="0.2">
      <c r="A632" s="159"/>
      <c r="B632" s="153"/>
      <c r="C632" s="153"/>
      <c r="D632" s="153"/>
      <c r="E632" s="153"/>
      <c r="F632" s="153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54"/>
      <c r="Y632" s="155"/>
      <c r="Z632" s="155"/>
    </row>
    <row r="633" spans="1:26" x14ac:dyDescent="0.2">
      <c r="A633" s="159"/>
      <c r="B633" s="153"/>
      <c r="C633" s="153"/>
      <c r="D633" s="153"/>
      <c r="E633" s="153"/>
      <c r="F633" s="153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54"/>
      <c r="Y633" s="155"/>
      <c r="Z633" s="155"/>
    </row>
    <row r="634" spans="1:26" x14ac:dyDescent="0.2">
      <c r="A634" s="159"/>
      <c r="B634" s="153"/>
      <c r="C634" s="153"/>
      <c r="D634" s="153"/>
      <c r="E634" s="153"/>
      <c r="F634" s="153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54"/>
      <c r="Y634" s="155"/>
      <c r="Z634" s="155"/>
    </row>
    <row r="635" spans="1:26" x14ac:dyDescent="0.2">
      <c r="A635" s="159"/>
      <c r="B635" s="153"/>
      <c r="C635" s="153"/>
      <c r="D635" s="153"/>
      <c r="E635" s="153"/>
      <c r="F635" s="153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54"/>
      <c r="Y635" s="155"/>
      <c r="Z635" s="155"/>
    </row>
    <row r="636" spans="1:26" x14ac:dyDescent="0.2">
      <c r="A636" s="159"/>
      <c r="B636" s="153"/>
      <c r="C636" s="153"/>
      <c r="D636" s="153"/>
      <c r="E636" s="153"/>
      <c r="F636" s="153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54"/>
      <c r="Y636" s="155"/>
      <c r="Z636" s="155"/>
    </row>
    <row r="637" spans="1:26" x14ac:dyDescent="0.2">
      <c r="A637" s="159"/>
      <c r="B637" s="153"/>
      <c r="C637" s="153"/>
      <c r="D637" s="153"/>
      <c r="E637" s="153"/>
      <c r="F637" s="153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54"/>
      <c r="Y637" s="155"/>
      <c r="Z637" s="155"/>
    </row>
    <row r="638" spans="1:26" x14ac:dyDescent="0.2">
      <c r="A638" s="159"/>
      <c r="B638" s="153"/>
      <c r="C638" s="153"/>
      <c r="D638" s="153"/>
      <c r="E638" s="153"/>
      <c r="F638" s="153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54"/>
      <c r="Y638" s="155"/>
      <c r="Z638" s="155"/>
    </row>
    <row r="639" spans="1:26" x14ac:dyDescent="0.2">
      <c r="A639" s="159"/>
      <c r="B639" s="153"/>
      <c r="C639" s="153"/>
      <c r="D639" s="153"/>
      <c r="E639" s="153"/>
      <c r="F639" s="153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54"/>
      <c r="Y639" s="155"/>
      <c r="Z639" s="155"/>
    </row>
    <row r="640" spans="1:26" x14ac:dyDescent="0.2">
      <c r="A640" s="159"/>
      <c r="B640" s="153"/>
      <c r="C640" s="153"/>
      <c r="D640" s="153"/>
      <c r="E640" s="153"/>
      <c r="F640" s="153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54"/>
      <c r="Y640" s="155"/>
      <c r="Z640" s="155"/>
    </row>
    <row r="641" spans="1:26" x14ac:dyDescent="0.2">
      <c r="A641" s="159"/>
      <c r="B641" s="153"/>
      <c r="C641" s="153"/>
      <c r="D641" s="153"/>
      <c r="E641" s="153"/>
      <c r="F641" s="153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54"/>
      <c r="Y641" s="155"/>
      <c r="Z641" s="155"/>
    </row>
    <row r="642" spans="1:26" x14ac:dyDescent="0.2">
      <c r="A642" s="159"/>
      <c r="B642" s="153"/>
      <c r="C642" s="153"/>
      <c r="D642" s="153"/>
      <c r="E642" s="153"/>
      <c r="F642" s="153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54"/>
      <c r="Y642" s="155"/>
      <c r="Z642" s="155"/>
    </row>
    <row r="643" spans="1:26" x14ac:dyDescent="0.2">
      <c r="A643" s="159"/>
      <c r="B643" s="153"/>
      <c r="C643" s="153"/>
      <c r="D643" s="153"/>
      <c r="E643" s="153"/>
      <c r="F643" s="153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54"/>
      <c r="Y643" s="155"/>
      <c r="Z643" s="155"/>
    </row>
    <row r="644" spans="1:26" x14ac:dyDescent="0.2">
      <c r="A644" s="159"/>
      <c r="B644" s="153"/>
      <c r="C644" s="153"/>
      <c r="D644" s="153"/>
      <c r="E644" s="153"/>
      <c r="F644" s="153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54"/>
      <c r="Y644" s="155"/>
      <c r="Z644" s="155"/>
    </row>
    <row r="645" spans="1:26" x14ac:dyDescent="0.2">
      <c r="A645" s="159"/>
      <c r="B645" s="153"/>
      <c r="C645" s="153"/>
      <c r="D645" s="153"/>
      <c r="E645" s="153"/>
      <c r="F645" s="153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54"/>
      <c r="Y645" s="155"/>
      <c r="Z645" s="155"/>
    </row>
    <row r="646" spans="1:26" x14ac:dyDescent="0.2">
      <c r="A646" s="159"/>
      <c r="B646" s="153"/>
      <c r="C646" s="153"/>
      <c r="D646" s="153"/>
      <c r="E646" s="153"/>
      <c r="F646" s="153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54"/>
      <c r="Y646" s="155"/>
      <c r="Z646" s="155"/>
    </row>
    <row r="647" spans="1:26" x14ac:dyDescent="0.2">
      <c r="A647" s="159"/>
      <c r="B647" s="153"/>
      <c r="C647" s="153"/>
      <c r="D647" s="153"/>
      <c r="E647" s="153"/>
      <c r="F647" s="153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54"/>
      <c r="Y647" s="155"/>
      <c r="Z647" s="155"/>
    </row>
    <row r="648" spans="1:26" x14ac:dyDescent="0.2">
      <c r="A648" s="159"/>
      <c r="B648" s="153"/>
      <c r="C648" s="153"/>
      <c r="D648" s="153"/>
      <c r="E648" s="153"/>
      <c r="F648" s="153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54"/>
      <c r="Y648" s="155"/>
      <c r="Z648" s="155"/>
    </row>
    <row r="649" spans="1:26" x14ac:dyDescent="0.2">
      <c r="A649" s="159"/>
      <c r="B649" s="153"/>
      <c r="C649" s="153"/>
      <c r="D649" s="153"/>
      <c r="E649" s="153"/>
      <c r="F649" s="153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54"/>
      <c r="Y649" s="155"/>
      <c r="Z649" s="155"/>
    </row>
    <row r="650" spans="1:26" x14ac:dyDescent="0.2">
      <c r="A650" s="159"/>
      <c r="B650" s="153"/>
      <c r="C650" s="153"/>
      <c r="D650" s="153"/>
      <c r="E650" s="153"/>
      <c r="F650" s="153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54"/>
      <c r="Y650" s="155"/>
      <c r="Z650" s="155"/>
    </row>
    <row r="651" spans="1:26" x14ac:dyDescent="0.2">
      <c r="A651" s="159"/>
      <c r="B651" s="153"/>
      <c r="C651" s="153"/>
      <c r="D651" s="153"/>
      <c r="E651" s="153"/>
      <c r="F651" s="153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54"/>
      <c r="Y651" s="155"/>
      <c r="Z651" s="155"/>
    </row>
    <row r="652" spans="1:26" x14ac:dyDescent="0.2">
      <c r="A652" s="159"/>
      <c r="B652" s="153"/>
      <c r="C652" s="153"/>
      <c r="D652" s="153"/>
      <c r="E652" s="153"/>
      <c r="F652" s="153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54"/>
      <c r="Y652" s="155"/>
      <c r="Z652" s="155"/>
    </row>
    <row r="653" spans="1:26" x14ac:dyDescent="0.2">
      <c r="A653" s="159"/>
      <c r="B653" s="153"/>
      <c r="C653" s="153"/>
      <c r="D653" s="153"/>
      <c r="E653" s="153"/>
      <c r="F653" s="153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54"/>
      <c r="Y653" s="155"/>
      <c r="Z653" s="155"/>
    </row>
    <row r="654" spans="1:26" x14ac:dyDescent="0.2">
      <c r="A654" s="159"/>
      <c r="B654" s="153"/>
      <c r="C654" s="153"/>
      <c r="D654" s="153"/>
      <c r="E654" s="153"/>
      <c r="F654" s="153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54"/>
      <c r="Y654" s="155"/>
      <c r="Z654" s="155"/>
    </row>
    <row r="655" spans="1:26" x14ac:dyDescent="0.2">
      <c r="A655" s="159"/>
      <c r="B655" s="153"/>
      <c r="C655" s="153"/>
      <c r="D655" s="153"/>
      <c r="E655" s="153"/>
      <c r="F655" s="153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54"/>
      <c r="Y655" s="155"/>
      <c r="Z655" s="155"/>
    </row>
    <row r="656" spans="1:26" x14ac:dyDescent="0.2">
      <c r="A656" s="159"/>
      <c r="B656" s="153"/>
      <c r="C656" s="153"/>
      <c r="D656" s="153"/>
      <c r="E656" s="153"/>
      <c r="F656" s="153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54"/>
      <c r="Y656" s="155"/>
      <c r="Z656" s="155"/>
    </row>
    <row r="657" spans="1:26" x14ac:dyDescent="0.2">
      <c r="A657" s="159"/>
      <c r="B657" s="153"/>
      <c r="C657" s="153"/>
      <c r="D657" s="153"/>
      <c r="E657" s="153"/>
      <c r="F657" s="153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54"/>
      <c r="Y657" s="155"/>
      <c r="Z657" s="155"/>
    </row>
    <row r="658" spans="1:26" x14ac:dyDescent="0.2">
      <c r="A658" s="159"/>
      <c r="B658" s="153"/>
      <c r="C658" s="153"/>
      <c r="D658" s="153"/>
      <c r="E658" s="153"/>
      <c r="F658" s="153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54"/>
      <c r="Y658" s="155"/>
      <c r="Z658" s="155"/>
    </row>
    <row r="659" spans="1:26" x14ac:dyDescent="0.2">
      <c r="A659" s="159"/>
      <c r="B659" s="153"/>
      <c r="C659" s="153"/>
      <c r="D659" s="153"/>
      <c r="E659" s="153"/>
      <c r="F659" s="153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54"/>
      <c r="Y659" s="155"/>
      <c r="Z659" s="155"/>
    </row>
    <row r="660" spans="1:26" x14ac:dyDescent="0.2">
      <c r="A660" s="159"/>
      <c r="B660" s="153"/>
      <c r="C660" s="153"/>
      <c r="D660" s="153"/>
      <c r="E660" s="153"/>
      <c r="F660" s="153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54"/>
      <c r="Y660" s="155"/>
      <c r="Z660" s="155"/>
    </row>
    <row r="661" spans="1:26" x14ac:dyDescent="0.2">
      <c r="A661" s="159"/>
      <c r="B661" s="153"/>
      <c r="C661" s="153"/>
      <c r="D661" s="153"/>
      <c r="E661" s="153"/>
      <c r="F661" s="153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54"/>
      <c r="Y661" s="155"/>
      <c r="Z661" s="155"/>
    </row>
    <row r="662" spans="1:26" x14ac:dyDescent="0.2">
      <c r="A662" s="159"/>
      <c r="B662" s="153"/>
      <c r="C662" s="153"/>
      <c r="D662" s="153"/>
      <c r="E662" s="153"/>
      <c r="F662" s="153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54"/>
      <c r="Y662" s="155"/>
      <c r="Z662" s="155"/>
    </row>
    <row r="663" spans="1:26" x14ac:dyDescent="0.2">
      <c r="A663" s="159"/>
      <c r="B663" s="153"/>
      <c r="C663" s="153"/>
      <c r="D663" s="153"/>
      <c r="E663" s="153"/>
      <c r="F663" s="153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54"/>
      <c r="Y663" s="155"/>
      <c r="Z663" s="155"/>
    </row>
    <row r="664" spans="1:26" x14ac:dyDescent="0.2">
      <c r="A664" s="159"/>
      <c r="B664" s="153"/>
      <c r="C664" s="153"/>
      <c r="D664" s="153"/>
      <c r="E664" s="153"/>
      <c r="F664" s="153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54"/>
      <c r="Y664" s="155"/>
      <c r="Z664" s="155"/>
    </row>
    <row r="665" spans="1:26" x14ac:dyDescent="0.2">
      <c r="A665" s="159"/>
      <c r="B665" s="153"/>
      <c r="C665" s="153"/>
      <c r="D665" s="153"/>
      <c r="E665" s="153"/>
      <c r="F665" s="153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54"/>
      <c r="Y665" s="155"/>
      <c r="Z665" s="155"/>
    </row>
    <row r="666" spans="1:26" x14ac:dyDescent="0.2">
      <c r="A666" s="159"/>
      <c r="B666" s="153"/>
      <c r="C666" s="153"/>
      <c r="D666" s="153"/>
      <c r="E666" s="153"/>
      <c r="F666" s="153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54"/>
      <c r="Y666" s="155"/>
      <c r="Z666" s="155"/>
    </row>
    <row r="667" spans="1:26" x14ac:dyDescent="0.2">
      <c r="A667" s="159"/>
      <c r="B667" s="153"/>
      <c r="C667" s="153"/>
      <c r="D667" s="153"/>
      <c r="E667" s="153"/>
      <c r="F667" s="153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54"/>
      <c r="Y667" s="155"/>
      <c r="Z667" s="155"/>
    </row>
    <row r="668" spans="1:26" x14ac:dyDescent="0.2">
      <c r="A668" s="159"/>
      <c r="B668" s="153"/>
      <c r="C668" s="153"/>
      <c r="D668" s="153"/>
      <c r="E668" s="153"/>
      <c r="F668" s="153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54"/>
      <c r="Y668" s="155"/>
      <c r="Z668" s="155"/>
    </row>
    <row r="669" spans="1:26" x14ac:dyDescent="0.2">
      <c r="A669" s="159"/>
      <c r="B669" s="153"/>
      <c r="C669" s="153"/>
      <c r="D669" s="153"/>
      <c r="E669" s="153"/>
      <c r="F669" s="153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54"/>
      <c r="Y669" s="155"/>
      <c r="Z669" s="155"/>
    </row>
    <row r="670" spans="1:26" x14ac:dyDescent="0.2">
      <c r="A670" s="159"/>
      <c r="B670" s="153"/>
      <c r="C670" s="153"/>
      <c r="D670" s="153"/>
      <c r="E670" s="153"/>
      <c r="F670" s="153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54"/>
      <c r="Y670" s="155"/>
      <c r="Z670" s="155"/>
    </row>
    <row r="671" spans="1:26" x14ac:dyDescent="0.2">
      <c r="A671" s="159"/>
      <c r="B671" s="153"/>
      <c r="C671" s="153"/>
      <c r="D671" s="153"/>
      <c r="E671" s="153"/>
      <c r="F671" s="153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54"/>
      <c r="Y671" s="155"/>
      <c r="Z671" s="155"/>
    </row>
    <row r="672" spans="1:26" x14ac:dyDescent="0.2">
      <c r="A672" s="159"/>
      <c r="B672" s="153"/>
      <c r="C672" s="153"/>
      <c r="D672" s="153"/>
      <c r="E672" s="153"/>
      <c r="F672" s="153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54"/>
      <c r="Y672" s="155"/>
      <c r="Z672" s="155"/>
    </row>
    <row r="673" spans="1:26" x14ac:dyDescent="0.2">
      <c r="A673" s="159"/>
      <c r="B673" s="153"/>
      <c r="C673" s="153"/>
      <c r="D673" s="153"/>
      <c r="E673" s="153"/>
      <c r="F673" s="153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54"/>
      <c r="Y673" s="155"/>
      <c r="Z673" s="155"/>
    </row>
    <row r="674" spans="1:26" x14ac:dyDescent="0.2">
      <c r="A674" s="159"/>
      <c r="B674" s="153"/>
      <c r="C674" s="153"/>
      <c r="D674" s="153"/>
      <c r="E674" s="153"/>
      <c r="F674" s="153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54"/>
      <c r="Y674" s="155"/>
      <c r="Z674" s="155"/>
    </row>
    <row r="675" spans="1:26" x14ac:dyDescent="0.2">
      <c r="A675" s="159"/>
      <c r="B675" s="153"/>
      <c r="C675" s="153"/>
      <c r="D675" s="153"/>
      <c r="E675" s="153"/>
      <c r="F675" s="153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54"/>
      <c r="Y675" s="155"/>
      <c r="Z675" s="155"/>
    </row>
    <row r="676" spans="1:26" x14ac:dyDescent="0.2">
      <c r="A676" s="159"/>
      <c r="B676" s="153"/>
      <c r="C676" s="153"/>
      <c r="D676" s="153"/>
      <c r="E676" s="153"/>
      <c r="F676" s="153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54"/>
      <c r="Y676" s="155"/>
      <c r="Z676" s="155"/>
    </row>
    <row r="677" spans="1:26" x14ac:dyDescent="0.2">
      <c r="A677" s="159"/>
      <c r="B677" s="153"/>
      <c r="C677" s="153"/>
      <c r="D677" s="153"/>
      <c r="E677" s="153"/>
      <c r="F677" s="153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54"/>
      <c r="Y677" s="155"/>
      <c r="Z677" s="155"/>
    </row>
    <row r="678" spans="1:26" x14ac:dyDescent="0.2">
      <c r="A678" s="159"/>
      <c r="B678" s="153"/>
      <c r="C678" s="153"/>
      <c r="D678" s="153"/>
      <c r="E678" s="153"/>
      <c r="F678" s="153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54"/>
      <c r="Y678" s="155"/>
      <c r="Z678" s="155"/>
    </row>
    <row r="679" spans="1:26" x14ac:dyDescent="0.2">
      <c r="A679" s="159"/>
      <c r="B679" s="153"/>
      <c r="C679" s="153"/>
      <c r="D679" s="153"/>
      <c r="E679" s="153"/>
      <c r="F679" s="153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54"/>
      <c r="Y679" s="155"/>
      <c r="Z679" s="155"/>
    </row>
    <row r="680" spans="1:26" x14ac:dyDescent="0.2">
      <c r="A680" s="159"/>
      <c r="B680" s="153"/>
      <c r="C680" s="153"/>
      <c r="D680" s="153"/>
      <c r="E680" s="153"/>
      <c r="F680" s="153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54"/>
      <c r="Y680" s="155"/>
      <c r="Z680" s="155"/>
    </row>
    <row r="681" spans="1:26" x14ac:dyDescent="0.2">
      <c r="A681" s="159"/>
      <c r="B681" s="153"/>
      <c r="C681" s="153"/>
      <c r="D681" s="153"/>
      <c r="E681" s="153"/>
      <c r="F681" s="153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54"/>
      <c r="Y681" s="155"/>
      <c r="Z681" s="155"/>
    </row>
    <row r="682" spans="1:26" x14ac:dyDescent="0.2">
      <c r="A682" s="159"/>
      <c r="B682" s="153"/>
      <c r="C682" s="153"/>
      <c r="D682" s="153"/>
      <c r="E682" s="153"/>
      <c r="F682" s="153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54"/>
      <c r="Y682" s="155"/>
      <c r="Z682" s="155"/>
    </row>
    <row r="683" spans="1:26" x14ac:dyDescent="0.2">
      <c r="A683" s="159"/>
      <c r="B683" s="153"/>
      <c r="C683" s="153"/>
      <c r="D683" s="153"/>
      <c r="E683" s="153"/>
      <c r="F683" s="153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54"/>
      <c r="Y683" s="155"/>
      <c r="Z683" s="155"/>
    </row>
    <row r="684" spans="1:26" x14ac:dyDescent="0.2">
      <c r="A684" s="159"/>
      <c r="B684" s="153"/>
      <c r="C684" s="153"/>
      <c r="D684" s="153"/>
      <c r="E684" s="153"/>
      <c r="F684" s="153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54"/>
      <c r="Y684" s="155"/>
      <c r="Z684" s="155"/>
    </row>
    <row r="685" spans="1:26" x14ac:dyDescent="0.2">
      <c r="A685" s="159"/>
      <c r="B685" s="153"/>
      <c r="C685" s="153"/>
      <c r="D685" s="153"/>
      <c r="E685" s="153"/>
      <c r="F685" s="153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54"/>
      <c r="Y685" s="155"/>
      <c r="Z685" s="155"/>
    </row>
    <row r="686" spans="1:26" x14ac:dyDescent="0.2">
      <c r="A686" s="159"/>
      <c r="B686" s="153"/>
      <c r="C686" s="153"/>
      <c r="D686" s="153"/>
      <c r="E686" s="153"/>
      <c r="F686" s="153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54"/>
      <c r="Y686" s="155"/>
      <c r="Z686" s="155"/>
    </row>
    <row r="687" spans="1:26" x14ac:dyDescent="0.2">
      <c r="A687" s="159"/>
      <c r="B687" s="153"/>
      <c r="C687" s="153"/>
      <c r="D687" s="153"/>
      <c r="E687" s="153"/>
      <c r="F687" s="153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54"/>
      <c r="Y687" s="155"/>
      <c r="Z687" s="155"/>
    </row>
    <row r="688" spans="1:26" x14ac:dyDescent="0.2">
      <c r="A688" s="159"/>
      <c r="B688" s="153"/>
      <c r="C688" s="153"/>
      <c r="D688" s="153"/>
      <c r="E688" s="153"/>
      <c r="F688" s="153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54"/>
      <c r="Y688" s="155"/>
      <c r="Z688" s="155"/>
    </row>
    <row r="689" spans="1:26" x14ac:dyDescent="0.2">
      <c r="A689" s="159"/>
      <c r="B689" s="153"/>
      <c r="C689" s="153"/>
      <c r="D689" s="153"/>
      <c r="E689" s="153"/>
      <c r="F689" s="153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54"/>
      <c r="Y689" s="155"/>
      <c r="Z689" s="155"/>
    </row>
    <row r="690" spans="1:26" x14ac:dyDescent="0.2">
      <c r="A690" s="159"/>
      <c r="B690" s="153"/>
      <c r="C690" s="153"/>
      <c r="D690" s="153"/>
      <c r="E690" s="153"/>
      <c r="F690" s="153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54"/>
      <c r="Y690" s="155"/>
      <c r="Z690" s="155"/>
    </row>
    <row r="691" spans="1:26" x14ac:dyDescent="0.2">
      <c r="A691" s="159"/>
      <c r="B691" s="153"/>
      <c r="C691" s="153"/>
      <c r="D691" s="153"/>
      <c r="E691" s="153"/>
      <c r="F691" s="153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54"/>
      <c r="Y691" s="155"/>
      <c r="Z691" s="155"/>
    </row>
    <row r="692" spans="1:26" x14ac:dyDescent="0.2">
      <c r="A692" s="159"/>
      <c r="B692" s="153"/>
      <c r="C692" s="153"/>
      <c r="D692" s="153"/>
      <c r="E692" s="153"/>
      <c r="F692" s="153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54"/>
      <c r="Y692" s="155"/>
      <c r="Z692" s="155"/>
    </row>
    <row r="693" spans="1:26" x14ac:dyDescent="0.2">
      <c r="A693" s="159"/>
      <c r="B693" s="153"/>
      <c r="C693" s="153"/>
      <c r="D693" s="153"/>
      <c r="E693" s="153"/>
      <c r="F693" s="153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54"/>
      <c r="Y693" s="155"/>
      <c r="Z693" s="155"/>
    </row>
    <row r="694" spans="1:26" x14ac:dyDescent="0.2">
      <c r="A694" s="159"/>
      <c r="B694" s="153"/>
      <c r="C694" s="153"/>
      <c r="D694" s="153"/>
      <c r="E694" s="153"/>
      <c r="F694" s="153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54"/>
      <c r="Y694" s="155"/>
      <c r="Z694" s="155"/>
    </row>
    <row r="695" spans="1:26" x14ac:dyDescent="0.2">
      <c r="A695" s="159"/>
      <c r="B695" s="153"/>
      <c r="C695" s="153"/>
      <c r="D695" s="153"/>
      <c r="E695" s="153"/>
      <c r="F695" s="153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54"/>
      <c r="Y695" s="155"/>
      <c r="Z695" s="155"/>
    </row>
    <row r="696" spans="1:26" x14ac:dyDescent="0.2">
      <c r="A696" s="159"/>
      <c r="B696" s="153"/>
      <c r="C696" s="153"/>
      <c r="D696" s="153"/>
      <c r="E696" s="153"/>
      <c r="F696" s="153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54"/>
      <c r="Y696" s="155"/>
      <c r="Z696" s="155"/>
    </row>
    <row r="697" spans="1:26" x14ac:dyDescent="0.2">
      <c r="A697" s="159"/>
      <c r="B697" s="153"/>
      <c r="C697" s="153"/>
      <c r="D697" s="153"/>
      <c r="E697" s="153"/>
      <c r="F697" s="153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54"/>
      <c r="Y697" s="155"/>
      <c r="Z697" s="155"/>
    </row>
    <row r="698" spans="1:26" x14ac:dyDescent="0.2">
      <c r="A698" s="159"/>
      <c r="B698" s="153"/>
      <c r="C698" s="153"/>
      <c r="D698" s="153"/>
      <c r="E698" s="153"/>
      <c r="F698" s="153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54"/>
      <c r="Y698" s="155"/>
      <c r="Z698" s="155"/>
    </row>
    <row r="699" spans="1:26" x14ac:dyDescent="0.2">
      <c r="A699" s="159"/>
      <c r="B699" s="153"/>
      <c r="C699" s="153"/>
      <c r="D699" s="153"/>
      <c r="E699" s="153"/>
      <c r="F699" s="153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54"/>
      <c r="Y699" s="155"/>
      <c r="Z699" s="155"/>
    </row>
    <row r="700" spans="1:26" x14ac:dyDescent="0.2">
      <c r="A700" s="159"/>
      <c r="B700" s="153"/>
      <c r="C700" s="153"/>
      <c r="D700" s="153"/>
      <c r="E700" s="153"/>
      <c r="F700" s="153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54"/>
      <c r="Y700" s="155"/>
      <c r="Z700" s="155"/>
    </row>
    <row r="701" spans="1:26" x14ac:dyDescent="0.2">
      <c r="A701" s="159"/>
      <c r="B701" s="153"/>
      <c r="C701" s="153"/>
      <c r="D701" s="153"/>
      <c r="E701" s="153"/>
      <c r="F701" s="153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54"/>
      <c r="Y701" s="155"/>
      <c r="Z701" s="155"/>
    </row>
    <row r="702" spans="1:26" x14ac:dyDescent="0.2">
      <c r="A702" s="159"/>
      <c r="B702" s="153"/>
      <c r="C702" s="153"/>
      <c r="D702" s="153"/>
      <c r="E702" s="153"/>
      <c r="F702" s="153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54"/>
      <c r="Y702" s="155"/>
      <c r="Z702" s="155"/>
    </row>
    <row r="703" spans="1:26" x14ac:dyDescent="0.2">
      <c r="A703" s="159"/>
      <c r="B703" s="153"/>
      <c r="C703" s="153"/>
      <c r="D703" s="153"/>
      <c r="E703" s="153"/>
      <c r="F703" s="153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54"/>
      <c r="Y703" s="155"/>
      <c r="Z703" s="155"/>
    </row>
    <row r="704" spans="1:26" x14ac:dyDescent="0.2">
      <c r="A704" s="159"/>
      <c r="B704" s="153"/>
      <c r="C704" s="153"/>
      <c r="D704" s="153"/>
      <c r="E704" s="153"/>
      <c r="F704" s="153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54"/>
      <c r="Y704" s="155"/>
      <c r="Z704" s="155"/>
    </row>
    <row r="705" spans="1:26" x14ac:dyDescent="0.2">
      <c r="A705" s="159"/>
      <c r="B705" s="153"/>
      <c r="C705" s="153"/>
      <c r="D705" s="153"/>
      <c r="E705" s="153"/>
      <c r="F705" s="153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54"/>
      <c r="Y705" s="155"/>
      <c r="Z705" s="155"/>
    </row>
    <row r="706" spans="1:26" x14ac:dyDescent="0.2">
      <c r="A706" s="159"/>
      <c r="B706" s="153"/>
      <c r="C706" s="153"/>
      <c r="D706" s="153"/>
      <c r="E706" s="153"/>
      <c r="F706" s="153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54"/>
      <c r="Y706" s="155"/>
      <c r="Z706" s="155"/>
    </row>
    <row r="707" spans="1:26" x14ac:dyDescent="0.2">
      <c r="A707" s="159"/>
      <c r="B707" s="153"/>
      <c r="C707" s="153"/>
      <c r="D707" s="153"/>
      <c r="E707" s="153"/>
      <c r="F707" s="153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54"/>
      <c r="Y707" s="155"/>
      <c r="Z707" s="155"/>
    </row>
    <row r="708" spans="1:26" x14ac:dyDescent="0.2">
      <c r="A708" s="159"/>
      <c r="B708" s="153"/>
      <c r="C708" s="153"/>
      <c r="D708" s="153"/>
      <c r="E708" s="153"/>
      <c r="F708" s="153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54"/>
      <c r="Y708" s="155"/>
      <c r="Z708" s="155"/>
    </row>
    <row r="709" spans="1:26" x14ac:dyDescent="0.2">
      <c r="A709" s="159"/>
      <c r="B709" s="153"/>
      <c r="C709" s="153"/>
      <c r="D709" s="153"/>
      <c r="E709" s="153"/>
      <c r="F709" s="153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54"/>
      <c r="Y709" s="155"/>
      <c r="Z709" s="155"/>
    </row>
    <row r="710" spans="1:26" x14ac:dyDescent="0.2">
      <c r="A710" s="159"/>
      <c r="B710" s="153"/>
      <c r="C710" s="153"/>
      <c r="D710" s="153"/>
      <c r="E710" s="153"/>
      <c r="F710" s="153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54"/>
      <c r="Y710" s="155"/>
      <c r="Z710" s="155"/>
    </row>
    <row r="711" spans="1:26" x14ac:dyDescent="0.2">
      <c r="A711" s="159"/>
      <c r="B711" s="153"/>
      <c r="C711" s="153"/>
      <c r="D711" s="153"/>
      <c r="E711" s="153"/>
      <c r="F711" s="153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54"/>
      <c r="Y711" s="155"/>
      <c r="Z711" s="155"/>
    </row>
    <row r="712" spans="1:26" x14ac:dyDescent="0.2">
      <c r="A712" s="159"/>
      <c r="B712" s="153"/>
      <c r="C712" s="153"/>
      <c r="D712" s="153"/>
      <c r="E712" s="153"/>
      <c r="F712" s="153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54"/>
      <c r="Y712" s="155"/>
      <c r="Z712" s="155"/>
    </row>
    <row r="713" spans="1:26" x14ac:dyDescent="0.2">
      <c r="A713" s="159"/>
      <c r="B713" s="153"/>
      <c r="C713" s="153"/>
      <c r="D713" s="153"/>
      <c r="E713" s="153"/>
      <c r="F713" s="153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54"/>
      <c r="Y713" s="155"/>
      <c r="Z713" s="155"/>
    </row>
    <row r="714" spans="1:26" x14ac:dyDescent="0.2">
      <c r="A714" s="159"/>
      <c r="B714" s="153"/>
      <c r="C714" s="153"/>
      <c r="D714" s="153"/>
      <c r="E714" s="153"/>
      <c r="F714" s="153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54"/>
      <c r="Y714" s="155"/>
      <c r="Z714" s="155"/>
    </row>
    <row r="715" spans="1:26" x14ac:dyDescent="0.2">
      <c r="A715" s="159"/>
      <c r="B715" s="153"/>
      <c r="C715" s="153"/>
      <c r="D715" s="153"/>
      <c r="E715" s="153"/>
      <c r="F715" s="153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54"/>
      <c r="Y715" s="155"/>
      <c r="Z715" s="155"/>
    </row>
    <row r="716" spans="1:26" x14ac:dyDescent="0.2">
      <c r="A716" s="159"/>
      <c r="B716" s="153"/>
      <c r="C716" s="153"/>
      <c r="D716" s="153"/>
      <c r="E716" s="153"/>
      <c r="F716" s="153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54"/>
      <c r="Y716" s="155"/>
      <c r="Z716" s="155"/>
    </row>
    <row r="717" spans="1:26" x14ac:dyDescent="0.2">
      <c r="A717" s="159"/>
      <c r="B717" s="153"/>
      <c r="C717" s="153"/>
      <c r="D717" s="153"/>
      <c r="E717" s="153"/>
      <c r="F717" s="153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54"/>
      <c r="Y717" s="155"/>
      <c r="Z717" s="155"/>
    </row>
    <row r="718" spans="1:26" x14ac:dyDescent="0.2">
      <c r="A718" s="159"/>
      <c r="B718" s="153"/>
      <c r="C718" s="153"/>
      <c r="D718" s="153"/>
      <c r="E718" s="153"/>
      <c r="F718" s="153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54"/>
      <c r="Y718" s="155"/>
      <c r="Z718" s="155"/>
    </row>
    <row r="719" spans="1:26" x14ac:dyDescent="0.2">
      <c r="A719" s="159"/>
      <c r="B719" s="153"/>
      <c r="C719" s="153"/>
      <c r="D719" s="153"/>
      <c r="E719" s="153"/>
      <c r="F719" s="153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54"/>
      <c r="Y719" s="155"/>
      <c r="Z719" s="155"/>
    </row>
    <row r="720" spans="1:26" x14ac:dyDescent="0.2">
      <c r="A720" s="159"/>
      <c r="B720" s="153"/>
      <c r="C720" s="153"/>
      <c r="D720" s="153"/>
      <c r="E720" s="153"/>
      <c r="F720" s="153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54"/>
      <c r="Y720" s="155"/>
      <c r="Z720" s="155"/>
    </row>
    <row r="721" spans="1:26" x14ac:dyDescent="0.2">
      <c r="A721" s="159"/>
      <c r="B721" s="153"/>
      <c r="C721" s="153"/>
      <c r="D721" s="153"/>
      <c r="E721" s="153"/>
      <c r="F721" s="153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54"/>
      <c r="Y721" s="155"/>
      <c r="Z721" s="155"/>
    </row>
    <row r="722" spans="1:26" x14ac:dyDescent="0.2">
      <c r="A722" s="159"/>
      <c r="B722" s="153"/>
      <c r="C722" s="153"/>
      <c r="D722" s="153"/>
      <c r="E722" s="153"/>
      <c r="F722" s="153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54"/>
      <c r="Y722" s="155"/>
      <c r="Z722" s="155"/>
    </row>
    <row r="723" spans="1:26" x14ac:dyDescent="0.2">
      <c r="A723" s="159"/>
      <c r="B723" s="153"/>
      <c r="C723" s="153"/>
      <c r="D723" s="153"/>
      <c r="E723" s="153"/>
      <c r="F723" s="153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54"/>
      <c r="Y723" s="155"/>
      <c r="Z723" s="155"/>
    </row>
    <row r="724" spans="1:26" x14ac:dyDescent="0.2">
      <c r="A724" s="159"/>
      <c r="B724" s="153"/>
      <c r="C724" s="153"/>
      <c r="D724" s="153"/>
      <c r="E724" s="153"/>
      <c r="F724" s="153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54"/>
      <c r="Y724" s="155"/>
      <c r="Z724" s="155"/>
    </row>
    <row r="725" spans="1:26" x14ac:dyDescent="0.2">
      <c r="A725" s="159"/>
      <c r="B725" s="153"/>
      <c r="C725" s="153"/>
      <c r="D725" s="153"/>
      <c r="E725" s="153"/>
      <c r="F725" s="153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54"/>
      <c r="Y725" s="155"/>
      <c r="Z725" s="155"/>
    </row>
    <row r="726" spans="1:26" x14ac:dyDescent="0.2">
      <c r="A726" s="159"/>
      <c r="B726" s="153"/>
      <c r="C726" s="153"/>
      <c r="D726" s="153"/>
      <c r="E726" s="153"/>
      <c r="F726" s="153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54"/>
      <c r="Y726" s="155"/>
      <c r="Z726" s="155"/>
    </row>
    <row r="727" spans="1:26" x14ac:dyDescent="0.2">
      <c r="A727" s="159"/>
      <c r="B727" s="153"/>
      <c r="C727" s="153"/>
      <c r="D727" s="153"/>
      <c r="E727" s="153"/>
      <c r="F727" s="153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54"/>
      <c r="Y727" s="155"/>
      <c r="Z727" s="155"/>
    </row>
    <row r="728" spans="1:26" x14ac:dyDescent="0.2">
      <c r="A728" s="159"/>
      <c r="B728" s="153"/>
      <c r="C728" s="153"/>
      <c r="D728" s="153"/>
      <c r="E728" s="153"/>
      <c r="F728" s="153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54"/>
      <c r="Y728" s="155"/>
      <c r="Z728" s="155"/>
    </row>
    <row r="729" spans="1:26" x14ac:dyDescent="0.2">
      <c r="A729" s="159"/>
      <c r="B729" s="153"/>
      <c r="C729" s="153"/>
      <c r="D729" s="153"/>
      <c r="E729" s="153"/>
      <c r="F729" s="153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54"/>
      <c r="Y729" s="155"/>
      <c r="Z729" s="155"/>
    </row>
    <row r="730" spans="1:26" x14ac:dyDescent="0.2">
      <c r="A730" s="159"/>
      <c r="B730" s="153"/>
      <c r="C730" s="153"/>
      <c r="D730" s="153"/>
      <c r="E730" s="153"/>
      <c r="F730" s="153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54"/>
      <c r="Y730" s="155"/>
      <c r="Z730" s="155"/>
    </row>
    <row r="731" spans="1:26" x14ac:dyDescent="0.2">
      <c r="A731" s="159"/>
      <c r="B731" s="153"/>
      <c r="C731" s="153"/>
      <c r="D731" s="153"/>
      <c r="E731" s="153"/>
      <c r="F731" s="153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54"/>
      <c r="Y731" s="155"/>
      <c r="Z731" s="155"/>
    </row>
    <row r="732" spans="1:26" x14ac:dyDescent="0.2">
      <c r="A732" s="159"/>
      <c r="B732" s="153"/>
      <c r="C732" s="153"/>
      <c r="D732" s="153"/>
      <c r="E732" s="153"/>
      <c r="F732" s="153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54"/>
      <c r="Y732" s="155"/>
      <c r="Z732" s="155"/>
    </row>
    <row r="733" spans="1:26" x14ac:dyDescent="0.2">
      <c r="A733" s="159"/>
      <c r="B733" s="153"/>
      <c r="C733" s="153"/>
      <c r="D733" s="153"/>
      <c r="E733" s="153"/>
      <c r="F733" s="153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54"/>
      <c r="Y733" s="155"/>
      <c r="Z733" s="155"/>
    </row>
    <row r="734" spans="1:26" x14ac:dyDescent="0.2">
      <c r="A734" s="159"/>
      <c r="B734" s="153"/>
      <c r="C734" s="153"/>
      <c r="D734" s="153"/>
      <c r="E734" s="153"/>
      <c r="F734" s="153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54"/>
      <c r="Y734" s="155"/>
      <c r="Z734" s="155"/>
    </row>
    <row r="735" spans="1:26" x14ac:dyDescent="0.2">
      <c r="A735" s="159"/>
      <c r="B735" s="153"/>
      <c r="C735" s="153"/>
      <c r="D735" s="153"/>
      <c r="E735" s="153"/>
      <c r="F735" s="153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54"/>
      <c r="Y735" s="155"/>
      <c r="Z735" s="155"/>
    </row>
    <row r="736" spans="1:26" x14ac:dyDescent="0.2">
      <c r="A736" s="159"/>
      <c r="B736" s="153"/>
      <c r="C736" s="153"/>
      <c r="D736" s="153"/>
      <c r="E736" s="153"/>
      <c r="F736" s="153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54"/>
      <c r="Y736" s="155"/>
      <c r="Z736" s="155"/>
    </row>
    <row r="737" spans="1:26" x14ac:dyDescent="0.2">
      <c r="A737" s="159"/>
      <c r="B737" s="153"/>
      <c r="C737" s="153"/>
      <c r="D737" s="153"/>
      <c r="E737" s="153"/>
      <c r="F737" s="153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54"/>
      <c r="Y737" s="155"/>
      <c r="Z737" s="155"/>
    </row>
    <row r="738" spans="1:26" x14ac:dyDescent="0.2">
      <c r="A738" s="159"/>
      <c r="B738" s="153"/>
      <c r="C738" s="153"/>
      <c r="D738" s="153"/>
      <c r="E738" s="153"/>
      <c r="F738" s="153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54"/>
      <c r="Y738" s="155"/>
      <c r="Z738" s="155"/>
    </row>
    <row r="739" spans="1:26" x14ac:dyDescent="0.2">
      <c r="A739" s="159"/>
      <c r="B739" s="153"/>
      <c r="C739" s="153"/>
      <c r="D739" s="153"/>
      <c r="E739" s="153"/>
      <c r="F739" s="153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54"/>
      <c r="Y739" s="155"/>
      <c r="Z739" s="155"/>
    </row>
    <row r="740" spans="1:26" x14ac:dyDescent="0.2">
      <c r="A740" s="159"/>
      <c r="B740" s="153"/>
      <c r="C740" s="153"/>
      <c r="D740" s="153"/>
      <c r="E740" s="153"/>
      <c r="F740" s="153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54"/>
      <c r="Y740" s="155"/>
      <c r="Z740" s="155"/>
    </row>
    <row r="741" spans="1:26" x14ac:dyDescent="0.2">
      <c r="A741" s="159"/>
      <c r="B741" s="153"/>
      <c r="C741" s="153"/>
      <c r="D741" s="153"/>
      <c r="E741" s="153"/>
      <c r="F741" s="153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54"/>
      <c r="Y741" s="155"/>
      <c r="Z741" s="155"/>
    </row>
    <row r="742" spans="1:26" x14ac:dyDescent="0.2">
      <c r="A742" s="159"/>
      <c r="B742" s="153"/>
      <c r="C742" s="153"/>
      <c r="D742" s="153"/>
      <c r="E742" s="153"/>
      <c r="F742" s="153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54"/>
      <c r="Y742" s="155"/>
      <c r="Z742" s="155"/>
    </row>
    <row r="743" spans="1:26" x14ac:dyDescent="0.2">
      <c r="A743" s="159"/>
      <c r="B743" s="153"/>
      <c r="C743" s="153"/>
      <c r="D743" s="153"/>
      <c r="E743" s="153"/>
      <c r="F743" s="153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54"/>
      <c r="Y743" s="155"/>
      <c r="Z743" s="155"/>
    </row>
    <row r="744" spans="1:26" x14ac:dyDescent="0.2">
      <c r="A744" s="159"/>
      <c r="B744" s="153"/>
      <c r="C744" s="153"/>
      <c r="D744" s="153"/>
      <c r="E744" s="153"/>
      <c r="F744" s="153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54"/>
      <c r="Y744" s="155"/>
      <c r="Z744" s="155"/>
    </row>
    <row r="745" spans="1:26" x14ac:dyDescent="0.2">
      <c r="A745" s="159"/>
      <c r="B745" s="153"/>
      <c r="C745" s="153"/>
      <c r="D745" s="153"/>
      <c r="E745" s="153"/>
      <c r="F745" s="153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54"/>
      <c r="Y745" s="155"/>
      <c r="Z745" s="155"/>
    </row>
    <row r="746" spans="1:26" x14ac:dyDescent="0.2">
      <c r="A746" s="159"/>
      <c r="B746" s="153"/>
      <c r="C746" s="153"/>
      <c r="D746" s="153"/>
      <c r="E746" s="153"/>
      <c r="F746" s="153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54"/>
      <c r="Y746" s="155"/>
      <c r="Z746" s="155"/>
    </row>
    <row r="747" spans="1:26" x14ac:dyDescent="0.2">
      <c r="A747" s="159"/>
      <c r="B747" s="153"/>
      <c r="C747" s="153"/>
      <c r="D747" s="153"/>
      <c r="E747" s="153"/>
      <c r="F747" s="153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54"/>
      <c r="Y747" s="155"/>
      <c r="Z747" s="155"/>
    </row>
    <row r="748" spans="1:26" x14ac:dyDescent="0.2">
      <c r="A748" s="159"/>
      <c r="B748" s="153"/>
      <c r="C748" s="153"/>
      <c r="D748" s="153"/>
      <c r="E748" s="153"/>
      <c r="F748" s="153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54"/>
      <c r="Y748" s="155"/>
      <c r="Z748" s="155"/>
    </row>
    <row r="749" spans="1:26" x14ac:dyDescent="0.2">
      <c r="A749" s="159"/>
      <c r="B749" s="153"/>
      <c r="C749" s="153"/>
      <c r="D749" s="153"/>
      <c r="E749" s="153"/>
      <c r="F749" s="153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54"/>
      <c r="Y749" s="155"/>
      <c r="Z749" s="155"/>
    </row>
    <row r="750" spans="1:26" x14ac:dyDescent="0.2">
      <c r="A750" s="159"/>
      <c r="B750" s="153"/>
      <c r="C750" s="153"/>
      <c r="D750" s="153"/>
      <c r="E750" s="153"/>
      <c r="F750" s="153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54"/>
      <c r="Y750" s="155"/>
      <c r="Z750" s="155"/>
    </row>
    <row r="751" spans="1:26" x14ac:dyDescent="0.2">
      <c r="A751" s="159"/>
      <c r="B751" s="153"/>
      <c r="C751" s="153"/>
      <c r="D751" s="153"/>
      <c r="E751" s="153"/>
      <c r="F751" s="153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54"/>
      <c r="Y751" s="155"/>
      <c r="Z751" s="155"/>
    </row>
    <row r="752" spans="1:26" x14ac:dyDescent="0.2">
      <c r="A752" s="159"/>
      <c r="B752" s="153"/>
      <c r="C752" s="153"/>
      <c r="D752" s="153"/>
      <c r="E752" s="153"/>
      <c r="F752" s="153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54"/>
      <c r="Y752" s="155"/>
      <c r="Z752" s="155"/>
    </row>
    <row r="753" spans="1:26" x14ac:dyDescent="0.2">
      <c r="A753" s="159"/>
      <c r="B753" s="153"/>
      <c r="C753" s="153"/>
      <c r="D753" s="153"/>
      <c r="E753" s="153"/>
      <c r="F753" s="153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54"/>
      <c r="Y753" s="155"/>
      <c r="Z753" s="155"/>
    </row>
    <row r="754" spans="1:26" x14ac:dyDescent="0.2">
      <c r="A754" s="159"/>
      <c r="B754" s="153"/>
      <c r="C754" s="153"/>
      <c r="D754" s="153"/>
      <c r="E754" s="153"/>
      <c r="F754" s="153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54"/>
      <c r="Y754" s="155"/>
      <c r="Z754" s="155"/>
    </row>
    <row r="755" spans="1:26" x14ac:dyDescent="0.2">
      <c r="A755" s="159"/>
      <c r="B755" s="153"/>
      <c r="C755" s="153"/>
      <c r="D755" s="153"/>
      <c r="E755" s="153"/>
      <c r="F755" s="153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54"/>
      <c r="Y755" s="155"/>
      <c r="Z755" s="155"/>
    </row>
    <row r="756" spans="1:26" x14ac:dyDescent="0.2">
      <c r="A756" s="159"/>
      <c r="B756" s="153"/>
      <c r="C756" s="153"/>
      <c r="D756" s="153"/>
      <c r="E756" s="153"/>
      <c r="F756" s="153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54"/>
      <c r="Y756" s="155"/>
      <c r="Z756" s="155"/>
    </row>
    <row r="757" spans="1:26" x14ac:dyDescent="0.2">
      <c r="A757" s="159"/>
      <c r="B757" s="153"/>
      <c r="C757" s="153"/>
      <c r="D757" s="153"/>
      <c r="E757" s="153"/>
      <c r="F757" s="153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54"/>
      <c r="Y757" s="155"/>
      <c r="Z757" s="155"/>
    </row>
    <row r="758" spans="1:26" x14ac:dyDescent="0.2">
      <c r="A758" s="159"/>
      <c r="B758" s="153"/>
      <c r="C758" s="153"/>
      <c r="D758" s="153"/>
      <c r="E758" s="153"/>
      <c r="F758" s="153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54"/>
      <c r="Y758" s="155"/>
      <c r="Z758" s="155"/>
    </row>
    <row r="759" spans="1:26" x14ac:dyDescent="0.2">
      <c r="A759" s="159"/>
      <c r="B759" s="153"/>
      <c r="C759" s="153"/>
      <c r="D759" s="153"/>
      <c r="E759" s="153"/>
      <c r="F759" s="153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54"/>
      <c r="Y759" s="155"/>
      <c r="Z759" s="155"/>
    </row>
    <row r="760" spans="1:26" x14ac:dyDescent="0.2">
      <c r="A760" s="159"/>
      <c r="B760" s="153"/>
      <c r="C760" s="153"/>
      <c r="D760" s="153"/>
      <c r="E760" s="153"/>
      <c r="F760" s="153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54"/>
      <c r="Y760" s="155"/>
      <c r="Z760" s="155"/>
    </row>
    <row r="761" spans="1:26" x14ac:dyDescent="0.2">
      <c r="A761" s="159"/>
      <c r="B761" s="153"/>
      <c r="C761" s="153"/>
      <c r="D761" s="153"/>
      <c r="E761" s="153"/>
      <c r="F761" s="153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54"/>
      <c r="Y761" s="155"/>
      <c r="Z761" s="155"/>
    </row>
    <row r="762" spans="1:26" x14ac:dyDescent="0.2">
      <c r="A762" s="159"/>
      <c r="B762" s="153"/>
      <c r="C762" s="153"/>
      <c r="D762" s="153"/>
      <c r="E762" s="153"/>
      <c r="F762" s="153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54"/>
      <c r="Y762" s="155"/>
      <c r="Z762" s="155"/>
    </row>
    <row r="763" spans="1:26" x14ac:dyDescent="0.2">
      <c r="A763" s="159"/>
      <c r="B763" s="153"/>
      <c r="C763" s="153"/>
      <c r="D763" s="153"/>
      <c r="E763" s="153"/>
      <c r="F763" s="153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54"/>
      <c r="Y763" s="155"/>
      <c r="Z763" s="155"/>
    </row>
    <row r="764" spans="1:26" x14ac:dyDescent="0.2">
      <c r="A764" s="159"/>
      <c r="B764" s="153"/>
      <c r="C764" s="153"/>
      <c r="D764" s="153"/>
      <c r="E764" s="153"/>
      <c r="F764" s="153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54"/>
      <c r="Y764" s="155"/>
      <c r="Z764" s="155"/>
    </row>
    <row r="765" spans="1:26" x14ac:dyDescent="0.2">
      <c r="A765" s="159"/>
      <c r="B765" s="153"/>
      <c r="C765" s="153"/>
      <c r="D765" s="153"/>
      <c r="E765" s="153"/>
      <c r="F765" s="153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54"/>
      <c r="Y765" s="155"/>
      <c r="Z765" s="155"/>
    </row>
    <row r="766" spans="1:26" x14ac:dyDescent="0.2">
      <c r="A766" s="159"/>
      <c r="B766" s="153"/>
      <c r="C766" s="153"/>
      <c r="D766" s="153"/>
      <c r="E766" s="153"/>
      <c r="F766" s="153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54"/>
      <c r="Y766" s="155"/>
      <c r="Z766" s="155"/>
    </row>
    <row r="767" spans="1:26" x14ac:dyDescent="0.2">
      <c r="A767" s="159"/>
      <c r="B767" s="153"/>
      <c r="C767" s="153"/>
      <c r="D767" s="153"/>
      <c r="E767" s="153"/>
      <c r="F767" s="153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54"/>
      <c r="Y767" s="155"/>
      <c r="Z767" s="155"/>
    </row>
    <row r="768" spans="1:26" x14ac:dyDescent="0.2">
      <c r="A768" s="159"/>
      <c r="B768" s="153"/>
      <c r="C768" s="153"/>
      <c r="D768" s="153"/>
      <c r="E768" s="153"/>
      <c r="F768" s="153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54"/>
      <c r="Y768" s="155"/>
      <c r="Z768" s="155"/>
    </row>
    <row r="769" spans="1:26" x14ac:dyDescent="0.2">
      <c r="A769" s="159"/>
      <c r="B769" s="153"/>
      <c r="C769" s="153"/>
      <c r="D769" s="153"/>
      <c r="E769" s="153"/>
      <c r="F769" s="153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54"/>
      <c r="Y769" s="155"/>
      <c r="Z769" s="155"/>
    </row>
    <row r="770" spans="1:26" x14ac:dyDescent="0.2">
      <c r="A770" s="159"/>
      <c r="B770" s="153"/>
      <c r="C770" s="153"/>
      <c r="D770" s="153"/>
      <c r="E770" s="153"/>
      <c r="F770" s="153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54"/>
      <c r="Y770" s="155"/>
      <c r="Z770" s="155"/>
    </row>
    <row r="771" spans="1:26" x14ac:dyDescent="0.2">
      <c r="A771" s="159"/>
      <c r="B771" s="153"/>
      <c r="C771" s="153"/>
      <c r="D771" s="153"/>
      <c r="E771" s="153"/>
      <c r="F771" s="153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54"/>
      <c r="Y771" s="155"/>
      <c r="Z771" s="155"/>
    </row>
    <row r="772" spans="1:26" x14ac:dyDescent="0.2">
      <c r="A772" s="159"/>
      <c r="B772" s="153"/>
      <c r="C772" s="153"/>
      <c r="D772" s="153"/>
      <c r="E772" s="153"/>
      <c r="F772" s="153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54"/>
      <c r="Y772" s="155"/>
      <c r="Z772" s="155"/>
    </row>
    <row r="773" spans="1:26" x14ac:dyDescent="0.2">
      <c r="A773" s="159"/>
      <c r="B773" s="153"/>
      <c r="C773" s="153"/>
      <c r="D773" s="153"/>
      <c r="E773" s="153"/>
      <c r="F773" s="153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54"/>
      <c r="Y773" s="155"/>
      <c r="Z773" s="155"/>
    </row>
    <row r="774" spans="1:26" x14ac:dyDescent="0.2">
      <c r="A774" s="159"/>
      <c r="B774" s="153"/>
      <c r="C774" s="153"/>
      <c r="D774" s="153"/>
      <c r="E774" s="153"/>
      <c r="F774" s="153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54"/>
      <c r="Y774" s="155"/>
      <c r="Z774" s="155"/>
    </row>
    <row r="775" spans="1:26" x14ac:dyDescent="0.2">
      <c r="A775" s="159"/>
      <c r="B775" s="153"/>
      <c r="C775" s="153"/>
      <c r="D775" s="153"/>
      <c r="E775" s="153"/>
      <c r="F775" s="153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54"/>
      <c r="Y775" s="155"/>
      <c r="Z775" s="155"/>
    </row>
    <row r="776" spans="1:26" x14ac:dyDescent="0.2">
      <c r="A776" s="159"/>
      <c r="B776" s="153"/>
      <c r="C776" s="153"/>
      <c r="D776" s="153"/>
      <c r="E776" s="153"/>
      <c r="F776" s="153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54"/>
      <c r="Y776" s="155"/>
      <c r="Z776" s="155"/>
    </row>
    <row r="777" spans="1:26" x14ac:dyDescent="0.2">
      <c r="A777" s="159"/>
      <c r="B777" s="153"/>
      <c r="C777" s="153"/>
      <c r="D777" s="153"/>
      <c r="E777" s="153"/>
      <c r="F777" s="153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54"/>
      <c r="Y777" s="155"/>
      <c r="Z777" s="155"/>
    </row>
    <row r="778" spans="1:26" x14ac:dyDescent="0.2">
      <c r="A778" s="159"/>
      <c r="B778" s="153"/>
      <c r="C778" s="153"/>
      <c r="D778" s="153"/>
      <c r="E778" s="153"/>
      <c r="F778" s="153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54"/>
      <c r="Y778" s="155"/>
      <c r="Z778" s="155"/>
    </row>
    <row r="779" spans="1:26" x14ac:dyDescent="0.2">
      <c r="A779" s="159"/>
      <c r="B779" s="153"/>
      <c r="C779" s="153"/>
      <c r="D779" s="153"/>
      <c r="E779" s="153"/>
      <c r="F779" s="153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54"/>
      <c r="Y779" s="155"/>
      <c r="Z779" s="155"/>
    </row>
    <row r="780" spans="1:26" x14ac:dyDescent="0.2">
      <c r="A780" s="159"/>
      <c r="B780" s="153"/>
      <c r="C780" s="153"/>
      <c r="D780" s="153"/>
      <c r="E780" s="153"/>
      <c r="F780" s="153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54"/>
      <c r="Y780" s="155"/>
      <c r="Z780" s="155"/>
    </row>
    <row r="781" spans="1:26" x14ac:dyDescent="0.2">
      <c r="A781" s="159"/>
      <c r="B781" s="153"/>
      <c r="C781" s="153"/>
      <c r="D781" s="153"/>
      <c r="E781" s="153"/>
      <c r="F781" s="153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54"/>
      <c r="Y781" s="155"/>
      <c r="Z781" s="155"/>
    </row>
    <row r="782" spans="1:26" x14ac:dyDescent="0.2">
      <c r="A782" s="159"/>
      <c r="B782" s="153"/>
      <c r="C782" s="153"/>
      <c r="D782" s="153"/>
      <c r="E782" s="153"/>
      <c r="F782" s="153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54"/>
      <c r="Y782" s="155"/>
      <c r="Z782" s="155"/>
    </row>
    <row r="783" spans="1:26" x14ac:dyDescent="0.2">
      <c r="A783" s="159"/>
      <c r="B783" s="153"/>
      <c r="C783" s="153"/>
      <c r="D783" s="153"/>
      <c r="E783" s="153"/>
      <c r="F783" s="153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54"/>
      <c r="Y783" s="155"/>
      <c r="Z783" s="155"/>
    </row>
    <row r="784" spans="1:26" x14ac:dyDescent="0.2">
      <c r="A784" s="159"/>
      <c r="B784" s="153"/>
      <c r="C784" s="153"/>
      <c r="D784" s="153"/>
      <c r="E784" s="153"/>
      <c r="F784" s="153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54"/>
      <c r="Y784" s="155"/>
      <c r="Z784" s="155"/>
    </row>
    <row r="785" spans="1:26" x14ac:dyDescent="0.2">
      <c r="A785" s="159"/>
      <c r="B785" s="153"/>
      <c r="C785" s="153"/>
      <c r="D785" s="153"/>
      <c r="E785" s="153"/>
      <c r="F785" s="153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54"/>
      <c r="Y785" s="155"/>
      <c r="Z785" s="155"/>
    </row>
    <row r="786" spans="1:26" x14ac:dyDescent="0.2">
      <c r="A786" s="159"/>
      <c r="B786" s="153"/>
      <c r="C786" s="153"/>
      <c r="D786" s="153"/>
      <c r="E786" s="153"/>
      <c r="F786" s="153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54"/>
      <c r="Y786" s="155"/>
      <c r="Z786" s="155"/>
    </row>
    <row r="787" spans="1:26" x14ac:dyDescent="0.2">
      <c r="A787" s="159"/>
      <c r="B787" s="153"/>
      <c r="C787" s="153"/>
      <c r="D787" s="153"/>
      <c r="E787" s="153"/>
      <c r="F787" s="153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54"/>
      <c r="Y787" s="155"/>
      <c r="Z787" s="155"/>
    </row>
    <row r="788" spans="1:26" x14ac:dyDescent="0.2">
      <c r="A788" s="159"/>
      <c r="B788" s="153"/>
      <c r="C788" s="153"/>
      <c r="D788" s="153"/>
      <c r="E788" s="153"/>
      <c r="F788" s="153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54"/>
      <c r="Y788" s="155"/>
      <c r="Z788" s="155"/>
    </row>
    <row r="789" spans="1:26" x14ac:dyDescent="0.2">
      <c r="A789" s="159"/>
      <c r="B789" s="153"/>
      <c r="C789" s="153"/>
      <c r="D789" s="153"/>
      <c r="E789" s="153"/>
      <c r="F789" s="153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54"/>
      <c r="Y789" s="155"/>
      <c r="Z789" s="155"/>
    </row>
    <row r="790" spans="1:26" x14ac:dyDescent="0.2">
      <c r="A790" s="159"/>
      <c r="B790" s="153"/>
      <c r="C790" s="153"/>
      <c r="D790" s="153"/>
      <c r="E790" s="153"/>
      <c r="F790" s="153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54"/>
      <c r="Y790" s="155"/>
      <c r="Z790" s="155"/>
    </row>
    <row r="791" spans="1:26" x14ac:dyDescent="0.2">
      <c r="A791" s="159"/>
      <c r="B791" s="153"/>
      <c r="C791" s="153"/>
      <c r="D791" s="153"/>
      <c r="E791" s="153"/>
      <c r="F791" s="153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54"/>
      <c r="Y791" s="155"/>
      <c r="Z791" s="155"/>
    </row>
    <row r="792" spans="1:26" x14ac:dyDescent="0.2">
      <c r="A792" s="159"/>
      <c r="B792" s="153"/>
      <c r="C792" s="153"/>
      <c r="D792" s="153"/>
      <c r="E792" s="153"/>
      <c r="F792" s="153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54"/>
      <c r="Y792" s="155"/>
      <c r="Z792" s="155"/>
    </row>
    <row r="793" spans="1:26" x14ac:dyDescent="0.2">
      <c r="A793" s="159"/>
      <c r="B793" s="153"/>
      <c r="C793" s="153"/>
      <c r="D793" s="153"/>
      <c r="E793" s="153"/>
      <c r="F793" s="153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54"/>
      <c r="Y793" s="155"/>
      <c r="Z793" s="155"/>
    </row>
    <row r="794" spans="1:26" x14ac:dyDescent="0.2">
      <c r="A794" s="159"/>
      <c r="B794" s="153"/>
      <c r="C794" s="153"/>
      <c r="D794" s="153"/>
      <c r="E794" s="153"/>
      <c r="F794" s="153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54"/>
      <c r="Y794" s="155"/>
      <c r="Z794" s="155"/>
    </row>
    <row r="795" spans="1:26" x14ac:dyDescent="0.2">
      <c r="A795" s="159"/>
      <c r="B795" s="153"/>
      <c r="C795" s="153"/>
      <c r="D795" s="153"/>
      <c r="E795" s="153"/>
      <c r="F795" s="153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54"/>
      <c r="Y795" s="155"/>
      <c r="Z795" s="155"/>
    </row>
    <row r="796" spans="1:26" x14ac:dyDescent="0.2">
      <c r="A796" s="159"/>
      <c r="B796" s="153"/>
      <c r="C796" s="153"/>
      <c r="D796" s="153"/>
      <c r="E796" s="153"/>
      <c r="F796" s="153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54"/>
      <c r="Y796" s="155"/>
      <c r="Z796" s="155"/>
    </row>
    <row r="797" spans="1:26" x14ac:dyDescent="0.2">
      <c r="A797" s="159"/>
      <c r="B797" s="153"/>
      <c r="C797" s="153"/>
      <c r="D797" s="153"/>
      <c r="E797" s="153"/>
      <c r="F797" s="153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54"/>
      <c r="Y797" s="155"/>
      <c r="Z797" s="155"/>
    </row>
    <row r="798" spans="1:26" x14ac:dyDescent="0.2">
      <c r="A798" s="159"/>
      <c r="B798" s="153"/>
      <c r="C798" s="153"/>
      <c r="D798" s="153"/>
      <c r="E798" s="153"/>
      <c r="F798" s="153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54"/>
      <c r="Y798" s="155"/>
      <c r="Z798" s="155"/>
    </row>
    <row r="799" spans="1:26" x14ac:dyDescent="0.2">
      <c r="A799" s="159"/>
      <c r="B799" s="153"/>
      <c r="C799" s="153"/>
      <c r="D799" s="153"/>
      <c r="E799" s="153"/>
      <c r="F799" s="153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54"/>
      <c r="Y799" s="155"/>
      <c r="Z799" s="155"/>
    </row>
    <row r="800" spans="1:26" x14ac:dyDescent="0.2">
      <c r="A800" s="159"/>
      <c r="B800" s="153"/>
      <c r="C800" s="153"/>
      <c r="D800" s="153"/>
      <c r="E800" s="153"/>
      <c r="F800" s="153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54"/>
      <c r="Y800" s="155"/>
      <c r="Z800" s="155"/>
    </row>
    <row r="801" spans="1:26" x14ac:dyDescent="0.2">
      <c r="A801" s="159"/>
      <c r="B801" s="153"/>
      <c r="C801" s="153"/>
      <c r="D801" s="153"/>
      <c r="E801" s="153"/>
      <c r="F801" s="153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54"/>
      <c r="Y801" s="155"/>
      <c r="Z801" s="155"/>
    </row>
    <row r="802" spans="1:26" x14ac:dyDescent="0.2">
      <c r="A802" s="159"/>
      <c r="B802" s="153"/>
      <c r="C802" s="153"/>
      <c r="D802" s="153"/>
      <c r="E802" s="153"/>
      <c r="F802" s="153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54"/>
      <c r="Y802" s="155"/>
      <c r="Z802" s="155"/>
    </row>
    <row r="803" spans="1:26" x14ac:dyDescent="0.2">
      <c r="A803" s="159"/>
      <c r="B803" s="153"/>
      <c r="C803" s="153"/>
      <c r="D803" s="153"/>
      <c r="E803" s="153"/>
      <c r="F803" s="153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54"/>
      <c r="Y803" s="155"/>
      <c r="Z803" s="155"/>
    </row>
    <row r="804" spans="1:26" x14ac:dyDescent="0.2">
      <c r="A804" s="159"/>
      <c r="B804" s="153"/>
      <c r="C804" s="153"/>
      <c r="D804" s="153"/>
      <c r="E804" s="153"/>
      <c r="F804" s="153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54"/>
      <c r="Y804" s="155"/>
      <c r="Z804" s="155"/>
    </row>
    <row r="805" spans="1:26" x14ac:dyDescent="0.2">
      <c r="A805" s="159"/>
      <c r="B805" s="153"/>
      <c r="C805" s="153"/>
      <c r="D805" s="153"/>
      <c r="E805" s="153"/>
      <c r="F805" s="153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54"/>
      <c r="Y805" s="155"/>
      <c r="Z805" s="155"/>
    </row>
    <row r="806" spans="1:26" x14ac:dyDescent="0.2">
      <c r="A806" s="159"/>
      <c r="B806" s="153"/>
      <c r="C806" s="153"/>
      <c r="D806" s="153"/>
      <c r="E806" s="153"/>
      <c r="F806" s="153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54"/>
      <c r="Y806" s="155"/>
      <c r="Z806" s="155"/>
    </row>
    <row r="807" spans="1:26" x14ac:dyDescent="0.2">
      <c r="A807" s="159"/>
      <c r="B807" s="153"/>
      <c r="C807" s="153"/>
      <c r="D807" s="153"/>
      <c r="E807" s="153"/>
      <c r="F807" s="153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54"/>
      <c r="Y807" s="155"/>
      <c r="Z807" s="155"/>
    </row>
    <row r="808" spans="1:26" x14ac:dyDescent="0.2">
      <c r="A808" s="159"/>
      <c r="B808" s="153"/>
      <c r="C808" s="153"/>
      <c r="D808" s="153"/>
      <c r="E808" s="153"/>
      <c r="F808" s="153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54"/>
      <c r="Y808" s="155"/>
      <c r="Z808" s="155"/>
    </row>
    <row r="809" spans="1:26" x14ac:dyDescent="0.2">
      <c r="A809" s="159"/>
      <c r="B809" s="153"/>
      <c r="C809" s="153"/>
      <c r="D809" s="153"/>
      <c r="E809" s="153"/>
      <c r="F809" s="153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54"/>
      <c r="Y809" s="155"/>
      <c r="Z809" s="155"/>
    </row>
    <row r="810" spans="1:26" x14ac:dyDescent="0.2">
      <c r="A810" s="159"/>
      <c r="B810" s="153"/>
      <c r="C810" s="153"/>
      <c r="D810" s="153"/>
      <c r="E810" s="153"/>
      <c r="F810" s="153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54"/>
      <c r="Y810" s="155"/>
      <c r="Z810" s="155"/>
    </row>
    <row r="811" spans="1:26" x14ac:dyDescent="0.2">
      <c r="A811" s="159"/>
      <c r="B811" s="153"/>
      <c r="C811" s="153"/>
      <c r="D811" s="153"/>
      <c r="E811" s="153"/>
      <c r="F811" s="153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54"/>
      <c r="Y811" s="155"/>
      <c r="Z811" s="155"/>
    </row>
    <row r="812" spans="1:26" x14ac:dyDescent="0.2">
      <c r="A812" s="159"/>
      <c r="B812" s="153"/>
      <c r="C812" s="153"/>
      <c r="D812" s="153"/>
      <c r="E812" s="153"/>
      <c r="F812" s="153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54"/>
      <c r="Y812" s="155"/>
      <c r="Z812" s="155"/>
    </row>
    <row r="813" spans="1:26" x14ac:dyDescent="0.2">
      <c r="A813" s="159"/>
      <c r="B813" s="153"/>
      <c r="C813" s="153"/>
      <c r="D813" s="153"/>
      <c r="E813" s="153"/>
      <c r="F813" s="153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54"/>
      <c r="Y813" s="155"/>
      <c r="Z813" s="155"/>
    </row>
    <row r="814" spans="1:26" x14ac:dyDescent="0.2">
      <c r="A814" s="159"/>
      <c r="B814" s="153"/>
      <c r="C814" s="153"/>
      <c r="D814" s="153"/>
      <c r="E814" s="153"/>
      <c r="F814" s="153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54"/>
      <c r="Y814" s="155"/>
      <c r="Z814" s="155"/>
    </row>
    <row r="815" spans="1:26" x14ac:dyDescent="0.2">
      <c r="A815" s="159"/>
      <c r="B815" s="153"/>
      <c r="C815" s="153"/>
      <c r="D815" s="153"/>
      <c r="E815" s="153"/>
      <c r="F815" s="153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54"/>
      <c r="Y815" s="155"/>
      <c r="Z815" s="155"/>
    </row>
    <row r="816" spans="1:26" x14ac:dyDescent="0.2">
      <c r="A816" s="159"/>
      <c r="B816" s="153"/>
      <c r="C816" s="153"/>
      <c r="D816" s="153"/>
      <c r="E816" s="153"/>
      <c r="F816" s="153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54"/>
      <c r="Y816" s="155"/>
      <c r="Z816" s="155"/>
    </row>
    <row r="817" spans="1:26" x14ac:dyDescent="0.2">
      <c r="A817" s="159"/>
      <c r="B817" s="153"/>
      <c r="C817" s="153"/>
      <c r="D817" s="153"/>
      <c r="E817" s="153"/>
      <c r="F817" s="153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54"/>
      <c r="Y817" s="155"/>
      <c r="Z817" s="155"/>
    </row>
    <row r="818" spans="1:26" x14ac:dyDescent="0.2">
      <c r="A818" s="159"/>
      <c r="B818" s="153"/>
      <c r="C818" s="153"/>
      <c r="D818" s="153"/>
      <c r="E818" s="153"/>
      <c r="F818" s="153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54"/>
      <c r="Y818" s="155"/>
      <c r="Z818" s="155"/>
    </row>
    <row r="819" spans="1:26" x14ac:dyDescent="0.2">
      <c r="A819" s="159"/>
      <c r="B819" s="153"/>
      <c r="C819" s="153"/>
      <c r="D819" s="153"/>
      <c r="E819" s="153"/>
      <c r="F819" s="153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54"/>
      <c r="Y819" s="155"/>
      <c r="Z819" s="155"/>
    </row>
    <row r="820" spans="1:26" x14ac:dyDescent="0.2">
      <c r="A820" s="159"/>
      <c r="B820" s="153"/>
      <c r="C820" s="153"/>
      <c r="D820" s="153"/>
      <c r="E820" s="153"/>
      <c r="F820" s="153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54"/>
      <c r="Y820" s="155"/>
      <c r="Z820" s="155"/>
    </row>
    <row r="821" spans="1:26" x14ac:dyDescent="0.2">
      <c r="A821" s="159"/>
      <c r="B821" s="153"/>
      <c r="C821" s="153"/>
      <c r="D821" s="153"/>
      <c r="E821" s="153"/>
      <c r="F821" s="153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54"/>
      <c r="Y821" s="155"/>
      <c r="Z821" s="155"/>
    </row>
    <row r="822" spans="1:26" x14ac:dyDescent="0.2">
      <c r="A822" s="159"/>
      <c r="B822" s="153"/>
      <c r="C822" s="153"/>
      <c r="D822" s="153"/>
      <c r="E822" s="153"/>
      <c r="F822" s="153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54"/>
      <c r="Y822" s="155"/>
      <c r="Z822" s="155"/>
    </row>
    <row r="823" spans="1:26" x14ac:dyDescent="0.2">
      <c r="A823" s="159"/>
      <c r="B823" s="153"/>
      <c r="C823" s="153"/>
      <c r="D823" s="153"/>
      <c r="E823" s="153"/>
      <c r="F823" s="153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54"/>
      <c r="Y823" s="155"/>
      <c r="Z823" s="155"/>
    </row>
    <row r="824" spans="1:26" x14ac:dyDescent="0.2">
      <c r="A824" s="159"/>
      <c r="B824" s="153"/>
      <c r="C824" s="153"/>
      <c r="D824" s="153"/>
      <c r="E824" s="153"/>
      <c r="F824" s="153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54"/>
      <c r="Y824" s="155"/>
      <c r="Z824" s="155"/>
    </row>
    <row r="825" spans="1:26" x14ac:dyDescent="0.2">
      <c r="A825" s="159"/>
      <c r="B825" s="153"/>
      <c r="C825" s="153"/>
      <c r="D825" s="153"/>
      <c r="E825" s="153"/>
      <c r="F825" s="153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54"/>
      <c r="Y825" s="155"/>
      <c r="Z825" s="155"/>
    </row>
    <row r="826" spans="1:26" x14ac:dyDescent="0.2">
      <c r="A826" s="159"/>
      <c r="B826" s="153"/>
      <c r="C826" s="153"/>
      <c r="D826" s="153"/>
      <c r="E826" s="153"/>
      <c r="F826" s="153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54"/>
      <c r="Y826" s="155"/>
      <c r="Z826" s="155"/>
    </row>
    <row r="827" spans="1:26" x14ac:dyDescent="0.2">
      <c r="A827" s="159"/>
      <c r="B827" s="153"/>
      <c r="C827" s="153"/>
      <c r="D827" s="153"/>
      <c r="E827" s="153"/>
      <c r="F827" s="153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54"/>
      <c r="Y827" s="155"/>
      <c r="Z827" s="155"/>
    </row>
    <row r="828" spans="1:26" x14ac:dyDescent="0.2">
      <c r="A828" s="159"/>
      <c r="B828" s="153"/>
      <c r="C828" s="153"/>
      <c r="D828" s="153"/>
      <c r="E828" s="153"/>
      <c r="F828" s="153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54"/>
      <c r="Y828" s="155"/>
      <c r="Z828" s="155"/>
    </row>
    <row r="829" spans="1:26" x14ac:dyDescent="0.2">
      <c r="A829" s="159"/>
      <c r="B829" s="153"/>
      <c r="C829" s="153"/>
      <c r="D829" s="153"/>
      <c r="E829" s="153"/>
      <c r="F829" s="153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54"/>
      <c r="Y829" s="155"/>
      <c r="Z829" s="155"/>
    </row>
    <row r="830" spans="1:26" x14ac:dyDescent="0.2">
      <c r="A830" s="159"/>
      <c r="B830" s="153"/>
      <c r="C830" s="153"/>
      <c r="D830" s="153"/>
      <c r="E830" s="153"/>
      <c r="F830" s="153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54"/>
      <c r="Y830" s="155"/>
      <c r="Z830" s="155"/>
    </row>
    <row r="831" spans="1:26" x14ac:dyDescent="0.2">
      <c r="A831" s="159"/>
      <c r="B831" s="153"/>
      <c r="C831" s="153"/>
      <c r="D831" s="153"/>
      <c r="E831" s="153"/>
      <c r="F831" s="153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54"/>
      <c r="Y831" s="155"/>
      <c r="Z831" s="155"/>
    </row>
    <row r="832" spans="1:26" x14ac:dyDescent="0.2">
      <c r="A832" s="159"/>
      <c r="B832" s="153"/>
      <c r="C832" s="153"/>
      <c r="D832" s="153"/>
      <c r="E832" s="153"/>
      <c r="F832" s="153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54"/>
      <c r="Y832" s="155"/>
      <c r="Z832" s="155"/>
    </row>
    <row r="833" spans="1:26" x14ac:dyDescent="0.2">
      <c r="A833" s="159"/>
      <c r="B833" s="153"/>
      <c r="C833" s="153"/>
      <c r="D833" s="153"/>
      <c r="E833" s="153"/>
      <c r="F833" s="153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54"/>
      <c r="Y833" s="155"/>
      <c r="Z833" s="155"/>
    </row>
    <row r="834" spans="1:26" x14ac:dyDescent="0.2">
      <c r="A834" s="159"/>
      <c r="B834" s="153"/>
      <c r="C834" s="153"/>
      <c r="D834" s="153"/>
      <c r="E834" s="153"/>
      <c r="F834" s="153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54"/>
      <c r="Y834" s="155"/>
      <c r="Z834" s="155"/>
    </row>
    <row r="835" spans="1:26" x14ac:dyDescent="0.2">
      <c r="A835" s="159"/>
      <c r="B835" s="153"/>
      <c r="C835" s="153"/>
      <c r="D835" s="153"/>
      <c r="E835" s="153"/>
      <c r="F835" s="153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54"/>
      <c r="Y835" s="155"/>
      <c r="Z835" s="155"/>
    </row>
    <row r="836" spans="1:26" x14ac:dyDescent="0.2">
      <c r="A836" s="159"/>
      <c r="B836" s="153"/>
      <c r="C836" s="153"/>
      <c r="D836" s="153"/>
      <c r="E836" s="153"/>
      <c r="F836" s="153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54"/>
      <c r="Y836" s="155"/>
      <c r="Z836" s="155"/>
    </row>
    <row r="837" spans="1:26" x14ac:dyDescent="0.2">
      <c r="A837" s="159"/>
      <c r="B837" s="153"/>
      <c r="C837" s="153"/>
      <c r="D837" s="153"/>
      <c r="E837" s="153"/>
      <c r="F837" s="153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54"/>
      <c r="Y837" s="155"/>
      <c r="Z837" s="155"/>
    </row>
    <row r="838" spans="1:26" x14ac:dyDescent="0.2">
      <c r="A838" s="159"/>
      <c r="B838" s="153"/>
      <c r="C838" s="153"/>
      <c r="D838" s="153"/>
      <c r="E838" s="153"/>
      <c r="F838" s="153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54"/>
      <c r="Y838" s="155"/>
      <c r="Z838" s="155"/>
    </row>
    <row r="839" spans="1:26" x14ac:dyDescent="0.2">
      <c r="A839" s="159"/>
      <c r="B839" s="153"/>
      <c r="C839" s="153"/>
      <c r="D839" s="153"/>
      <c r="E839" s="153"/>
      <c r="F839" s="153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54"/>
      <c r="Y839" s="155"/>
      <c r="Z839" s="155"/>
    </row>
    <row r="840" spans="1:26" x14ac:dyDescent="0.2">
      <c r="A840" s="159"/>
      <c r="B840" s="153"/>
      <c r="C840" s="153"/>
      <c r="D840" s="153"/>
      <c r="E840" s="153"/>
      <c r="F840" s="153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54"/>
      <c r="Y840" s="155"/>
      <c r="Z840" s="155"/>
    </row>
    <row r="841" spans="1:26" x14ac:dyDescent="0.2">
      <c r="A841" s="159"/>
      <c r="B841" s="153"/>
      <c r="C841" s="153"/>
      <c r="D841" s="153"/>
      <c r="E841" s="153"/>
      <c r="F841" s="153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54"/>
      <c r="Y841" s="155"/>
      <c r="Z841" s="155"/>
    </row>
    <row r="842" spans="1:26" x14ac:dyDescent="0.2">
      <c r="A842" s="159"/>
      <c r="B842" s="153"/>
      <c r="C842" s="153"/>
      <c r="D842" s="153"/>
      <c r="E842" s="153"/>
      <c r="F842" s="153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54"/>
      <c r="Y842" s="155"/>
      <c r="Z842" s="155"/>
    </row>
    <row r="843" spans="1:26" x14ac:dyDescent="0.2">
      <c r="A843" s="159"/>
      <c r="B843" s="153"/>
      <c r="C843" s="153"/>
      <c r="D843" s="153"/>
      <c r="E843" s="153"/>
      <c r="F843" s="153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54"/>
      <c r="Y843" s="155"/>
      <c r="Z843" s="155"/>
    </row>
    <row r="844" spans="1:26" x14ac:dyDescent="0.2">
      <c r="A844" s="159"/>
      <c r="B844" s="153"/>
      <c r="C844" s="153"/>
      <c r="D844" s="153"/>
      <c r="E844" s="153"/>
      <c r="F844" s="153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54"/>
      <c r="Y844" s="155"/>
      <c r="Z844" s="155"/>
    </row>
    <row r="845" spans="1:26" x14ac:dyDescent="0.2">
      <c r="A845" s="159"/>
      <c r="B845" s="153"/>
      <c r="C845" s="153"/>
      <c r="D845" s="153"/>
      <c r="E845" s="153"/>
      <c r="F845" s="153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54"/>
      <c r="Y845" s="155"/>
      <c r="Z845" s="155"/>
    </row>
    <row r="846" spans="1:26" x14ac:dyDescent="0.2">
      <c r="A846" s="159"/>
      <c r="B846" s="153"/>
      <c r="C846" s="153"/>
      <c r="D846" s="153"/>
      <c r="E846" s="153"/>
      <c r="F846" s="153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54"/>
      <c r="Y846" s="155"/>
      <c r="Z846" s="155"/>
    </row>
    <row r="847" spans="1:26" x14ac:dyDescent="0.2">
      <c r="A847" s="159"/>
      <c r="B847" s="153"/>
      <c r="C847" s="153"/>
      <c r="D847" s="153"/>
      <c r="E847" s="153"/>
      <c r="F847" s="153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54"/>
      <c r="Y847" s="155"/>
      <c r="Z847" s="155"/>
    </row>
    <row r="848" spans="1:26" x14ac:dyDescent="0.2">
      <c r="A848" s="159"/>
      <c r="B848" s="153"/>
      <c r="C848" s="153"/>
      <c r="D848" s="153"/>
      <c r="E848" s="153"/>
      <c r="F848" s="153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54"/>
      <c r="Y848" s="155"/>
      <c r="Z848" s="155"/>
    </row>
    <row r="849" spans="1:26" x14ac:dyDescent="0.2">
      <c r="A849" s="159"/>
      <c r="B849" s="153"/>
      <c r="C849" s="153"/>
      <c r="D849" s="153"/>
      <c r="E849" s="153"/>
      <c r="F849" s="153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54"/>
      <c r="Y849" s="155"/>
      <c r="Z849" s="155"/>
    </row>
    <row r="850" spans="1:26" x14ac:dyDescent="0.2">
      <c r="A850" s="159"/>
      <c r="B850" s="153"/>
      <c r="C850" s="153"/>
      <c r="D850" s="153"/>
      <c r="E850" s="153"/>
      <c r="F850" s="153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54"/>
      <c r="Y850" s="155"/>
      <c r="Z850" s="155"/>
    </row>
    <row r="851" spans="1:26" x14ac:dyDescent="0.2">
      <c r="A851" s="159"/>
      <c r="B851" s="153"/>
      <c r="C851" s="153"/>
      <c r="D851" s="153"/>
      <c r="E851" s="153"/>
      <c r="F851" s="153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54"/>
      <c r="Y851" s="155"/>
      <c r="Z851" s="155"/>
    </row>
    <row r="852" spans="1:26" x14ac:dyDescent="0.2">
      <c r="A852" s="159"/>
      <c r="B852" s="153"/>
      <c r="C852" s="153"/>
      <c r="D852" s="153"/>
      <c r="E852" s="153"/>
      <c r="F852" s="153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54"/>
      <c r="Y852" s="155"/>
      <c r="Z852" s="155"/>
    </row>
    <row r="853" spans="1:26" x14ac:dyDescent="0.2">
      <c r="A853" s="159"/>
      <c r="B853" s="153"/>
      <c r="C853" s="153"/>
      <c r="D853" s="153"/>
      <c r="E853" s="153"/>
      <c r="F853" s="153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54"/>
      <c r="Y853" s="155"/>
      <c r="Z853" s="155"/>
    </row>
    <row r="854" spans="1:26" x14ac:dyDescent="0.2">
      <c r="A854" s="159"/>
      <c r="B854" s="153"/>
      <c r="C854" s="153"/>
      <c r="D854" s="153"/>
      <c r="E854" s="153"/>
      <c r="F854" s="153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54"/>
      <c r="Y854" s="155"/>
      <c r="Z854" s="155"/>
    </row>
    <row r="855" spans="1:26" x14ac:dyDescent="0.2">
      <c r="A855" s="159"/>
      <c r="B855" s="153"/>
      <c r="C855" s="153"/>
      <c r="D855" s="153"/>
      <c r="E855" s="153"/>
      <c r="F855" s="153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54"/>
      <c r="Y855" s="155"/>
      <c r="Z855" s="155"/>
    </row>
    <row r="856" spans="1:26" x14ac:dyDescent="0.2">
      <c r="A856" s="159"/>
      <c r="B856" s="153"/>
      <c r="C856" s="153"/>
      <c r="D856" s="153"/>
      <c r="E856" s="153"/>
      <c r="F856" s="153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54"/>
      <c r="Y856" s="155"/>
      <c r="Z856" s="155"/>
    </row>
    <row r="857" spans="1:26" x14ac:dyDescent="0.2">
      <c r="A857" s="159"/>
      <c r="B857" s="153"/>
      <c r="C857" s="153"/>
      <c r="D857" s="153"/>
      <c r="E857" s="153"/>
      <c r="F857" s="153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54"/>
      <c r="Y857" s="155"/>
      <c r="Z857" s="155"/>
    </row>
    <row r="858" spans="1:26" x14ac:dyDescent="0.2">
      <c r="A858" s="159"/>
      <c r="B858" s="153"/>
      <c r="C858" s="153"/>
      <c r="D858" s="153"/>
      <c r="E858" s="153"/>
      <c r="F858" s="153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54"/>
      <c r="Y858" s="155"/>
      <c r="Z858" s="155"/>
    </row>
    <row r="859" spans="1:26" x14ac:dyDescent="0.2">
      <c r="A859" s="159"/>
      <c r="B859" s="153"/>
      <c r="C859" s="153"/>
      <c r="D859" s="153"/>
      <c r="E859" s="153"/>
      <c r="F859" s="153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54"/>
      <c r="Y859" s="155"/>
      <c r="Z859" s="155"/>
    </row>
    <row r="860" spans="1:26" x14ac:dyDescent="0.2">
      <c r="A860" s="159"/>
      <c r="B860" s="153"/>
      <c r="C860" s="153"/>
      <c r="D860" s="153"/>
      <c r="E860" s="153"/>
      <c r="F860" s="153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54"/>
      <c r="Y860" s="155"/>
      <c r="Z860" s="155"/>
    </row>
    <row r="861" spans="1:26" x14ac:dyDescent="0.2">
      <c r="A861" s="159"/>
      <c r="B861" s="153"/>
      <c r="C861" s="153"/>
      <c r="D861" s="153"/>
      <c r="E861" s="153"/>
      <c r="F861" s="153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54"/>
      <c r="Y861" s="155"/>
      <c r="Z861" s="155"/>
    </row>
    <row r="862" spans="1:26" x14ac:dyDescent="0.2">
      <c r="A862" s="159"/>
      <c r="B862" s="153"/>
      <c r="C862" s="153"/>
      <c r="D862" s="153"/>
      <c r="E862" s="153"/>
      <c r="F862" s="153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54"/>
      <c r="Y862" s="155"/>
      <c r="Z862" s="155"/>
    </row>
    <row r="863" spans="1:26" x14ac:dyDescent="0.2">
      <c r="A863" s="159"/>
      <c r="B863" s="153"/>
      <c r="C863" s="153"/>
      <c r="D863" s="153"/>
      <c r="E863" s="153"/>
      <c r="F863" s="153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54"/>
      <c r="Y863" s="155"/>
      <c r="Z863" s="155"/>
    </row>
    <row r="864" spans="1:26" x14ac:dyDescent="0.2">
      <c r="A864" s="159"/>
      <c r="B864" s="153"/>
      <c r="C864" s="153"/>
      <c r="D864" s="153"/>
      <c r="E864" s="153"/>
      <c r="F864" s="153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54"/>
      <c r="Y864" s="155"/>
      <c r="Z864" s="155"/>
    </row>
    <row r="865" spans="1:26" x14ac:dyDescent="0.2">
      <c r="A865" s="159"/>
      <c r="B865" s="153"/>
      <c r="C865" s="153"/>
      <c r="D865" s="153"/>
      <c r="E865" s="153"/>
      <c r="F865" s="153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54"/>
      <c r="Y865" s="155"/>
      <c r="Z865" s="155"/>
    </row>
    <row r="866" spans="1:26" x14ac:dyDescent="0.2">
      <c r="A866" s="159"/>
      <c r="B866" s="153"/>
      <c r="C866" s="153"/>
      <c r="D866" s="153"/>
      <c r="E866" s="153"/>
      <c r="F866" s="153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54"/>
      <c r="Y866" s="155"/>
      <c r="Z866" s="155"/>
    </row>
    <row r="867" spans="1:26" x14ac:dyDescent="0.2">
      <c r="A867" s="159"/>
      <c r="B867" s="153"/>
      <c r="C867" s="153"/>
      <c r="D867" s="153"/>
      <c r="E867" s="153"/>
      <c r="F867" s="153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54"/>
      <c r="Y867" s="155"/>
      <c r="Z867" s="155"/>
    </row>
    <row r="868" spans="1:26" x14ac:dyDescent="0.2">
      <c r="A868" s="159"/>
      <c r="B868" s="153"/>
      <c r="C868" s="153"/>
      <c r="D868" s="153"/>
      <c r="E868" s="153"/>
      <c r="F868" s="153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54"/>
      <c r="Y868" s="155"/>
      <c r="Z868" s="155"/>
    </row>
    <row r="869" spans="1:26" x14ac:dyDescent="0.2">
      <c r="A869" s="159"/>
      <c r="B869" s="153"/>
      <c r="C869" s="153"/>
      <c r="D869" s="153"/>
      <c r="E869" s="153"/>
      <c r="F869" s="153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54"/>
      <c r="Y869" s="155"/>
      <c r="Z869" s="155"/>
    </row>
    <row r="870" spans="1:26" x14ac:dyDescent="0.2">
      <c r="A870" s="159"/>
      <c r="B870" s="153"/>
      <c r="C870" s="153"/>
      <c r="D870" s="153"/>
      <c r="E870" s="153"/>
      <c r="F870" s="153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54"/>
      <c r="Y870" s="155"/>
      <c r="Z870" s="155"/>
    </row>
    <row r="871" spans="1:26" x14ac:dyDescent="0.2">
      <c r="A871" s="159"/>
      <c r="B871" s="153"/>
      <c r="C871" s="153"/>
      <c r="D871" s="153"/>
      <c r="E871" s="153"/>
      <c r="F871" s="153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54"/>
      <c r="Y871" s="155"/>
      <c r="Z871" s="155"/>
    </row>
    <row r="872" spans="1:26" x14ac:dyDescent="0.2">
      <c r="A872" s="159"/>
      <c r="B872" s="153"/>
      <c r="C872" s="153"/>
      <c r="D872" s="153"/>
      <c r="E872" s="153"/>
      <c r="F872" s="153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54"/>
      <c r="Y872" s="155"/>
      <c r="Z872" s="155"/>
    </row>
    <row r="873" spans="1:26" x14ac:dyDescent="0.2">
      <c r="A873" s="159"/>
      <c r="B873" s="153"/>
      <c r="C873" s="153"/>
      <c r="D873" s="153"/>
      <c r="E873" s="153"/>
      <c r="F873" s="153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54"/>
      <c r="Y873" s="155"/>
      <c r="Z873" s="155"/>
    </row>
    <row r="874" spans="1:26" x14ac:dyDescent="0.2">
      <c r="A874" s="159"/>
      <c r="B874" s="153"/>
      <c r="C874" s="153"/>
      <c r="D874" s="153"/>
      <c r="E874" s="153"/>
      <c r="F874" s="153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54"/>
      <c r="Y874" s="155"/>
      <c r="Z874" s="155"/>
    </row>
    <row r="875" spans="1:26" x14ac:dyDescent="0.2">
      <c r="A875" s="159"/>
      <c r="B875" s="153"/>
      <c r="C875" s="153"/>
      <c r="D875" s="153"/>
      <c r="E875" s="153"/>
      <c r="F875" s="153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54"/>
      <c r="Y875" s="155"/>
      <c r="Z875" s="155"/>
    </row>
    <row r="876" spans="1:26" x14ac:dyDescent="0.2">
      <c r="A876" s="159"/>
      <c r="B876" s="153"/>
      <c r="C876" s="153"/>
      <c r="D876" s="153"/>
      <c r="E876" s="153"/>
      <c r="F876" s="153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54"/>
      <c r="Y876" s="155"/>
      <c r="Z876" s="155"/>
    </row>
    <row r="877" spans="1:26" x14ac:dyDescent="0.2">
      <c r="A877" s="159"/>
      <c r="B877" s="153"/>
      <c r="C877" s="153"/>
      <c r="D877" s="153"/>
      <c r="E877" s="153"/>
      <c r="F877" s="153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54"/>
      <c r="Y877" s="155"/>
      <c r="Z877" s="155"/>
    </row>
    <row r="878" spans="1:26" x14ac:dyDescent="0.2">
      <c r="A878" s="159"/>
      <c r="B878" s="153"/>
      <c r="C878" s="153"/>
      <c r="D878" s="153"/>
      <c r="E878" s="153"/>
      <c r="F878" s="153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54"/>
      <c r="Y878" s="155"/>
      <c r="Z878" s="155"/>
    </row>
    <row r="879" spans="1:26" x14ac:dyDescent="0.2">
      <c r="A879" s="159"/>
      <c r="B879" s="153"/>
      <c r="C879" s="153"/>
      <c r="D879" s="153"/>
      <c r="E879" s="153"/>
      <c r="F879" s="153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54"/>
      <c r="Y879" s="155"/>
      <c r="Z879" s="155"/>
    </row>
    <row r="880" spans="1:26" x14ac:dyDescent="0.2">
      <c r="A880" s="159"/>
      <c r="B880" s="153"/>
      <c r="C880" s="153"/>
      <c r="D880" s="153"/>
      <c r="E880" s="153"/>
      <c r="F880" s="153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54"/>
      <c r="Y880" s="155"/>
      <c r="Z880" s="155"/>
    </row>
    <row r="881" spans="1:26" x14ac:dyDescent="0.2">
      <c r="A881" s="159"/>
      <c r="B881" s="153"/>
      <c r="C881" s="153"/>
      <c r="D881" s="153"/>
      <c r="E881" s="153"/>
      <c r="F881" s="153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54"/>
      <c r="Y881" s="155"/>
      <c r="Z881" s="155"/>
    </row>
    <row r="882" spans="1:26" x14ac:dyDescent="0.2">
      <c r="A882" s="159"/>
      <c r="B882" s="153"/>
      <c r="C882" s="153"/>
      <c r="D882" s="153"/>
      <c r="E882" s="153"/>
      <c r="F882" s="153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54"/>
      <c r="Y882" s="155"/>
      <c r="Z882" s="155"/>
    </row>
    <row r="883" spans="1:26" x14ac:dyDescent="0.2">
      <c r="A883" s="159"/>
      <c r="B883" s="153"/>
      <c r="C883" s="153"/>
      <c r="D883" s="153"/>
      <c r="E883" s="153"/>
      <c r="F883" s="153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54"/>
      <c r="Y883" s="155"/>
      <c r="Z883" s="155"/>
    </row>
    <row r="884" spans="1:26" x14ac:dyDescent="0.2">
      <c r="A884" s="159"/>
      <c r="B884" s="153"/>
      <c r="C884" s="153"/>
      <c r="D884" s="153"/>
      <c r="E884" s="153"/>
      <c r="F884" s="153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54"/>
      <c r="Y884" s="155"/>
      <c r="Z884" s="155"/>
    </row>
    <row r="885" spans="1:26" x14ac:dyDescent="0.2">
      <c r="A885" s="159"/>
      <c r="B885" s="153"/>
      <c r="C885" s="153"/>
      <c r="D885" s="153"/>
      <c r="E885" s="153"/>
      <c r="F885" s="153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54"/>
      <c r="Y885" s="155"/>
      <c r="Z885" s="155"/>
    </row>
    <row r="886" spans="1:26" x14ac:dyDescent="0.2">
      <c r="A886" s="159"/>
      <c r="B886" s="153"/>
      <c r="C886" s="153"/>
      <c r="D886" s="153"/>
      <c r="E886" s="153"/>
      <c r="F886" s="153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54"/>
      <c r="Y886" s="155"/>
      <c r="Z886" s="155"/>
    </row>
    <row r="887" spans="1:26" x14ac:dyDescent="0.2">
      <c r="A887" s="159"/>
      <c r="B887" s="153"/>
      <c r="C887" s="153"/>
      <c r="D887" s="153"/>
      <c r="E887" s="153"/>
      <c r="F887" s="153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54"/>
      <c r="Y887" s="155"/>
      <c r="Z887" s="155"/>
    </row>
    <row r="888" spans="1:26" x14ac:dyDescent="0.2">
      <c r="A888" s="159"/>
      <c r="B888" s="153"/>
      <c r="C888" s="153"/>
      <c r="D888" s="153"/>
      <c r="E888" s="153"/>
      <c r="F888" s="153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54"/>
      <c r="Y888" s="155"/>
      <c r="Z888" s="155"/>
    </row>
    <row r="889" spans="1:26" x14ac:dyDescent="0.2">
      <c r="A889" s="159"/>
      <c r="B889" s="153"/>
      <c r="C889" s="153"/>
      <c r="D889" s="153"/>
      <c r="E889" s="153"/>
      <c r="F889" s="153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54"/>
      <c r="Y889" s="155"/>
      <c r="Z889" s="155"/>
    </row>
    <row r="890" spans="1:26" x14ac:dyDescent="0.2">
      <c r="A890" s="159"/>
      <c r="B890" s="153"/>
      <c r="C890" s="153"/>
      <c r="D890" s="153"/>
      <c r="E890" s="153"/>
      <c r="F890" s="153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54"/>
      <c r="Y890" s="155"/>
      <c r="Z890" s="155"/>
    </row>
    <row r="891" spans="1:26" x14ac:dyDescent="0.2">
      <c r="A891" s="159"/>
      <c r="B891" s="153"/>
      <c r="C891" s="153"/>
      <c r="D891" s="153"/>
      <c r="E891" s="153"/>
      <c r="F891" s="153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54"/>
      <c r="Y891" s="155"/>
      <c r="Z891" s="155"/>
    </row>
    <row r="892" spans="1:26" x14ac:dyDescent="0.2">
      <c r="A892" s="159"/>
      <c r="B892" s="153"/>
      <c r="C892" s="153"/>
      <c r="D892" s="153"/>
      <c r="E892" s="153"/>
      <c r="F892" s="153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54"/>
      <c r="Y892" s="155"/>
      <c r="Z892" s="155"/>
    </row>
    <row r="893" spans="1:26" x14ac:dyDescent="0.2">
      <c r="A893" s="159"/>
      <c r="B893" s="153"/>
      <c r="C893" s="153"/>
      <c r="D893" s="153"/>
      <c r="E893" s="153"/>
      <c r="F893" s="153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54"/>
      <c r="Y893" s="155"/>
      <c r="Z893" s="155"/>
    </row>
    <row r="894" spans="1:26" x14ac:dyDescent="0.2">
      <c r="A894" s="159"/>
      <c r="B894" s="153"/>
      <c r="C894" s="153"/>
      <c r="D894" s="153"/>
      <c r="E894" s="153"/>
      <c r="F894" s="153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54"/>
      <c r="Y894" s="155"/>
      <c r="Z894" s="155"/>
    </row>
    <row r="895" spans="1:26" x14ac:dyDescent="0.2">
      <c r="A895" s="159"/>
      <c r="B895" s="153"/>
      <c r="C895" s="153"/>
      <c r="D895" s="153"/>
      <c r="E895" s="153"/>
      <c r="F895" s="153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54"/>
      <c r="Y895" s="155"/>
      <c r="Z895" s="155"/>
    </row>
    <row r="896" spans="1:26" x14ac:dyDescent="0.2">
      <c r="A896" s="159"/>
      <c r="B896" s="153"/>
      <c r="C896" s="153"/>
      <c r="D896" s="153"/>
      <c r="E896" s="153"/>
      <c r="F896" s="153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54"/>
      <c r="Y896" s="155"/>
      <c r="Z896" s="155"/>
    </row>
    <row r="897" spans="1:26" x14ac:dyDescent="0.2">
      <c r="A897" s="159"/>
      <c r="B897" s="153"/>
      <c r="C897" s="153"/>
      <c r="D897" s="153"/>
      <c r="E897" s="153"/>
      <c r="F897" s="153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54"/>
      <c r="Y897" s="155"/>
      <c r="Z897" s="155"/>
    </row>
    <row r="898" spans="1:26" x14ac:dyDescent="0.2">
      <c r="A898" s="159"/>
      <c r="B898" s="153"/>
      <c r="C898" s="153"/>
      <c r="D898" s="153"/>
      <c r="E898" s="153"/>
      <c r="F898" s="153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54"/>
      <c r="Y898" s="155"/>
      <c r="Z898" s="155"/>
    </row>
    <row r="899" spans="1:26" x14ac:dyDescent="0.2">
      <c r="A899" s="159"/>
      <c r="B899" s="153"/>
      <c r="C899" s="153"/>
      <c r="D899" s="153"/>
      <c r="E899" s="153"/>
      <c r="F899" s="153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54"/>
      <c r="Y899" s="155"/>
      <c r="Z899" s="155"/>
    </row>
    <row r="900" spans="1:26" x14ac:dyDescent="0.2">
      <c r="A900" s="159"/>
      <c r="B900" s="153"/>
      <c r="C900" s="153"/>
      <c r="D900" s="153"/>
      <c r="E900" s="153"/>
      <c r="F900" s="153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54"/>
      <c r="Y900" s="155"/>
      <c r="Z900" s="155"/>
    </row>
    <row r="901" spans="1:26" x14ac:dyDescent="0.2">
      <c r="A901" s="159"/>
      <c r="B901" s="153"/>
      <c r="C901" s="153"/>
      <c r="D901" s="153"/>
      <c r="E901" s="153"/>
      <c r="F901" s="153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54"/>
      <c r="Y901" s="155"/>
      <c r="Z901" s="155"/>
    </row>
    <row r="902" spans="1:26" x14ac:dyDescent="0.2">
      <c r="A902" s="159"/>
      <c r="B902" s="153"/>
      <c r="C902" s="153"/>
      <c r="D902" s="153"/>
      <c r="E902" s="153"/>
      <c r="F902" s="153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54"/>
      <c r="Y902" s="155"/>
      <c r="Z902" s="155"/>
    </row>
    <row r="903" spans="1:26" x14ac:dyDescent="0.2">
      <c r="A903" s="159"/>
      <c r="B903" s="153"/>
      <c r="C903" s="153"/>
      <c r="D903" s="153"/>
      <c r="E903" s="153"/>
      <c r="F903" s="153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54"/>
      <c r="Y903" s="155"/>
      <c r="Z903" s="155"/>
    </row>
    <row r="904" spans="1:26" x14ac:dyDescent="0.2">
      <c r="A904" s="159"/>
      <c r="B904" s="153"/>
      <c r="C904" s="153"/>
      <c r="D904" s="153"/>
      <c r="E904" s="153"/>
      <c r="F904" s="153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54"/>
      <c r="Y904" s="155"/>
      <c r="Z904" s="155"/>
    </row>
    <row r="905" spans="1:26" x14ac:dyDescent="0.2">
      <c r="A905" s="159"/>
      <c r="B905" s="153"/>
      <c r="C905" s="153"/>
      <c r="D905" s="153"/>
      <c r="E905" s="153"/>
      <c r="F905" s="153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54"/>
      <c r="Y905" s="155"/>
      <c r="Z905" s="155"/>
    </row>
    <row r="906" spans="1:26" x14ac:dyDescent="0.2">
      <c r="A906" s="159"/>
      <c r="B906" s="153"/>
      <c r="C906" s="153"/>
      <c r="D906" s="153"/>
      <c r="E906" s="153"/>
      <c r="F906" s="153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54"/>
      <c r="Y906" s="155"/>
      <c r="Z906" s="155"/>
    </row>
    <row r="907" spans="1:26" x14ac:dyDescent="0.2">
      <c r="A907" s="159"/>
      <c r="B907" s="153"/>
      <c r="C907" s="153"/>
      <c r="D907" s="153"/>
      <c r="E907" s="153"/>
      <c r="F907" s="153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54"/>
      <c r="Y907" s="155"/>
      <c r="Z907" s="155"/>
    </row>
    <row r="908" spans="1:26" x14ac:dyDescent="0.2">
      <c r="A908" s="159"/>
      <c r="B908" s="153"/>
      <c r="C908" s="153"/>
      <c r="D908" s="153"/>
      <c r="E908" s="153"/>
      <c r="F908" s="153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54"/>
      <c r="Y908" s="155"/>
      <c r="Z908" s="155"/>
    </row>
    <row r="909" spans="1:26" x14ac:dyDescent="0.2">
      <c r="A909" s="159"/>
      <c r="B909" s="153"/>
      <c r="C909" s="153"/>
      <c r="D909" s="153"/>
      <c r="E909" s="153"/>
      <c r="F909" s="153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54"/>
      <c r="Y909" s="155"/>
      <c r="Z909" s="155"/>
    </row>
    <row r="910" spans="1:26" x14ac:dyDescent="0.2">
      <c r="A910" s="159"/>
      <c r="B910" s="153"/>
      <c r="C910" s="153"/>
      <c r="D910" s="153"/>
      <c r="E910" s="153"/>
      <c r="F910" s="153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54"/>
      <c r="Y910" s="155"/>
      <c r="Z910" s="155"/>
    </row>
    <row r="911" spans="1:26" x14ac:dyDescent="0.2">
      <c r="A911" s="159"/>
      <c r="B911" s="153"/>
      <c r="C911" s="153"/>
      <c r="D911" s="153"/>
      <c r="E911" s="153"/>
      <c r="F911" s="153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54"/>
      <c r="Y911" s="155"/>
      <c r="Z911" s="155"/>
    </row>
    <row r="912" spans="1:26" x14ac:dyDescent="0.2">
      <c r="A912" s="159"/>
      <c r="B912" s="153"/>
      <c r="C912" s="153"/>
      <c r="D912" s="153"/>
      <c r="E912" s="153"/>
      <c r="F912" s="153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54"/>
      <c r="Y912" s="155"/>
      <c r="Z912" s="155"/>
    </row>
    <row r="913" spans="1:26" x14ac:dyDescent="0.2">
      <c r="A913" s="159"/>
      <c r="B913" s="153"/>
      <c r="C913" s="153"/>
      <c r="D913" s="153"/>
      <c r="E913" s="153"/>
      <c r="F913" s="153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54"/>
      <c r="Y913" s="155"/>
      <c r="Z913" s="155"/>
    </row>
    <row r="914" spans="1:26" x14ac:dyDescent="0.2">
      <c r="A914" s="159"/>
      <c r="B914" s="153"/>
      <c r="C914" s="153"/>
      <c r="D914" s="153"/>
      <c r="E914" s="153"/>
      <c r="F914" s="153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54"/>
      <c r="Y914" s="155"/>
      <c r="Z914" s="155"/>
    </row>
    <row r="915" spans="1:26" x14ac:dyDescent="0.2">
      <c r="A915" s="159"/>
      <c r="B915" s="153"/>
      <c r="C915" s="153"/>
      <c r="D915" s="153"/>
      <c r="E915" s="153"/>
      <c r="F915" s="153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54"/>
      <c r="Y915" s="155"/>
      <c r="Z915" s="155"/>
    </row>
    <row r="916" spans="1:26" x14ac:dyDescent="0.2">
      <c r="A916" s="159"/>
      <c r="B916" s="153"/>
      <c r="C916" s="153"/>
      <c r="D916" s="153"/>
      <c r="E916" s="153"/>
      <c r="F916" s="153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54"/>
      <c r="Y916" s="155"/>
      <c r="Z916" s="155"/>
    </row>
    <row r="917" spans="1:26" x14ac:dyDescent="0.2">
      <c r="A917" s="159"/>
      <c r="B917" s="153"/>
      <c r="C917" s="153"/>
      <c r="D917" s="153"/>
      <c r="E917" s="153"/>
      <c r="F917" s="153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54"/>
      <c r="Y917" s="155"/>
      <c r="Z917" s="155"/>
    </row>
    <row r="918" spans="1:26" x14ac:dyDescent="0.2">
      <c r="A918" s="159"/>
      <c r="B918" s="153"/>
      <c r="C918" s="153"/>
      <c r="D918" s="153"/>
      <c r="E918" s="153"/>
      <c r="F918" s="153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54"/>
      <c r="Y918" s="155"/>
      <c r="Z918" s="155"/>
    </row>
    <row r="919" spans="1:26" x14ac:dyDescent="0.2">
      <c r="A919" s="159"/>
      <c r="B919" s="153"/>
      <c r="C919" s="153"/>
      <c r="D919" s="153"/>
      <c r="E919" s="153"/>
      <c r="F919" s="153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54"/>
      <c r="Y919" s="155"/>
      <c r="Z919" s="155"/>
    </row>
    <row r="920" spans="1:26" x14ac:dyDescent="0.2">
      <c r="A920" s="159"/>
      <c r="B920" s="153"/>
      <c r="C920" s="153"/>
      <c r="D920" s="153"/>
      <c r="E920" s="153"/>
      <c r="F920" s="153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54"/>
      <c r="Y920" s="155"/>
      <c r="Z920" s="155"/>
    </row>
    <row r="921" spans="1:26" x14ac:dyDescent="0.2">
      <c r="A921" s="159"/>
      <c r="B921" s="153"/>
      <c r="C921" s="153"/>
      <c r="D921" s="153"/>
      <c r="E921" s="153"/>
      <c r="F921" s="153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54"/>
      <c r="Y921" s="155"/>
      <c r="Z921" s="155"/>
    </row>
    <row r="922" spans="1:26" x14ac:dyDescent="0.2">
      <c r="A922" s="159"/>
      <c r="B922" s="153"/>
      <c r="C922" s="153"/>
      <c r="D922" s="153"/>
      <c r="E922" s="153"/>
      <c r="F922" s="153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54"/>
      <c r="Y922" s="155"/>
      <c r="Z922" s="155"/>
    </row>
    <row r="923" spans="1:26" x14ac:dyDescent="0.2">
      <c r="A923" s="159"/>
      <c r="B923" s="153"/>
      <c r="C923" s="153"/>
      <c r="D923" s="153"/>
      <c r="E923" s="153"/>
      <c r="F923" s="153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54"/>
      <c r="Y923" s="155"/>
      <c r="Z923" s="155"/>
    </row>
    <row r="924" spans="1:26" x14ac:dyDescent="0.2">
      <c r="A924" s="159"/>
      <c r="B924" s="153"/>
      <c r="C924" s="153"/>
      <c r="D924" s="153"/>
      <c r="E924" s="153"/>
      <c r="F924" s="153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54"/>
      <c r="Y924" s="155"/>
      <c r="Z924" s="155"/>
    </row>
    <row r="925" spans="1:26" x14ac:dyDescent="0.2">
      <c r="A925" s="159"/>
      <c r="B925" s="153"/>
      <c r="C925" s="153"/>
      <c r="D925" s="153"/>
      <c r="E925" s="153"/>
      <c r="F925" s="153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54"/>
      <c r="Y925" s="155"/>
      <c r="Z925" s="155"/>
    </row>
    <row r="926" spans="1:26" x14ac:dyDescent="0.2">
      <c r="A926" s="159"/>
      <c r="B926" s="153"/>
      <c r="C926" s="153"/>
      <c r="D926" s="153"/>
      <c r="E926" s="153"/>
      <c r="F926" s="153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54"/>
      <c r="Y926" s="155"/>
      <c r="Z926" s="155"/>
    </row>
    <row r="927" spans="1:26" x14ac:dyDescent="0.2">
      <c r="A927" s="159"/>
      <c r="B927" s="153"/>
      <c r="C927" s="153"/>
      <c r="D927" s="153"/>
      <c r="E927" s="153"/>
      <c r="F927" s="153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54"/>
      <c r="Y927" s="155"/>
      <c r="Z927" s="155"/>
    </row>
    <row r="928" spans="1:26" x14ac:dyDescent="0.2">
      <c r="A928" s="159"/>
      <c r="B928" s="153"/>
      <c r="C928" s="153"/>
      <c r="D928" s="153"/>
      <c r="E928" s="153"/>
      <c r="F928" s="153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54"/>
      <c r="Y928" s="155"/>
      <c r="Z928" s="155"/>
    </row>
    <row r="929" spans="1:26" x14ac:dyDescent="0.2">
      <c r="A929" s="159"/>
      <c r="B929" s="153"/>
      <c r="C929" s="153"/>
      <c r="D929" s="153"/>
      <c r="E929" s="153"/>
      <c r="F929" s="153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54"/>
      <c r="Y929" s="155"/>
      <c r="Z929" s="155"/>
    </row>
    <row r="930" spans="1:26" x14ac:dyDescent="0.2">
      <c r="A930" s="159"/>
      <c r="B930" s="153"/>
      <c r="C930" s="153"/>
      <c r="D930" s="153"/>
      <c r="E930" s="153"/>
      <c r="F930" s="153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54"/>
      <c r="Y930" s="155"/>
      <c r="Z930" s="155"/>
    </row>
    <row r="931" spans="1:26" x14ac:dyDescent="0.2">
      <c r="A931" s="159"/>
      <c r="B931" s="153"/>
      <c r="C931" s="153"/>
      <c r="D931" s="153"/>
      <c r="E931" s="153"/>
      <c r="F931" s="153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54"/>
      <c r="Y931" s="155"/>
      <c r="Z931" s="155"/>
    </row>
    <row r="932" spans="1:26" x14ac:dyDescent="0.2">
      <c r="A932" s="159"/>
      <c r="B932" s="153"/>
      <c r="C932" s="153"/>
      <c r="D932" s="153"/>
      <c r="E932" s="153"/>
      <c r="F932" s="153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54"/>
      <c r="Y932" s="155"/>
      <c r="Z932" s="155"/>
    </row>
    <row r="933" spans="1:26" x14ac:dyDescent="0.2">
      <c r="A933" s="159"/>
      <c r="B933" s="153"/>
      <c r="C933" s="153"/>
      <c r="D933" s="153"/>
      <c r="E933" s="153"/>
      <c r="F933" s="153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54"/>
      <c r="Y933" s="155"/>
      <c r="Z933" s="155"/>
    </row>
    <row r="934" spans="1:26" x14ac:dyDescent="0.2">
      <c r="A934" s="159"/>
      <c r="B934" s="153"/>
      <c r="C934" s="153"/>
      <c r="D934" s="153"/>
      <c r="E934" s="153"/>
      <c r="F934" s="153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54"/>
      <c r="Y934" s="155"/>
      <c r="Z934" s="155"/>
    </row>
    <row r="935" spans="1:26" x14ac:dyDescent="0.2">
      <c r="A935" s="159"/>
      <c r="B935" s="153"/>
      <c r="C935" s="153"/>
      <c r="D935" s="153"/>
      <c r="E935" s="153"/>
      <c r="F935" s="153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54"/>
      <c r="Y935" s="155"/>
      <c r="Z935" s="155"/>
    </row>
    <row r="936" spans="1:26" x14ac:dyDescent="0.2">
      <c r="A936" s="159"/>
      <c r="B936" s="153"/>
      <c r="C936" s="153"/>
      <c r="D936" s="153"/>
      <c r="E936" s="153"/>
      <c r="F936" s="153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54"/>
      <c r="Y936" s="155"/>
      <c r="Z936" s="155"/>
    </row>
    <row r="937" spans="1:26" x14ac:dyDescent="0.2">
      <c r="A937" s="159"/>
      <c r="B937" s="153"/>
      <c r="C937" s="153"/>
      <c r="D937" s="153"/>
      <c r="E937" s="153"/>
      <c r="F937" s="153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54"/>
      <c r="Y937" s="155"/>
      <c r="Z937" s="155"/>
    </row>
    <row r="938" spans="1:26" x14ac:dyDescent="0.2">
      <c r="A938" s="159"/>
      <c r="B938" s="153"/>
      <c r="C938" s="153"/>
      <c r="D938" s="153"/>
      <c r="E938" s="153"/>
      <c r="F938" s="153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54"/>
      <c r="Y938" s="155"/>
      <c r="Z938" s="155"/>
    </row>
    <row r="939" spans="1:26" x14ac:dyDescent="0.2">
      <c r="A939" s="159"/>
      <c r="B939" s="153"/>
      <c r="C939" s="153"/>
      <c r="D939" s="153"/>
      <c r="E939" s="153"/>
      <c r="F939" s="153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54"/>
      <c r="Y939" s="155"/>
      <c r="Z939" s="155"/>
    </row>
    <row r="940" spans="1:26" x14ac:dyDescent="0.2">
      <c r="A940" s="159"/>
      <c r="B940" s="153"/>
      <c r="C940" s="153"/>
      <c r="D940" s="153"/>
      <c r="E940" s="153"/>
      <c r="F940" s="153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54"/>
      <c r="Y940" s="155"/>
      <c r="Z940" s="155"/>
    </row>
    <row r="941" spans="1:26" x14ac:dyDescent="0.2">
      <c r="A941" s="159"/>
      <c r="B941" s="153"/>
      <c r="C941" s="153"/>
      <c r="D941" s="153"/>
      <c r="E941" s="153"/>
      <c r="F941" s="153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54"/>
      <c r="Y941" s="155"/>
      <c r="Z941" s="155"/>
    </row>
    <row r="942" spans="1:26" x14ac:dyDescent="0.2">
      <c r="A942" s="159"/>
      <c r="B942" s="153"/>
      <c r="C942" s="153"/>
      <c r="D942" s="153"/>
      <c r="E942" s="153"/>
      <c r="F942" s="153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54"/>
      <c r="Y942" s="155"/>
      <c r="Z942" s="155"/>
    </row>
    <row r="943" spans="1:26" x14ac:dyDescent="0.2">
      <c r="A943" s="159"/>
      <c r="B943" s="153"/>
      <c r="C943" s="153"/>
      <c r="D943" s="153"/>
      <c r="E943" s="153"/>
      <c r="F943" s="153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54"/>
      <c r="Y943" s="155"/>
      <c r="Z943" s="155"/>
    </row>
    <row r="944" spans="1:26" x14ac:dyDescent="0.2">
      <c r="A944" s="159"/>
      <c r="B944" s="153"/>
      <c r="C944" s="153"/>
      <c r="D944" s="153"/>
      <c r="E944" s="153"/>
      <c r="F944" s="153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54"/>
      <c r="Y944" s="155"/>
      <c r="Z944" s="155"/>
    </row>
    <row r="945" spans="1:26" x14ac:dyDescent="0.2">
      <c r="A945" s="159"/>
      <c r="B945" s="153"/>
      <c r="C945" s="153"/>
      <c r="D945" s="153"/>
      <c r="E945" s="153"/>
      <c r="F945" s="153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54"/>
      <c r="Y945" s="155"/>
      <c r="Z945" s="155"/>
    </row>
    <row r="946" spans="1:26" x14ac:dyDescent="0.2">
      <c r="A946" s="159"/>
      <c r="B946" s="153"/>
      <c r="C946" s="153"/>
      <c r="D946" s="153"/>
      <c r="E946" s="153"/>
      <c r="F946" s="153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54"/>
      <c r="Y946" s="155"/>
      <c r="Z946" s="155"/>
    </row>
    <row r="947" spans="1:26" x14ac:dyDescent="0.2">
      <c r="A947" s="159"/>
      <c r="B947" s="153"/>
      <c r="C947" s="153"/>
      <c r="D947" s="153"/>
      <c r="E947" s="153"/>
      <c r="F947" s="153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54"/>
      <c r="Y947" s="155"/>
      <c r="Z947" s="155"/>
    </row>
    <row r="948" spans="1:26" x14ac:dyDescent="0.2">
      <c r="A948" s="159"/>
      <c r="B948" s="153"/>
      <c r="C948" s="153"/>
      <c r="D948" s="153"/>
      <c r="E948" s="153"/>
      <c r="F948" s="153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54"/>
      <c r="Y948" s="155"/>
      <c r="Z948" s="155"/>
    </row>
    <row r="949" spans="1:26" x14ac:dyDescent="0.2">
      <c r="A949" s="159"/>
      <c r="B949" s="153"/>
      <c r="C949" s="153"/>
      <c r="D949" s="153"/>
      <c r="E949" s="153"/>
      <c r="F949" s="153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54"/>
      <c r="Y949" s="155"/>
      <c r="Z949" s="155"/>
    </row>
    <row r="950" spans="1:26" x14ac:dyDescent="0.2">
      <c r="A950" s="159"/>
      <c r="B950" s="153"/>
      <c r="C950" s="153"/>
      <c r="D950" s="153"/>
      <c r="E950" s="153"/>
      <c r="F950" s="153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54"/>
      <c r="Y950" s="155"/>
      <c r="Z950" s="155"/>
    </row>
    <row r="951" spans="1:26" x14ac:dyDescent="0.2">
      <c r="A951" s="159"/>
      <c r="B951" s="153"/>
      <c r="C951" s="153"/>
      <c r="D951" s="153"/>
      <c r="E951" s="153"/>
      <c r="F951" s="153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54"/>
      <c r="Y951" s="155"/>
      <c r="Z951" s="155"/>
    </row>
    <row r="952" spans="1:26" x14ac:dyDescent="0.2">
      <c r="A952" s="159"/>
      <c r="B952" s="153"/>
      <c r="C952" s="153"/>
      <c r="D952" s="153"/>
      <c r="E952" s="153"/>
      <c r="F952" s="153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54"/>
      <c r="Y952" s="155"/>
      <c r="Z952" s="155"/>
    </row>
    <row r="953" spans="1:26" x14ac:dyDescent="0.2">
      <c r="A953" s="159"/>
      <c r="B953" s="153"/>
      <c r="C953" s="153"/>
      <c r="D953" s="153"/>
      <c r="E953" s="153"/>
      <c r="F953" s="153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54"/>
      <c r="Y953" s="155"/>
      <c r="Z953" s="155"/>
    </row>
    <row r="954" spans="1:26" x14ac:dyDescent="0.2">
      <c r="A954" s="159"/>
      <c r="B954" s="153"/>
      <c r="C954" s="153"/>
      <c r="D954" s="153"/>
      <c r="E954" s="153"/>
      <c r="F954" s="153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54"/>
      <c r="Y954" s="155"/>
      <c r="Z954" s="155"/>
    </row>
    <row r="955" spans="1:26" x14ac:dyDescent="0.2">
      <c r="A955" s="159"/>
      <c r="B955" s="153"/>
      <c r="C955" s="153"/>
      <c r="D955" s="153"/>
      <c r="E955" s="153"/>
      <c r="F955" s="153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54"/>
      <c r="Y955" s="155"/>
      <c r="Z955" s="155"/>
    </row>
    <row r="956" spans="1:26" x14ac:dyDescent="0.2">
      <c r="A956" s="159"/>
      <c r="B956" s="153"/>
      <c r="C956" s="153"/>
      <c r="D956" s="153"/>
      <c r="E956" s="153"/>
      <c r="F956" s="153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54"/>
      <c r="Y956" s="155"/>
      <c r="Z956" s="155"/>
    </row>
    <row r="957" spans="1:26" x14ac:dyDescent="0.2">
      <c r="A957" s="159"/>
      <c r="B957" s="153"/>
      <c r="C957" s="153"/>
      <c r="D957" s="153"/>
      <c r="E957" s="153"/>
      <c r="F957" s="153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54"/>
      <c r="Y957" s="155"/>
      <c r="Z957" s="155"/>
    </row>
    <row r="958" spans="1:26" x14ac:dyDescent="0.2">
      <c r="A958" s="159"/>
      <c r="B958" s="153"/>
      <c r="C958" s="153"/>
      <c r="D958" s="153"/>
      <c r="E958" s="153"/>
      <c r="F958" s="153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54"/>
      <c r="Y958" s="155"/>
      <c r="Z958" s="155"/>
    </row>
    <row r="959" spans="1:26" x14ac:dyDescent="0.2">
      <c r="A959" s="159"/>
      <c r="B959" s="153"/>
      <c r="C959" s="153"/>
      <c r="D959" s="153"/>
      <c r="E959" s="153"/>
      <c r="F959" s="153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54"/>
      <c r="Y959" s="155"/>
      <c r="Z959" s="155"/>
    </row>
    <row r="960" spans="1:26" x14ac:dyDescent="0.2">
      <c r="A960" s="159"/>
      <c r="B960" s="153"/>
      <c r="C960" s="153"/>
      <c r="D960" s="153"/>
      <c r="E960" s="153"/>
      <c r="F960" s="153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54"/>
      <c r="Y960" s="155"/>
      <c r="Z960" s="155"/>
    </row>
    <row r="961" spans="1:26" x14ac:dyDescent="0.2">
      <c r="A961" s="159"/>
      <c r="B961" s="153"/>
      <c r="C961" s="153"/>
      <c r="D961" s="153"/>
      <c r="E961" s="153"/>
      <c r="F961" s="153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54"/>
      <c r="Y961" s="155"/>
      <c r="Z961" s="155"/>
    </row>
    <row r="962" spans="1:26" x14ac:dyDescent="0.2">
      <c r="A962" s="159"/>
      <c r="B962" s="153"/>
      <c r="C962" s="153"/>
      <c r="D962" s="153"/>
      <c r="E962" s="153"/>
      <c r="F962" s="153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54"/>
      <c r="Y962" s="155"/>
      <c r="Z962" s="155"/>
    </row>
    <row r="963" spans="1:26" x14ac:dyDescent="0.2">
      <c r="A963" s="159"/>
      <c r="B963" s="153"/>
      <c r="C963" s="153"/>
      <c r="D963" s="153"/>
      <c r="E963" s="153"/>
      <c r="F963" s="153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54"/>
      <c r="Y963" s="155"/>
      <c r="Z963" s="155"/>
    </row>
    <row r="964" spans="1:26" x14ac:dyDescent="0.2">
      <c r="A964" s="159"/>
      <c r="B964" s="153"/>
      <c r="C964" s="153"/>
      <c r="D964" s="153"/>
      <c r="E964" s="153"/>
      <c r="F964" s="153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54"/>
      <c r="Y964" s="155"/>
      <c r="Z964" s="155"/>
    </row>
    <row r="965" spans="1:26" x14ac:dyDescent="0.2">
      <c r="A965" s="159"/>
      <c r="B965" s="153"/>
      <c r="C965" s="153"/>
      <c r="D965" s="153"/>
      <c r="E965" s="153"/>
      <c r="F965" s="153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54"/>
      <c r="Y965" s="155"/>
      <c r="Z965" s="155"/>
    </row>
    <row r="966" spans="1:26" x14ac:dyDescent="0.2">
      <c r="A966" s="159"/>
      <c r="B966" s="153"/>
      <c r="C966" s="153"/>
      <c r="D966" s="153"/>
      <c r="E966" s="153"/>
      <c r="F966" s="153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54"/>
      <c r="Y966" s="155"/>
      <c r="Z966" s="155"/>
    </row>
    <row r="967" spans="1:26" x14ac:dyDescent="0.2">
      <c r="A967" s="159"/>
      <c r="B967" s="153"/>
      <c r="C967" s="153"/>
      <c r="D967" s="153"/>
      <c r="E967" s="153"/>
      <c r="F967" s="153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54"/>
      <c r="Y967" s="155"/>
      <c r="Z967" s="155"/>
    </row>
    <row r="968" spans="1:26" x14ac:dyDescent="0.2">
      <c r="A968" s="159"/>
      <c r="B968" s="153"/>
      <c r="C968" s="153"/>
      <c r="D968" s="153"/>
      <c r="E968" s="153"/>
      <c r="F968" s="153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54"/>
      <c r="Y968" s="155"/>
      <c r="Z968" s="155"/>
    </row>
    <row r="969" spans="1:26" x14ac:dyDescent="0.2">
      <c r="A969" s="159"/>
      <c r="B969" s="153"/>
      <c r="C969" s="153"/>
      <c r="D969" s="153"/>
      <c r="E969" s="153"/>
      <c r="F969" s="153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54"/>
      <c r="Y969" s="155"/>
      <c r="Z969" s="155"/>
    </row>
    <row r="970" spans="1:26" x14ac:dyDescent="0.2">
      <c r="A970" s="159"/>
      <c r="B970" s="153"/>
      <c r="C970" s="153"/>
      <c r="D970" s="153"/>
      <c r="E970" s="153"/>
      <c r="F970" s="153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54"/>
      <c r="Y970" s="155"/>
      <c r="Z970" s="155"/>
    </row>
    <row r="971" spans="1:26" x14ac:dyDescent="0.2">
      <c r="A971" s="159"/>
      <c r="B971" s="153"/>
      <c r="C971" s="153"/>
      <c r="D971" s="153"/>
      <c r="E971" s="153"/>
      <c r="F971" s="153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54"/>
      <c r="Y971" s="155"/>
      <c r="Z971" s="155"/>
    </row>
    <row r="972" spans="1:26" x14ac:dyDescent="0.2">
      <c r="A972" s="159"/>
      <c r="B972" s="153"/>
      <c r="C972" s="153"/>
      <c r="D972" s="153"/>
      <c r="E972" s="153"/>
      <c r="F972" s="153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54"/>
      <c r="Y972" s="155"/>
      <c r="Z972" s="155"/>
    </row>
    <row r="973" spans="1:26" x14ac:dyDescent="0.2">
      <c r="A973" s="159"/>
      <c r="B973" s="153"/>
      <c r="C973" s="153"/>
      <c r="D973" s="153"/>
      <c r="E973" s="153"/>
      <c r="F973" s="153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54"/>
      <c r="Y973" s="155"/>
      <c r="Z973" s="155"/>
    </row>
    <row r="974" spans="1:26" x14ac:dyDescent="0.2">
      <c r="A974" s="159"/>
      <c r="B974" s="153"/>
      <c r="C974" s="153"/>
      <c r="D974" s="153"/>
      <c r="E974" s="153"/>
      <c r="F974" s="153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54"/>
      <c r="Y974" s="155"/>
      <c r="Z974" s="155"/>
    </row>
    <row r="975" spans="1:26" x14ac:dyDescent="0.2">
      <c r="A975" s="159"/>
      <c r="B975" s="153"/>
      <c r="C975" s="153"/>
      <c r="D975" s="153"/>
      <c r="E975" s="153"/>
      <c r="F975" s="153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54"/>
      <c r="Y975" s="155"/>
      <c r="Z975" s="155"/>
    </row>
    <row r="976" spans="1:26" x14ac:dyDescent="0.2">
      <c r="A976" s="159"/>
      <c r="B976" s="153"/>
      <c r="C976" s="153"/>
      <c r="D976" s="153"/>
      <c r="E976" s="153"/>
      <c r="F976" s="153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54"/>
      <c r="Y976" s="155"/>
      <c r="Z976" s="155"/>
    </row>
    <row r="977" spans="1:26" x14ac:dyDescent="0.2">
      <c r="A977" s="159"/>
      <c r="B977" s="153"/>
      <c r="C977" s="153"/>
      <c r="D977" s="153"/>
      <c r="E977" s="153"/>
      <c r="F977" s="153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54"/>
      <c r="Y977" s="155"/>
      <c r="Z977" s="155"/>
    </row>
    <row r="978" spans="1:26" x14ac:dyDescent="0.2">
      <c r="A978" s="159"/>
      <c r="B978" s="153"/>
      <c r="C978" s="153"/>
      <c r="D978" s="153"/>
      <c r="E978" s="153"/>
      <c r="F978" s="153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54"/>
      <c r="Y978" s="155"/>
      <c r="Z978" s="155"/>
    </row>
    <row r="979" spans="1:26" x14ac:dyDescent="0.2">
      <c r="A979" s="159"/>
      <c r="B979" s="153"/>
      <c r="C979" s="153"/>
      <c r="D979" s="153"/>
      <c r="E979" s="153"/>
      <c r="F979" s="153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54"/>
      <c r="Y979" s="155"/>
      <c r="Z979" s="155"/>
    </row>
    <row r="980" spans="1:26" x14ac:dyDescent="0.2">
      <c r="A980" s="159"/>
      <c r="B980" s="153"/>
      <c r="C980" s="153"/>
      <c r="D980" s="153"/>
      <c r="E980" s="153"/>
      <c r="F980" s="153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54"/>
      <c r="Y980" s="155"/>
      <c r="Z980" s="155"/>
    </row>
    <row r="981" spans="1:26" x14ac:dyDescent="0.2">
      <c r="A981" s="159"/>
      <c r="B981" s="153"/>
      <c r="C981" s="153"/>
      <c r="D981" s="153"/>
      <c r="E981" s="153"/>
      <c r="F981" s="153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54"/>
      <c r="Y981" s="155"/>
      <c r="Z981" s="155"/>
    </row>
    <row r="982" spans="1:26" x14ac:dyDescent="0.2">
      <c r="A982" s="159"/>
      <c r="B982" s="153"/>
      <c r="C982" s="153"/>
      <c r="D982" s="153"/>
      <c r="E982" s="153"/>
      <c r="F982" s="153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54"/>
      <c r="Y982" s="155"/>
      <c r="Z982" s="155"/>
    </row>
    <row r="983" spans="1:26" x14ac:dyDescent="0.2">
      <c r="A983" s="159"/>
      <c r="B983" s="153"/>
      <c r="C983" s="153"/>
      <c r="D983" s="153"/>
      <c r="E983" s="153"/>
      <c r="F983" s="153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54"/>
      <c r="Y983" s="155"/>
      <c r="Z983" s="155"/>
    </row>
    <row r="984" spans="1:26" x14ac:dyDescent="0.2">
      <c r="A984" s="159"/>
      <c r="B984" s="153"/>
      <c r="C984" s="153"/>
      <c r="D984" s="153"/>
      <c r="E984" s="153"/>
      <c r="F984" s="153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54"/>
      <c r="Y984" s="155"/>
      <c r="Z984" s="155"/>
    </row>
    <row r="985" spans="1:26" x14ac:dyDescent="0.2">
      <c r="A985" s="159"/>
      <c r="B985" s="153"/>
      <c r="C985" s="153"/>
      <c r="D985" s="153"/>
      <c r="E985" s="153"/>
      <c r="F985" s="153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54"/>
      <c r="Y985" s="155"/>
      <c r="Z985" s="155"/>
    </row>
    <row r="986" spans="1:26" x14ac:dyDescent="0.2">
      <c r="A986" s="159"/>
      <c r="B986" s="153"/>
      <c r="C986" s="153"/>
      <c r="D986" s="153"/>
      <c r="E986" s="153"/>
      <c r="F986" s="153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54"/>
      <c r="Y986" s="155"/>
      <c r="Z986" s="155"/>
    </row>
    <row r="987" spans="1:26" x14ac:dyDescent="0.2">
      <c r="A987" s="159"/>
      <c r="B987" s="153"/>
      <c r="C987" s="153"/>
      <c r="D987" s="153"/>
      <c r="E987" s="153"/>
      <c r="F987" s="153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54"/>
      <c r="Y987" s="155"/>
      <c r="Z987" s="155"/>
    </row>
    <row r="988" spans="1:26" x14ac:dyDescent="0.2">
      <c r="A988" s="159"/>
      <c r="B988" s="153"/>
      <c r="C988" s="153"/>
      <c r="D988" s="153"/>
      <c r="E988" s="153"/>
      <c r="F988" s="153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54"/>
      <c r="Y988" s="155"/>
      <c r="Z988" s="155"/>
    </row>
    <row r="989" spans="1:26" x14ac:dyDescent="0.2">
      <c r="A989" s="159"/>
      <c r="B989" s="153"/>
      <c r="C989" s="153"/>
      <c r="D989" s="153"/>
      <c r="E989" s="153"/>
      <c r="F989" s="153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54"/>
      <c r="Y989" s="155"/>
      <c r="Z989" s="155"/>
    </row>
    <row r="990" spans="1:26" x14ac:dyDescent="0.2">
      <c r="A990" s="159"/>
      <c r="B990" s="153"/>
      <c r="C990" s="153"/>
      <c r="D990" s="153"/>
      <c r="E990" s="153"/>
      <c r="F990" s="153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54"/>
      <c r="Y990" s="155"/>
      <c r="Z990" s="155"/>
    </row>
    <row r="991" spans="1:26" x14ac:dyDescent="0.2">
      <c r="A991" s="159"/>
      <c r="B991" s="153"/>
      <c r="C991" s="153"/>
      <c r="D991" s="153"/>
      <c r="E991" s="153"/>
      <c r="F991" s="153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54"/>
      <c r="Y991" s="155"/>
      <c r="Z991" s="155"/>
    </row>
    <row r="992" spans="1:26" x14ac:dyDescent="0.2">
      <c r="A992" s="159"/>
      <c r="B992" s="153"/>
      <c r="C992" s="153"/>
      <c r="D992" s="153"/>
      <c r="E992" s="153"/>
      <c r="F992" s="153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54"/>
      <c r="Y992" s="155"/>
      <c r="Z992" s="155"/>
    </row>
    <row r="993" spans="1:26" x14ac:dyDescent="0.2">
      <c r="A993" s="159"/>
      <c r="B993" s="153"/>
      <c r="C993" s="153"/>
      <c r="D993" s="153"/>
      <c r="E993" s="153"/>
      <c r="F993" s="153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54"/>
      <c r="Y993" s="155"/>
      <c r="Z993" s="155"/>
    </row>
    <row r="994" spans="1:26" x14ac:dyDescent="0.2">
      <c r="A994" s="159"/>
      <c r="B994" s="153"/>
      <c r="C994" s="153"/>
      <c r="D994" s="153"/>
      <c r="E994" s="153"/>
      <c r="F994" s="153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54"/>
      <c r="Y994" s="155"/>
      <c r="Z994" s="155"/>
    </row>
    <row r="995" spans="1:26" x14ac:dyDescent="0.2">
      <c r="A995" s="159"/>
      <c r="B995" s="153"/>
      <c r="C995" s="153"/>
      <c r="D995" s="153"/>
      <c r="E995" s="153"/>
      <c r="F995" s="153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54"/>
      <c r="Y995" s="155"/>
      <c r="Z995" s="155"/>
    </row>
    <row r="996" spans="1:26" x14ac:dyDescent="0.2">
      <c r="A996" s="159"/>
      <c r="B996" s="153"/>
      <c r="C996" s="153"/>
      <c r="D996" s="153"/>
      <c r="E996" s="153"/>
      <c r="F996" s="153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54"/>
      <c r="Y996" s="155"/>
      <c r="Z996" s="155"/>
    </row>
    <row r="997" spans="1:26" x14ac:dyDescent="0.2">
      <c r="A997" s="159"/>
      <c r="B997" s="153"/>
      <c r="C997" s="153"/>
      <c r="D997" s="153"/>
      <c r="E997" s="153"/>
      <c r="F997" s="153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54"/>
      <c r="Y997" s="155"/>
      <c r="Z997" s="155"/>
    </row>
    <row r="998" spans="1:26" x14ac:dyDescent="0.2">
      <c r="A998" s="159"/>
      <c r="B998" s="153"/>
      <c r="C998" s="153"/>
      <c r="D998" s="153"/>
      <c r="E998" s="153"/>
      <c r="F998" s="153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54"/>
      <c r="Y998" s="155"/>
      <c r="Z998" s="155"/>
    </row>
    <row r="999" spans="1:26" x14ac:dyDescent="0.2">
      <c r="A999" s="159"/>
      <c r="B999" s="153"/>
      <c r="C999" s="153"/>
      <c r="D999" s="153"/>
      <c r="E999" s="153"/>
      <c r="F999" s="153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54"/>
      <c r="Y999" s="155"/>
      <c r="Z999" s="155"/>
    </row>
    <row r="1000" spans="1:26" x14ac:dyDescent="0.2">
      <c r="A1000" s="159"/>
      <c r="B1000" s="153"/>
      <c r="C1000" s="153"/>
      <c r="D1000" s="153"/>
      <c r="E1000" s="153"/>
      <c r="F1000" s="153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54"/>
      <c r="Y1000" s="155"/>
      <c r="Z1000" s="15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W545"/>
  <sheetViews>
    <sheetView topLeftCell="P1" zoomScale="180" zoomScaleNormal="180" workbookViewId="0">
      <pane ySplit="2" topLeftCell="A23" activePane="bottomLeft" state="frozen"/>
      <selection pane="bottomLeft" activeCell="S30" sqref="S30:S32"/>
    </sheetView>
  </sheetViews>
  <sheetFormatPr baseColWidth="10" defaultColWidth="12.6640625" defaultRowHeight="15" customHeight="1" x14ac:dyDescent="0.15"/>
  <cols>
    <col min="1" max="1" width="31" bestFit="1" customWidth="1"/>
    <col min="2" max="9" width="11" customWidth="1"/>
    <col min="10" max="10" width="14.1640625" customWidth="1"/>
    <col min="11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22"/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41" ht="15" customHeight="1" x14ac:dyDescent="0.2">
      <c r="A2" s="34" t="s">
        <v>110</v>
      </c>
      <c r="B2" s="35" t="s">
        <v>148</v>
      </c>
      <c r="C2" s="35" t="s">
        <v>149</v>
      </c>
      <c r="D2" s="35" t="s">
        <v>150</v>
      </c>
      <c r="E2" s="35" t="s">
        <v>151</v>
      </c>
      <c r="F2" s="35" t="s">
        <v>152</v>
      </c>
      <c r="G2" s="35" t="s">
        <v>153</v>
      </c>
      <c r="H2" s="35" t="s">
        <v>154</v>
      </c>
      <c r="I2" s="35" t="s">
        <v>155</v>
      </c>
      <c r="J2" s="35" t="s">
        <v>156</v>
      </c>
      <c r="K2" s="35" t="s">
        <v>157</v>
      </c>
      <c r="L2" s="35" t="s">
        <v>158</v>
      </c>
      <c r="M2" s="36"/>
      <c r="N2" s="36"/>
      <c r="O2" s="36"/>
      <c r="P2" s="36"/>
      <c r="Q2" s="36"/>
      <c r="R2" s="34" t="s">
        <v>110</v>
      </c>
      <c r="S2" s="35" t="s">
        <v>148</v>
      </c>
      <c r="T2" s="35" t="s">
        <v>149</v>
      </c>
      <c r="U2" s="35" t="s">
        <v>150</v>
      </c>
      <c r="V2" s="35" t="s">
        <v>151</v>
      </c>
      <c r="W2" s="35" t="s">
        <v>152</v>
      </c>
      <c r="X2" s="35" t="s">
        <v>153</v>
      </c>
      <c r="Y2" s="35" t="s">
        <v>154</v>
      </c>
      <c r="Z2" s="35" t="s">
        <v>155</v>
      </c>
      <c r="AA2" s="35" t="s">
        <v>156</v>
      </c>
      <c r="AB2" s="35" t="s">
        <v>157</v>
      </c>
      <c r="AC2" s="35" t="s">
        <v>158</v>
      </c>
      <c r="AD2" s="36"/>
      <c r="AE2" s="36"/>
      <c r="AF2" s="36"/>
      <c r="AG2" s="36"/>
      <c r="AH2" s="36"/>
      <c r="AI2" s="36"/>
      <c r="AJ2" s="36"/>
      <c r="AK2" s="36"/>
      <c r="AL2" s="36"/>
      <c r="AM2" s="37"/>
      <c r="AN2" s="36"/>
      <c r="AO2" s="36"/>
    </row>
    <row r="3" spans="1:41" ht="15" customHeight="1" x14ac:dyDescent="0.2">
      <c r="A3" s="38">
        <v>43103</v>
      </c>
      <c r="B3" s="39">
        <v>2.3029999999999999E-3</v>
      </c>
      <c r="C3" s="39">
        <v>1.2674E-2</v>
      </c>
      <c r="D3" s="39">
        <v>-5.352E-3</v>
      </c>
      <c r="E3" s="39">
        <v>4.4939999999999997E-3</v>
      </c>
      <c r="F3" s="39">
        <v>1.3551000000000001E-2</v>
      </c>
      <c r="G3" s="39">
        <v>-6.7419999999999997E-3</v>
      </c>
      <c r="H3" s="39">
        <v>-3.9919999999999999E-3</v>
      </c>
      <c r="I3" s="39">
        <v>1.265E-2</v>
      </c>
      <c r="J3" s="39">
        <v>1.3528E-2</v>
      </c>
      <c r="K3" s="39">
        <v>5.1749999999999999E-3</v>
      </c>
      <c r="L3" s="39">
        <v>1.3339999999999999E-3</v>
      </c>
      <c r="M3" s="42"/>
      <c r="N3" s="36"/>
      <c r="O3" s="36"/>
      <c r="P3" s="36"/>
      <c r="Q3" s="36"/>
      <c r="R3" s="40">
        <v>43892</v>
      </c>
      <c r="S3" s="41">
        <v>1.2304000000000001E-2</v>
      </c>
      <c r="T3" s="41">
        <v>6.1700000000000001E-3</v>
      </c>
      <c r="U3" s="41">
        <v>3.2243000000000001E-2</v>
      </c>
      <c r="V3" s="41">
        <v>2.6464999999999999E-2</v>
      </c>
      <c r="W3" s="41">
        <v>3.1194E-2</v>
      </c>
      <c r="X3" s="41">
        <v>2.0202999999999999E-2</v>
      </c>
      <c r="Y3" s="41">
        <v>3.5485999999999997E-2</v>
      </c>
      <c r="Z3" s="41">
        <v>-5.6439999999999997E-3</v>
      </c>
      <c r="AA3" s="41">
        <v>6.2379999999999996E-3</v>
      </c>
      <c r="AB3" s="41">
        <v>3.7659999999999999E-2</v>
      </c>
      <c r="AC3" s="41">
        <v>2.3283999999999999E-2</v>
      </c>
      <c r="AD3" s="36"/>
      <c r="AE3" s="36"/>
      <c r="AF3" s="36"/>
      <c r="AG3" s="36"/>
      <c r="AH3" s="36"/>
      <c r="AI3" s="36"/>
      <c r="AJ3" s="36"/>
      <c r="AK3" s="36"/>
      <c r="AL3" s="36"/>
      <c r="AM3" s="37"/>
      <c r="AN3" s="36"/>
      <c r="AO3" s="36"/>
    </row>
    <row r="4" spans="1:41" ht="15" customHeight="1" x14ac:dyDescent="0.2">
      <c r="A4" s="38">
        <v>43104</v>
      </c>
      <c r="B4" s="39">
        <v>-5.535E-3</v>
      </c>
      <c r="C4" s="39">
        <v>9.5490000000000002E-3</v>
      </c>
      <c r="D4" s="39">
        <v>-4.4000000000000003E-3</v>
      </c>
      <c r="E4" s="39">
        <v>8.1880000000000008E-3</v>
      </c>
      <c r="F4" s="39">
        <v>1.9601E-2</v>
      </c>
      <c r="G4" s="39">
        <v>-1.3050000000000001E-2</v>
      </c>
      <c r="H4" s="39">
        <v>8.4639999999999993E-3</v>
      </c>
      <c r="I4" s="39">
        <v>5.5710000000000004E-3</v>
      </c>
      <c r="J4" s="39">
        <v>1.4203E-2</v>
      </c>
      <c r="K4" s="39">
        <v>7.7120000000000001E-3</v>
      </c>
      <c r="L4" s="39">
        <v>8.3250000000000008E-3</v>
      </c>
      <c r="M4" s="42"/>
      <c r="N4" s="36"/>
      <c r="O4" s="36"/>
      <c r="P4" s="36"/>
      <c r="Q4" s="36"/>
      <c r="R4" s="40">
        <v>43893</v>
      </c>
      <c r="S4" s="41">
        <v>1.358E-3</v>
      </c>
      <c r="T4" s="41">
        <v>-2.9704999999999999E-2</v>
      </c>
      <c r="U4" s="41">
        <v>-8.182E-3</v>
      </c>
      <c r="V4" s="41">
        <v>-1.9610000000000001E-3</v>
      </c>
      <c r="W4" s="41">
        <v>-1.7974E-2</v>
      </c>
      <c r="X4" s="41">
        <v>6.1799999999999995E-4</v>
      </c>
      <c r="Y4" s="41">
        <v>-1.9559E-2</v>
      </c>
      <c r="Z4" s="41">
        <v>6.2069999999999998E-3</v>
      </c>
      <c r="AA4" s="41">
        <v>-3.8189999999999999E-3</v>
      </c>
      <c r="AB4" s="41">
        <v>2.0899999999999998E-3</v>
      </c>
      <c r="AC4" s="41">
        <v>-1.0255999999999999E-2</v>
      </c>
      <c r="AD4" s="36"/>
      <c r="AE4" s="42"/>
      <c r="AF4" s="42"/>
      <c r="AG4" s="42"/>
      <c r="AH4" s="42"/>
      <c r="AI4" s="36"/>
      <c r="AJ4" s="43"/>
      <c r="AK4" s="43"/>
      <c r="AL4" s="43"/>
      <c r="AM4" s="44"/>
      <c r="AN4" s="36"/>
      <c r="AO4" s="36"/>
    </row>
    <row r="5" spans="1:41" ht="15" customHeight="1" x14ac:dyDescent="0.2">
      <c r="A5" s="38">
        <v>43105</v>
      </c>
      <c r="B5" s="39">
        <v>3.6930000000000001E-3</v>
      </c>
      <c r="C5" s="39">
        <v>0</v>
      </c>
      <c r="D5" s="39">
        <v>1.4592000000000001E-2</v>
      </c>
      <c r="E5" s="39">
        <v>1.5447000000000001E-2</v>
      </c>
      <c r="F5" s="39">
        <v>-1.4074E-2</v>
      </c>
      <c r="G5" s="39">
        <v>5.1269999999999996E-3</v>
      </c>
      <c r="H5" s="39">
        <v>7.1630000000000001E-3</v>
      </c>
      <c r="I5" s="39">
        <v>-6.13E-3</v>
      </c>
      <c r="J5" s="39">
        <v>-1.4637000000000001E-2</v>
      </c>
      <c r="K5" s="39">
        <v>-3.2534E-2</v>
      </c>
      <c r="L5" s="39">
        <v>5.3769999999999998E-3</v>
      </c>
      <c r="M5" s="42"/>
      <c r="N5" s="36"/>
      <c r="O5" s="36"/>
      <c r="P5" s="36"/>
      <c r="Q5" s="36"/>
      <c r="R5" s="40">
        <v>43894</v>
      </c>
      <c r="S5" s="41">
        <v>3.7941000000000003E-2</v>
      </c>
      <c r="T5" s="41">
        <v>1.0920000000000001E-3</v>
      </c>
      <c r="U5" s="41">
        <v>3.9058000000000002E-2</v>
      </c>
      <c r="V5" s="41">
        <v>5.1325999999999997E-2</v>
      </c>
      <c r="W5" s="41">
        <v>1.3048000000000001E-2</v>
      </c>
      <c r="X5" s="41">
        <v>4.5713999999999998E-2</v>
      </c>
      <c r="Y5" s="41">
        <v>3.7982000000000002E-2</v>
      </c>
      <c r="Z5" s="41">
        <v>2.2619E-2</v>
      </c>
      <c r="AA5" s="41">
        <v>2.2696999999999998E-2</v>
      </c>
      <c r="AB5" s="41">
        <v>4.1572999999999999E-2</v>
      </c>
      <c r="AC5" s="41">
        <v>1.5859000000000002E-2</v>
      </c>
      <c r="AD5" s="36"/>
      <c r="AE5" s="42"/>
      <c r="AF5" s="42"/>
      <c r="AG5" s="42"/>
      <c r="AH5" s="42"/>
      <c r="AI5" s="36"/>
      <c r="AJ5" s="36"/>
      <c r="AK5" s="36"/>
      <c r="AL5" s="36"/>
      <c r="AM5" s="44" t="s">
        <v>159</v>
      </c>
      <c r="AN5" s="36"/>
      <c r="AO5" s="36"/>
    </row>
    <row r="6" spans="1:41" ht="15" customHeight="1" x14ac:dyDescent="0.2">
      <c r="A6" s="38">
        <v>43108</v>
      </c>
      <c r="B6" s="39">
        <v>-1.8450000000000001E-3</v>
      </c>
      <c r="C6" s="39">
        <v>2.3730000000000001E-3</v>
      </c>
      <c r="D6" s="39">
        <v>8.175E-3</v>
      </c>
      <c r="E6" s="39">
        <v>5.0959999999999998E-3</v>
      </c>
      <c r="F6" s="39">
        <v>1.1742000000000001E-2</v>
      </c>
      <c r="G6" s="39">
        <v>5.666E-3</v>
      </c>
      <c r="H6" s="39">
        <v>4.1749999999999999E-3</v>
      </c>
      <c r="I6" s="39">
        <v>-5.0429999999999997E-3</v>
      </c>
      <c r="J6" s="39">
        <v>-4.7819999999999998E-3</v>
      </c>
      <c r="K6" s="39">
        <v>1.7049999999999999E-2</v>
      </c>
      <c r="L6" s="39">
        <v>3.875E-3</v>
      </c>
      <c r="M6" s="42"/>
      <c r="N6" s="36"/>
      <c r="O6" s="36"/>
      <c r="P6" s="36"/>
      <c r="Q6" s="36"/>
      <c r="R6" s="40">
        <v>43895</v>
      </c>
      <c r="S6" s="41">
        <v>-5.2389999999999997E-3</v>
      </c>
      <c r="T6" s="41">
        <v>-6.0965999999999999E-2</v>
      </c>
      <c r="U6" s="41">
        <v>-4.5677000000000002E-2</v>
      </c>
      <c r="V6" s="41">
        <v>-8.967E-2</v>
      </c>
      <c r="W6" s="41">
        <v>-7.0316000000000004E-2</v>
      </c>
      <c r="X6" s="41">
        <v>-4.0166E-2</v>
      </c>
      <c r="Y6" s="41">
        <v>-6.0553000000000003E-2</v>
      </c>
      <c r="Z6" s="41">
        <v>-5.1728000000000003E-2</v>
      </c>
      <c r="AA6" s="41">
        <v>-5.1500999999999998E-2</v>
      </c>
      <c r="AB6" s="41">
        <v>-7.0519999999999999E-2</v>
      </c>
      <c r="AC6" s="41">
        <v>-4.7666E-2</v>
      </c>
      <c r="AD6" s="36"/>
      <c r="AE6" s="42"/>
      <c r="AF6" s="42"/>
      <c r="AG6" s="42"/>
      <c r="AH6" s="42"/>
      <c r="AI6" s="45" t="s">
        <v>160</v>
      </c>
      <c r="AJ6" s="46">
        <v>0.33329999999999999</v>
      </c>
      <c r="AK6" s="46">
        <v>0.33329999999999999</v>
      </c>
      <c r="AL6" s="46">
        <v>0.33329999999999999</v>
      </c>
      <c r="AM6" s="47">
        <f>SUM(AJ6:AL6)</f>
        <v>0.99990000000000001</v>
      </c>
      <c r="AN6" s="36"/>
      <c r="AO6" s="36"/>
    </row>
    <row r="7" spans="1:41" ht="15" customHeight="1" x14ac:dyDescent="0.2">
      <c r="A7" s="38">
        <v>43109</v>
      </c>
      <c r="B7" s="39">
        <v>-2.774E-3</v>
      </c>
      <c r="C7" s="39">
        <v>-9.5270000000000007E-3</v>
      </c>
      <c r="D7" s="39">
        <v>-1.0592000000000001E-2</v>
      </c>
      <c r="E7" s="39">
        <v>-4.3670000000000002E-3</v>
      </c>
      <c r="F7" s="39">
        <v>-1.5687E-2</v>
      </c>
      <c r="G7" s="39">
        <v>0</v>
      </c>
      <c r="H7" s="39">
        <v>-9.8519999999999996E-3</v>
      </c>
      <c r="I7" s="39">
        <v>5.8820000000000001E-3</v>
      </c>
      <c r="J7" s="39">
        <v>-8.3129999999999992E-3</v>
      </c>
      <c r="K7" s="39">
        <v>5.1879999999999999E-3</v>
      </c>
      <c r="L7" s="39">
        <v>-6.509E-3</v>
      </c>
      <c r="M7" s="42"/>
      <c r="N7" s="36"/>
      <c r="O7" s="36"/>
      <c r="P7" s="36"/>
      <c r="Q7" s="36"/>
      <c r="R7" s="40">
        <v>43896</v>
      </c>
      <c r="S7" s="41">
        <v>5.8919999999999997E-3</v>
      </c>
      <c r="T7" s="41">
        <v>-1.8967999999999999E-2</v>
      </c>
      <c r="U7" s="41">
        <v>-5.0890999999999999E-2</v>
      </c>
      <c r="V7" s="41">
        <v>-5.8438999999999998E-2</v>
      </c>
      <c r="W7" s="41">
        <v>-5.0248000000000001E-2</v>
      </c>
      <c r="X7" s="41">
        <v>-1.6528999999999999E-2</v>
      </c>
      <c r="Y7" s="41">
        <v>-3.2231000000000003E-2</v>
      </c>
      <c r="Z7" s="41">
        <v>-1.9887999999999999E-2</v>
      </c>
      <c r="AA7" s="41">
        <v>-6.8623000000000003E-2</v>
      </c>
      <c r="AB7" s="41">
        <v>-0.18864500000000001</v>
      </c>
      <c r="AC7" s="41">
        <v>-4.2327999999999998E-2</v>
      </c>
      <c r="AD7" s="36"/>
      <c r="AE7" s="42"/>
      <c r="AF7" s="42"/>
      <c r="AG7" s="42"/>
      <c r="AH7" s="42"/>
      <c r="AI7" s="48" t="s">
        <v>161</v>
      </c>
      <c r="AJ7" s="49">
        <f t="shared" ref="AJ7:AM7" si="0">STDEV(AJ9:AJ537)</f>
        <v>1.5350881867755578E-2</v>
      </c>
      <c r="AK7" s="49">
        <f t="shared" si="0"/>
        <v>2.2803106798768371E-2</v>
      </c>
      <c r="AL7" s="49">
        <f t="shared" si="0"/>
        <v>1.4167724802979016E-2</v>
      </c>
      <c r="AM7" s="50">
        <f t="shared" si="0"/>
        <v>1.278544677331735E-2</v>
      </c>
      <c r="AN7" s="36"/>
      <c r="AO7" s="36"/>
    </row>
    <row r="8" spans="1:41" ht="15" customHeight="1" x14ac:dyDescent="0.2">
      <c r="A8" s="38">
        <v>43110</v>
      </c>
      <c r="B8" s="39">
        <v>0</v>
      </c>
      <c r="C8" s="39">
        <v>-4.1970000000000002E-3</v>
      </c>
      <c r="D8" s="39">
        <v>1.2506E-2</v>
      </c>
      <c r="E8" s="39">
        <v>-2.1378999999999999E-2</v>
      </c>
      <c r="F8" s="39">
        <v>-4.0328000000000003E-2</v>
      </c>
      <c r="G8" s="39">
        <v>-3.679E-3</v>
      </c>
      <c r="H8" s="39">
        <v>-9.9500000000000005E-3</v>
      </c>
      <c r="I8" s="39">
        <v>-2.7174E-2</v>
      </c>
      <c r="J8" s="39">
        <v>-2.199E-3</v>
      </c>
      <c r="K8" s="39">
        <v>-2.6214000000000001E-2</v>
      </c>
      <c r="L8" s="39">
        <v>-8.4430000000000009E-3</v>
      </c>
      <c r="M8" s="42"/>
      <c r="N8" s="36"/>
      <c r="O8" s="36"/>
      <c r="P8" s="36"/>
      <c r="Q8" s="36"/>
      <c r="R8" s="40">
        <v>43899</v>
      </c>
      <c r="S8" s="41">
        <v>-4.3354999999999998E-2</v>
      </c>
      <c r="T8" s="41">
        <v>-0.11698500000000001</v>
      </c>
      <c r="U8" s="41">
        <v>-8.4556999999999993E-2</v>
      </c>
      <c r="V8" s="41">
        <v>-0.18253800000000001</v>
      </c>
      <c r="W8" s="41">
        <v>-0.17787500000000001</v>
      </c>
      <c r="X8" s="41">
        <v>-6.9663000000000003E-2</v>
      </c>
      <c r="Y8" s="41">
        <v>-0.13207199999999999</v>
      </c>
      <c r="Z8" s="41">
        <v>-9.8861000000000004E-2</v>
      </c>
      <c r="AA8" s="41">
        <v>-0.123906</v>
      </c>
      <c r="AB8" s="41">
        <v>-0.18787300000000001</v>
      </c>
      <c r="AC8" s="41">
        <v>-0.129801</v>
      </c>
      <c r="AD8" s="36"/>
      <c r="AE8" s="42"/>
      <c r="AF8" s="42"/>
      <c r="AG8" s="42"/>
      <c r="AH8" s="42"/>
      <c r="AI8" s="51" t="s">
        <v>110</v>
      </c>
      <c r="AJ8" s="52" t="s">
        <v>148</v>
      </c>
      <c r="AK8" s="52" t="s">
        <v>152</v>
      </c>
      <c r="AL8" s="52" t="s">
        <v>153</v>
      </c>
      <c r="AM8" s="44" t="s">
        <v>162</v>
      </c>
      <c r="AN8" s="36"/>
      <c r="AO8" s="36"/>
    </row>
    <row r="9" spans="1:41" ht="15" customHeight="1" x14ac:dyDescent="0.2">
      <c r="A9" s="38">
        <v>43111</v>
      </c>
      <c r="B9" s="39">
        <v>1.1508000000000001E-2</v>
      </c>
      <c r="C9" s="39">
        <v>2.2572999999999999E-2</v>
      </c>
      <c r="D9" s="39">
        <v>-2.3930000000000002E-3</v>
      </c>
      <c r="E9" s="39">
        <v>3.8732999999999997E-2</v>
      </c>
      <c r="F9" s="39">
        <v>-4.1240000000000001E-3</v>
      </c>
      <c r="G9" s="39">
        <v>-9.9729999999999992E-3</v>
      </c>
      <c r="H9" s="39">
        <v>7.4720000000000003E-3</v>
      </c>
      <c r="I9" s="39">
        <v>4.2950000000000002E-3</v>
      </c>
      <c r="J9" s="39">
        <v>2.1347000000000001E-2</v>
      </c>
      <c r="K9" s="39">
        <v>2.8798000000000001E-2</v>
      </c>
      <c r="L9" s="39">
        <v>1.4788000000000001E-2</v>
      </c>
      <c r="M9" s="42"/>
      <c r="N9" s="36"/>
      <c r="O9" s="36"/>
      <c r="P9" s="36"/>
      <c r="Q9" s="36"/>
      <c r="R9" s="40">
        <v>43900</v>
      </c>
      <c r="S9" s="41">
        <v>-1.7187999999999998E-2</v>
      </c>
      <c r="T9" s="41">
        <v>5.1279999999999999E-2</v>
      </c>
      <c r="U9" s="41">
        <v>4.8994999999999997E-2</v>
      </c>
      <c r="V9" s="41">
        <v>8.4955000000000003E-2</v>
      </c>
      <c r="W9" s="41">
        <v>0.138097</v>
      </c>
      <c r="X9" s="41">
        <v>4.8608999999999999E-2</v>
      </c>
      <c r="Y9" s="41">
        <v>5.7595E-2</v>
      </c>
      <c r="Z9" s="41">
        <v>8.8369000000000003E-2</v>
      </c>
      <c r="AA9" s="41">
        <v>5.2611999999999999E-2</v>
      </c>
      <c r="AB9" s="41">
        <v>0.19305</v>
      </c>
      <c r="AC9" s="41">
        <v>6.8986000000000006E-2</v>
      </c>
      <c r="AD9" s="36"/>
      <c r="AE9" s="42"/>
      <c r="AF9" s="42"/>
      <c r="AG9" s="42"/>
      <c r="AH9" s="42"/>
      <c r="AI9" s="38">
        <v>43103</v>
      </c>
      <c r="AJ9" s="39">
        <v>2.3029999999999999E-3</v>
      </c>
      <c r="AK9" s="39">
        <v>1.3551000000000001E-2</v>
      </c>
      <c r="AL9" s="39">
        <v>-6.7419999999999997E-3</v>
      </c>
      <c r="AM9" s="44">
        <f t="shared" ref="AM9:AM28" si="1">SUMPRODUCT($AJ$6:$AL$6,AJ9:AL9)</f>
        <v>3.0370296000000003E-3</v>
      </c>
      <c r="AN9" s="36"/>
      <c r="AO9" s="36"/>
    </row>
    <row r="10" spans="1:41" ht="15" customHeight="1" x14ac:dyDescent="0.2">
      <c r="A10" s="38">
        <v>43112</v>
      </c>
      <c r="B10" s="39">
        <v>-1.1508000000000001E-2</v>
      </c>
      <c r="C10" s="39">
        <v>2.3470000000000001E-3</v>
      </c>
      <c r="D10" s="39">
        <v>-8.1790000000000005E-3</v>
      </c>
      <c r="E10" s="39">
        <v>7.143E-3</v>
      </c>
      <c r="F10" s="39">
        <v>2.3684E-2</v>
      </c>
      <c r="G10" s="39">
        <v>5.1409999999999997E-3</v>
      </c>
      <c r="H10" s="39">
        <v>-5.7239999999999999E-3</v>
      </c>
      <c r="I10" s="39">
        <v>8.5349999999999992E-3</v>
      </c>
      <c r="J10" s="39">
        <v>-1.8269000000000001E-2</v>
      </c>
      <c r="K10" s="39">
        <v>0</v>
      </c>
      <c r="L10" s="39">
        <v>-2.02E-4</v>
      </c>
      <c r="M10" s="42"/>
      <c r="N10" s="36"/>
      <c r="O10" s="36"/>
      <c r="P10" s="36"/>
      <c r="Q10" s="36"/>
      <c r="R10" s="40">
        <v>43901</v>
      </c>
      <c r="S10" s="41">
        <v>-4.7577000000000001E-2</v>
      </c>
      <c r="T10" s="41">
        <v>-9.0299000000000004E-2</v>
      </c>
      <c r="U10" s="41">
        <v>-8.8651999999999995E-2</v>
      </c>
      <c r="V10" s="41">
        <v>-3.5175999999999999E-2</v>
      </c>
      <c r="W10" s="41">
        <v>-4.0670999999999999E-2</v>
      </c>
      <c r="X10" s="41">
        <v>-3.7503000000000002E-2</v>
      </c>
      <c r="Y10" s="41">
        <v>-8.4867999999999999E-2</v>
      </c>
      <c r="Z10" s="41">
        <v>-6.4949999999999994E-2</v>
      </c>
      <c r="AA10" s="41">
        <v>-7.3942999999999995E-2</v>
      </c>
      <c r="AB10" s="41">
        <v>-5.4831999999999999E-2</v>
      </c>
      <c r="AC10" s="41">
        <v>-7.9450999999999994E-2</v>
      </c>
      <c r="AD10" s="36"/>
      <c r="AE10" s="42"/>
      <c r="AF10" s="42"/>
      <c r="AG10" s="42"/>
      <c r="AH10" s="42"/>
      <c r="AI10" s="38">
        <v>43104</v>
      </c>
      <c r="AJ10" s="39">
        <v>-5.535E-3</v>
      </c>
      <c r="AK10" s="39">
        <v>1.9601E-2</v>
      </c>
      <c r="AL10" s="39">
        <v>-1.3050000000000001E-2</v>
      </c>
      <c r="AM10" s="44">
        <f t="shared" si="1"/>
        <v>3.3863280000000044E-4</v>
      </c>
      <c r="AN10" s="36"/>
      <c r="AO10" s="36"/>
    </row>
    <row r="11" spans="1:41" ht="15" customHeight="1" x14ac:dyDescent="0.2">
      <c r="A11" s="38">
        <v>43115</v>
      </c>
      <c r="B11" s="39">
        <v>1.0134000000000001E-2</v>
      </c>
      <c r="C11" s="39">
        <v>4.9690000000000003E-3</v>
      </c>
      <c r="D11" s="39">
        <v>-2.418E-3</v>
      </c>
      <c r="E11" s="39">
        <v>2.3911000000000002E-2</v>
      </c>
      <c r="F11" s="39">
        <v>2.4712000000000001E-2</v>
      </c>
      <c r="G11" s="39">
        <v>5.3990000000000002E-3</v>
      </c>
      <c r="H11" s="39">
        <v>2.5137E-2</v>
      </c>
      <c r="I11" s="39">
        <v>2.5176E-2</v>
      </c>
      <c r="J11" s="39">
        <v>3.1116999999999999E-2</v>
      </c>
      <c r="K11" s="39">
        <v>5.1479999999999998E-3</v>
      </c>
      <c r="L11" s="39">
        <v>5.0660000000000002E-3</v>
      </c>
      <c r="M11" s="42"/>
      <c r="N11" s="36"/>
      <c r="O11" s="36"/>
      <c r="P11" s="36"/>
      <c r="Q11" s="36"/>
      <c r="R11" s="40">
        <v>43902</v>
      </c>
      <c r="S11" s="41">
        <v>-0.171759</v>
      </c>
      <c r="T11" s="41">
        <v>-0.141738</v>
      </c>
      <c r="U11" s="41">
        <v>-0.15484800000000001</v>
      </c>
      <c r="V11" s="41">
        <v>-0.28302899999999998</v>
      </c>
      <c r="W11" s="41">
        <v>-0.205378</v>
      </c>
      <c r="X11" s="41">
        <v>-3.2098000000000002E-2</v>
      </c>
      <c r="Y11" s="41">
        <v>-0.151341</v>
      </c>
      <c r="Z11" s="41">
        <v>-8.5988999999999996E-2</v>
      </c>
      <c r="AA11" s="41">
        <v>-0.16602800000000001</v>
      </c>
      <c r="AB11" s="41">
        <v>-0.25782899999999997</v>
      </c>
      <c r="AC11" s="41">
        <v>-0.159944</v>
      </c>
      <c r="AD11" s="36"/>
      <c r="AE11" s="42"/>
      <c r="AF11" s="42"/>
      <c r="AG11" s="42"/>
      <c r="AH11" s="42"/>
      <c r="AI11" s="38">
        <v>43105</v>
      </c>
      <c r="AJ11" s="39">
        <v>3.6930000000000001E-3</v>
      </c>
      <c r="AK11" s="39">
        <v>-1.4074E-2</v>
      </c>
      <c r="AL11" s="39">
        <v>5.1269999999999996E-3</v>
      </c>
      <c r="AM11" s="44">
        <f t="shared" si="1"/>
        <v>-1.7511581999999997E-3</v>
      </c>
      <c r="AN11" s="36"/>
      <c r="AO11" s="36"/>
    </row>
    <row r="12" spans="1:41" ht="15" customHeight="1" x14ac:dyDescent="0.2">
      <c r="A12" s="38">
        <v>43116</v>
      </c>
      <c r="B12" s="39">
        <v>3.6600000000000001E-3</v>
      </c>
      <c r="C12" s="39">
        <v>8.7080000000000005E-3</v>
      </c>
      <c r="D12" s="39">
        <v>2.418E-3</v>
      </c>
      <c r="E12" s="39">
        <v>-7.6740000000000003E-3</v>
      </c>
      <c r="F12" s="39">
        <v>-2.0684999999999999E-2</v>
      </c>
      <c r="G12" s="39">
        <v>4.5240000000000002E-3</v>
      </c>
      <c r="H12" s="39">
        <v>-2.8636999999999999E-2</v>
      </c>
      <c r="I12" s="39">
        <v>3.3089999999999999E-3</v>
      </c>
      <c r="J12" s="39">
        <v>1.8967999999999999E-2</v>
      </c>
      <c r="K12" s="39">
        <v>-2.0753000000000001E-2</v>
      </c>
      <c r="L12" s="39">
        <v>9.8999999999999999E-4</v>
      </c>
      <c r="M12" s="42"/>
      <c r="N12" s="36"/>
      <c r="O12" s="36"/>
      <c r="P12" s="36"/>
      <c r="Q12" s="36"/>
      <c r="R12" s="40">
        <v>43903</v>
      </c>
      <c r="S12" s="41">
        <v>9.2323000000000002E-2</v>
      </c>
      <c r="T12" s="41">
        <v>0.15501899999999999</v>
      </c>
      <c r="U12" s="41">
        <v>0.11541800000000001</v>
      </c>
      <c r="V12" s="41">
        <v>0.13945299999999999</v>
      </c>
      <c r="W12" s="41">
        <v>0.19628000000000001</v>
      </c>
      <c r="X12" s="41">
        <v>9.4604999999999995E-2</v>
      </c>
      <c r="Y12" s="41">
        <v>5.3213000000000003E-2</v>
      </c>
      <c r="Z12" s="41">
        <v>7.9383999999999996E-2</v>
      </c>
      <c r="AA12" s="41">
        <v>8.7011000000000005E-2</v>
      </c>
      <c r="AB12" s="41">
        <v>0.13309000000000001</v>
      </c>
      <c r="AC12" s="41">
        <v>0.13022400000000001</v>
      </c>
      <c r="AD12" s="36"/>
      <c r="AE12" s="42"/>
      <c r="AF12" s="42"/>
      <c r="AG12" s="42"/>
      <c r="AH12" s="42"/>
      <c r="AI12" s="38">
        <v>43108</v>
      </c>
      <c r="AJ12" s="39">
        <v>-1.8450000000000001E-3</v>
      </c>
      <c r="AK12" s="39">
        <v>1.1742000000000001E-2</v>
      </c>
      <c r="AL12" s="39">
        <v>5.666E-3</v>
      </c>
      <c r="AM12" s="44">
        <f t="shared" si="1"/>
        <v>5.1871479000000003E-3</v>
      </c>
      <c r="AN12" s="36"/>
      <c r="AO12" s="36"/>
    </row>
    <row r="13" spans="1:41" ht="15" customHeight="1" x14ac:dyDescent="0.2">
      <c r="A13" s="38">
        <v>43117</v>
      </c>
      <c r="B13" s="39">
        <v>5.9189999999999998E-3</v>
      </c>
      <c r="C13" s="39">
        <v>2.3422999999999999E-2</v>
      </c>
      <c r="D13" s="39">
        <v>-2.0005999999999999E-2</v>
      </c>
      <c r="E13" s="39">
        <v>8.3680000000000004E-3</v>
      </c>
      <c r="F13" s="39">
        <v>3.2100000000000002E-3</v>
      </c>
      <c r="G13" s="39">
        <v>1.4840000000000001E-2</v>
      </c>
      <c r="H13" s="39">
        <v>1.7520000000000001E-3</v>
      </c>
      <c r="I13" s="39">
        <v>2.4746000000000001E-2</v>
      </c>
      <c r="J13" s="39">
        <v>2.6372E-2</v>
      </c>
      <c r="K13" s="39">
        <v>-3.9399999999999999E-3</v>
      </c>
      <c r="L13" s="39">
        <v>1.6868000000000001E-2</v>
      </c>
      <c r="M13" s="42"/>
      <c r="N13" s="36"/>
      <c r="O13" s="36"/>
      <c r="P13" s="36"/>
      <c r="Q13" s="36"/>
      <c r="R13" s="40">
        <v>43906</v>
      </c>
      <c r="S13" s="41">
        <v>-0.140983</v>
      </c>
      <c r="T13" s="41">
        <v>-0.18259600000000001</v>
      </c>
      <c r="U13" s="41">
        <v>-8.1156000000000006E-2</v>
      </c>
      <c r="V13" s="41">
        <v>-0.21016399999999999</v>
      </c>
      <c r="W13" s="41">
        <v>-0.19165699999999999</v>
      </c>
      <c r="X13" s="41">
        <v>-0.101242</v>
      </c>
      <c r="Y13" s="41">
        <v>-0.244973</v>
      </c>
      <c r="Z13" s="41">
        <v>-0.23724400000000001</v>
      </c>
      <c r="AA13" s="41">
        <v>-0.26685700000000001</v>
      </c>
      <c r="AB13" s="41">
        <v>-0.25028499999999998</v>
      </c>
      <c r="AC13" s="41">
        <v>-0.149898</v>
      </c>
      <c r="AD13" s="36"/>
      <c r="AE13" s="42"/>
      <c r="AF13" s="42"/>
      <c r="AG13" s="42"/>
      <c r="AH13" s="42"/>
      <c r="AI13" s="38">
        <v>43109</v>
      </c>
      <c r="AJ13" s="39">
        <v>-2.774E-3</v>
      </c>
      <c r="AK13" s="39">
        <v>-1.5687E-2</v>
      </c>
      <c r="AL13" s="39">
        <v>0</v>
      </c>
      <c r="AM13" s="44">
        <f t="shared" si="1"/>
        <v>-6.1530512999999993E-3</v>
      </c>
      <c r="AN13" s="36"/>
      <c r="AO13" s="36"/>
    </row>
    <row r="14" spans="1:41" ht="15" customHeight="1" x14ac:dyDescent="0.2">
      <c r="A14" s="38">
        <v>43118</v>
      </c>
      <c r="B14" s="39">
        <v>-5.006E-3</v>
      </c>
      <c r="C14" s="39">
        <v>-6.7990000000000004E-3</v>
      </c>
      <c r="D14" s="39">
        <v>-4.9410000000000001E-3</v>
      </c>
      <c r="E14" s="39">
        <v>-1.0470999999999999E-2</v>
      </c>
      <c r="F14" s="39">
        <v>-2.5152999999999998E-2</v>
      </c>
      <c r="G14" s="39">
        <v>3.3300000000000001E-3</v>
      </c>
      <c r="H14" s="39">
        <v>2.4448999999999999E-2</v>
      </c>
      <c r="I14" s="39">
        <v>-1.0259000000000001E-2</v>
      </c>
      <c r="J14" s="39">
        <v>-9.8080000000000007E-3</v>
      </c>
      <c r="K14" s="39">
        <v>-1.9934E-2</v>
      </c>
      <c r="L14" s="39">
        <v>-2.8E-3</v>
      </c>
      <c r="M14" s="42"/>
      <c r="N14" s="36"/>
      <c r="O14" s="36"/>
      <c r="P14" s="36"/>
      <c r="Q14" s="36"/>
      <c r="R14" s="40">
        <v>43907</v>
      </c>
      <c r="S14" s="41">
        <v>5.8115E-2</v>
      </c>
      <c r="T14" s="41">
        <v>4.7223000000000001E-2</v>
      </c>
      <c r="U14" s="41">
        <v>3.508E-2</v>
      </c>
      <c r="V14" s="41">
        <v>-1.2385999999999999E-2</v>
      </c>
      <c r="W14" s="41">
        <v>4.7735E-2</v>
      </c>
      <c r="X14" s="41">
        <v>7.2400999999999993E-2</v>
      </c>
      <c r="Y14" s="41">
        <v>5.7944000000000002E-2</v>
      </c>
      <c r="Z14" s="41">
        <v>4.3485000000000003E-2</v>
      </c>
      <c r="AA14" s="41">
        <v>7.2459999999999998E-3</v>
      </c>
      <c r="AB14" s="41">
        <v>-7.1263000000000007E-2</v>
      </c>
      <c r="AC14" s="41">
        <v>4.7324999999999999E-2</v>
      </c>
      <c r="AD14" s="36"/>
      <c r="AE14" s="42"/>
      <c r="AF14" s="42"/>
      <c r="AG14" s="42"/>
      <c r="AH14" s="42"/>
      <c r="AI14" s="38">
        <v>43110</v>
      </c>
      <c r="AJ14" s="39">
        <v>0</v>
      </c>
      <c r="AK14" s="39">
        <v>-4.0328000000000003E-2</v>
      </c>
      <c r="AL14" s="39">
        <v>-3.679E-3</v>
      </c>
      <c r="AM14" s="44">
        <f t="shared" si="1"/>
        <v>-1.4667533100000001E-2</v>
      </c>
      <c r="AN14" s="36"/>
      <c r="AO14" s="36"/>
    </row>
    <row r="15" spans="1:41" ht="15" customHeight="1" x14ac:dyDescent="0.2">
      <c r="A15" s="38">
        <v>43119</v>
      </c>
      <c r="B15" s="39">
        <v>3.643E-3</v>
      </c>
      <c r="C15" s="39">
        <v>-6.5589999999999997E-3</v>
      </c>
      <c r="D15" s="39">
        <v>1.4749999999999999E-2</v>
      </c>
      <c r="E15" s="39">
        <v>0</v>
      </c>
      <c r="F15" s="39">
        <v>1.0625000000000001E-2</v>
      </c>
      <c r="G15" s="39">
        <v>1.7845E-2</v>
      </c>
      <c r="H15" s="39">
        <v>-4.4010000000000004E-3</v>
      </c>
      <c r="I15" s="39">
        <v>-7.3540000000000003E-3</v>
      </c>
      <c r="J15" s="39">
        <v>-1.4895E-2</v>
      </c>
      <c r="K15" s="39">
        <v>3.9479E-2</v>
      </c>
      <c r="L15" s="39">
        <v>3.1689999999999999E-3</v>
      </c>
      <c r="M15" s="42"/>
      <c r="N15" s="36"/>
      <c r="O15" s="36"/>
      <c r="P15" s="36"/>
      <c r="Q15" s="36"/>
      <c r="R15" s="40">
        <v>43908</v>
      </c>
      <c r="S15" s="41">
        <v>-4.3713000000000002E-2</v>
      </c>
      <c r="T15" s="41">
        <v>-0.18037800000000001</v>
      </c>
      <c r="U15" s="41">
        <v>-0.15537100000000001</v>
      </c>
      <c r="V15" s="41">
        <v>-0.23133699999999999</v>
      </c>
      <c r="W15" s="41">
        <v>-0.14859600000000001</v>
      </c>
      <c r="X15" s="41">
        <v>-6.4624000000000001E-2</v>
      </c>
      <c r="Y15" s="41">
        <v>-0.13051399999999999</v>
      </c>
      <c r="Z15" s="41">
        <v>-0.18596099999999999</v>
      </c>
      <c r="AA15" s="41">
        <v>-0.14881</v>
      </c>
      <c r="AB15" s="41">
        <v>-0.378834</v>
      </c>
      <c r="AC15" s="41">
        <v>-0.109259</v>
      </c>
      <c r="AD15" s="36"/>
      <c r="AE15" s="42"/>
      <c r="AF15" s="42"/>
      <c r="AG15" s="42"/>
      <c r="AH15" s="42"/>
      <c r="AI15" s="38">
        <v>43111</v>
      </c>
      <c r="AJ15" s="39">
        <v>1.1508000000000001E-2</v>
      </c>
      <c r="AK15" s="39">
        <v>-4.1240000000000001E-3</v>
      </c>
      <c r="AL15" s="39">
        <v>-9.9729999999999992E-3</v>
      </c>
      <c r="AM15" s="44">
        <f t="shared" si="1"/>
        <v>-8.6291369999999968E-4</v>
      </c>
      <c r="AN15" s="36"/>
      <c r="AO15" s="36"/>
    </row>
    <row r="16" spans="1:41" ht="15" customHeight="1" x14ac:dyDescent="0.2">
      <c r="A16" s="38">
        <v>43122</v>
      </c>
      <c r="B16" s="39">
        <v>-4.5560000000000002E-3</v>
      </c>
      <c r="C16" s="39">
        <v>3.4280000000000001E-3</v>
      </c>
      <c r="D16" s="39">
        <v>-5.3829999999999998E-3</v>
      </c>
      <c r="E16" s="39">
        <v>-7.0419999999999996E-3</v>
      </c>
      <c r="F16" s="39">
        <v>-1.6393999999999999E-2</v>
      </c>
      <c r="G16" s="39">
        <v>-1.361E-3</v>
      </c>
      <c r="H16" s="39">
        <v>-5.4050000000000001E-3</v>
      </c>
      <c r="I16" s="39">
        <v>-4.6579999999999998E-3</v>
      </c>
      <c r="J16" s="39">
        <v>-1.9786000000000002E-2</v>
      </c>
      <c r="K16" s="39">
        <v>-3.0127000000000001E-2</v>
      </c>
      <c r="L16" s="39">
        <v>5.5989999999999998E-3</v>
      </c>
      <c r="M16" s="42"/>
      <c r="N16" s="36"/>
      <c r="O16" s="36"/>
      <c r="P16" s="36"/>
      <c r="Q16" s="36"/>
      <c r="R16" s="40">
        <v>43909</v>
      </c>
      <c r="S16" s="41">
        <v>4.4568000000000003E-2</v>
      </c>
      <c r="T16" s="41">
        <v>-3.9867E-2</v>
      </c>
      <c r="U16" s="41">
        <v>4.6933999999999997E-2</v>
      </c>
      <c r="V16" s="41">
        <v>9.4834000000000002E-2</v>
      </c>
      <c r="W16" s="41">
        <v>-2.7938000000000001E-2</v>
      </c>
      <c r="X16" s="41">
        <v>-5.1665000000000003E-2</v>
      </c>
      <c r="Y16" s="41">
        <v>0.117412</v>
      </c>
      <c r="Z16" s="41">
        <v>0.139762</v>
      </c>
      <c r="AA16" s="41">
        <v>8.8546E-2</v>
      </c>
      <c r="AB16" s="41">
        <v>5.8424999999999998E-2</v>
      </c>
      <c r="AC16" s="41">
        <v>2.1253999999999999E-2</v>
      </c>
      <c r="AD16" s="36"/>
      <c r="AE16" s="42"/>
      <c r="AF16" s="42"/>
      <c r="AG16" s="42"/>
      <c r="AH16" s="42"/>
      <c r="AI16" s="38">
        <v>43112</v>
      </c>
      <c r="AJ16" s="39">
        <v>-1.1508000000000001E-2</v>
      </c>
      <c r="AK16" s="39">
        <v>2.3684E-2</v>
      </c>
      <c r="AL16" s="39">
        <v>5.1409999999999997E-3</v>
      </c>
      <c r="AM16" s="44">
        <f t="shared" si="1"/>
        <v>5.771756099999999E-3</v>
      </c>
      <c r="AN16" s="36"/>
      <c r="AO16" s="36"/>
    </row>
    <row r="17" spans="1:49" ht="15" customHeight="1" x14ac:dyDescent="0.2">
      <c r="A17" s="38">
        <v>43123</v>
      </c>
      <c r="B17" s="39">
        <v>0</v>
      </c>
      <c r="C17" s="39">
        <v>3.7000000000000002E-3</v>
      </c>
      <c r="D17" s="39">
        <v>6.8459999999999997E-3</v>
      </c>
      <c r="E17" s="39">
        <v>-1.2087000000000001E-2</v>
      </c>
      <c r="F17" s="39">
        <v>-4.6519999999999999E-2</v>
      </c>
      <c r="G17" s="39">
        <v>-1.9258000000000001E-2</v>
      </c>
      <c r="H17" s="39">
        <v>-1.4642000000000001E-2</v>
      </c>
      <c r="I17" s="39">
        <v>-1.9692999999999999E-2</v>
      </c>
      <c r="J17" s="39">
        <v>-2.4969000000000002E-2</v>
      </c>
      <c r="K17" s="39">
        <v>2.4951999999999998E-2</v>
      </c>
      <c r="L17" s="39">
        <v>-1.2282E-2</v>
      </c>
      <c r="M17" s="42"/>
      <c r="N17" s="36"/>
      <c r="O17" s="36"/>
      <c r="P17" s="36"/>
      <c r="Q17" s="36"/>
      <c r="R17" s="40">
        <v>43910</v>
      </c>
      <c r="S17" s="41">
        <v>2.9475999999999999E-2</v>
      </c>
      <c r="T17" s="41">
        <v>-3.8672999999999999E-2</v>
      </c>
      <c r="U17" s="41">
        <v>-9.4784999999999994E-2</v>
      </c>
      <c r="V17" s="41">
        <v>-3.6720000000000003E-2</v>
      </c>
      <c r="W17" s="41">
        <v>-4.5072000000000001E-2</v>
      </c>
      <c r="X17" s="41">
        <v>-3.7399000000000002E-2</v>
      </c>
      <c r="Y17" s="41">
        <v>-7.9933000000000004E-2</v>
      </c>
      <c r="Z17" s="41">
        <v>-6.5147999999999998E-2</v>
      </c>
      <c r="AA17" s="41">
        <v>5.4834000000000001E-2</v>
      </c>
      <c r="AB17" s="41">
        <v>-2.7779999999999999E-2</v>
      </c>
      <c r="AC17" s="41">
        <v>-1.8641999999999999E-2</v>
      </c>
      <c r="AD17" s="36"/>
      <c r="AE17" s="42"/>
      <c r="AF17" s="42"/>
      <c r="AG17" s="42"/>
      <c r="AH17" s="42"/>
      <c r="AI17" s="38">
        <v>43115</v>
      </c>
      <c r="AJ17" s="39">
        <v>1.0134000000000001E-2</v>
      </c>
      <c r="AK17" s="39">
        <v>2.4712000000000001E-2</v>
      </c>
      <c r="AL17" s="39">
        <v>5.3990000000000002E-3</v>
      </c>
      <c r="AM17" s="44">
        <f t="shared" si="1"/>
        <v>1.34136585E-2</v>
      </c>
      <c r="AN17" s="36"/>
      <c r="AO17" s="36"/>
    </row>
    <row r="18" spans="1:49" ht="15" customHeight="1" x14ac:dyDescent="0.2">
      <c r="A18" s="38">
        <v>43124</v>
      </c>
      <c r="B18" s="39">
        <v>-4.57E-4</v>
      </c>
      <c r="C18" s="39">
        <v>7.6276999999999998E-2</v>
      </c>
      <c r="D18" s="39">
        <v>2.7872999999999998E-2</v>
      </c>
      <c r="E18" s="39">
        <v>3.6520999999999998E-2</v>
      </c>
      <c r="F18" s="39">
        <v>2.0566000000000001E-2</v>
      </c>
      <c r="G18" s="39">
        <v>1.9258000000000001E-2</v>
      </c>
      <c r="H18" s="39">
        <v>4.6406000000000003E-2</v>
      </c>
      <c r="I18" s="39">
        <v>4.2500999999999997E-2</v>
      </c>
      <c r="J18" s="39">
        <v>5.2229999999999999E-2</v>
      </c>
      <c r="K18" s="39">
        <v>8.5713999999999999E-2</v>
      </c>
      <c r="L18" s="39">
        <v>3.6533999999999997E-2</v>
      </c>
      <c r="M18" s="42"/>
      <c r="N18" s="36"/>
      <c r="O18" s="36"/>
      <c r="P18" s="36"/>
      <c r="Q18" s="36"/>
      <c r="R18" s="40">
        <v>43913</v>
      </c>
      <c r="S18" s="41">
        <v>-4.5848E-2</v>
      </c>
      <c r="T18" s="41">
        <v>-0.105812</v>
      </c>
      <c r="U18" s="41">
        <v>-6.5668000000000004E-2</v>
      </c>
      <c r="V18" s="41">
        <v>-8.9259000000000005E-2</v>
      </c>
      <c r="W18" s="41">
        <v>-4.4901000000000003E-2</v>
      </c>
      <c r="X18" s="41">
        <v>-5.5563000000000001E-2</v>
      </c>
      <c r="Y18" s="41">
        <v>-3.3409000000000001E-2</v>
      </c>
      <c r="Z18" s="41">
        <v>-0.13714999999999999</v>
      </c>
      <c r="AA18" s="41">
        <v>-0.13379099999999999</v>
      </c>
      <c r="AB18" s="41">
        <v>-0.119545</v>
      </c>
      <c r="AC18" s="41">
        <v>-5.3595999999999998E-2</v>
      </c>
      <c r="AD18" s="36"/>
      <c r="AE18" s="42"/>
      <c r="AF18" s="42"/>
      <c r="AG18" s="42"/>
      <c r="AH18" s="42"/>
      <c r="AI18" s="38">
        <v>43116</v>
      </c>
      <c r="AJ18" s="39">
        <v>3.6600000000000001E-3</v>
      </c>
      <c r="AK18" s="39">
        <v>-2.0684999999999999E-2</v>
      </c>
      <c r="AL18" s="39">
        <v>4.5240000000000002E-3</v>
      </c>
      <c r="AM18" s="44">
        <f t="shared" si="1"/>
        <v>-4.1665833000000003E-3</v>
      </c>
      <c r="AN18" s="36"/>
      <c r="AO18" s="36"/>
    </row>
    <row r="19" spans="1:49" ht="15" customHeight="1" x14ac:dyDescent="0.2">
      <c r="A19" s="38">
        <v>43126</v>
      </c>
      <c r="B19" s="39">
        <v>-4.57E-4</v>
      </c>
      <c r="C19" s="39">
        <v>3.0588000000000001E-2</v>
      </c>
      <c r="D19" s="39">
        <v>1.8780000000000002E-2</v>
      </c>
      <c r="E19" s="39">
        <v>4.0545999999999999E-2</v>
      </c>
      <c r="F19" s="39">
        <v>1.5152000000000001E-2</v>
      </c>
      <c r="G19" s="39">
        <v>2.993E-3</v>
      </c>
      <c r="H19" s="39">
        <v>3.7475000000000001E-2</v>
      </c>
      <c r="I19" s="39">
        <v>2.5444999999999999E-2</v>
      </c>
      <c r="J19" s="39">
        <v>3.5762000000000002E-2</v>
      </c>
      <c r="K19" s="39">
        <v>2.9328E-2</v>
      </c>
      <c r="L19" s="39">
        <v>2.1867000000000001E-2</v>
      </c>
      <c r="M19" s="42"/>
      <c r="N19" s="36"/>
      <c r="O19" s="36"/>
      <c r="P19" s="36"/>
      <c r="Q19" s="36"/>
      <c r="R19" s="40">
        <v>43914</v>
      </c>
      <c r="S19" s="41">
        <v>-1.9299E-2</v>
      </c>
      <c r="T19" s="41">
        <v>0.158081</v>
      </c>
      <c r="U19" s="41">
        <v>5.0813999999999998E-2</v>
      </c>
      <c r="V19" s="41">
        <v>0.16598499999999999</v>
      </c>
      <c r="W19" s="41">
        <v>0.13611100000000001</v>
      </c>
      <c r="X19" s="41">
        <v>-5.5449999999999996E-3</v>
      </c>
      <c r="Y19" s="41">
        <v>0.15562699999999999</v>
      </c>
      <c r="Z19" s="41">
        <v>9.5006999999999994E-2</v>
      </c>
      <c r="AA19" s="41">
        <v>0.12027</v>
      </c>
      <c r="AB19" s="41">
        <v>0.12756100000000001</v>
      </c>
      <c r="AC19" s="41">
        <v>9.2490000000000003E-2</v>
      </c>
      <c r="AD19" s="36"/>
      <c r="AE19" s="42"/>
      <c r="AF19" s="42"/>
      <c r="AG19" s="42"/>
      <c r="AH19" s="42"/>
      <c r="AI19" s="38">
        <v>43117</v>
      </c>
      <c r="AJ19" s="39">
        <v>5.9189999999999998E-3</v>
      </c>
      <c r="AK19" s="39">
        <v>3.2100000000000002E-3</v>
      </c>
      <c r="AL19" s="39">
        <v>1.4840000000000001E-2</v>
      </c>
      <c r="AM19" s="44">
        <f t="shared" si="1"/>
        <v>7.9888676999999991E-3</v>
      </c>
      <c r="AN19" s="36"/>
      <c r="AO19" s="36"/>
      <c r="AR19" s="118" t="s">
        <v>119</v>
      </c>
      <c r="AU19" s="117" t="s">
        <v>843</v>
      </c>
    </row>
    <row r="20" spans="1:49" ht="15" customHeight="1" x14ac:dyDescent="0.2">
      <c r="A20" s="38">
        <v>43129</v>
      </c>
      <c r="B20" s="39">
        <v>-1.83E-3</v>
      </c>
      <c r="C20" s="39">
        <v>-5.6319999999999999E-3</v>
      </c>
      <c r="D20" s="39">
        <v>1.3857E-2</v>
      </c>
      <c r="E20" s="39">
        <v>-6.6449999999999999E-3</v>
      </c>
      <c r="F20" s="39">
        <v>-2.0254000000000001E-2</v>
      </c>
      <c r="G20" s="39">
        <v>-4.9020000000000001E-3</v>
      </c>
      <c r="H20" s="39">
        <v>-5.3010000000000002E-3</v>
      </c>
      <c r="I20" s="39">
        <v>-2.2228999999999999E-2</v>
      </c>
      <c r="J20" s="39">
        <v>3.5860000000000002E-3</v>
      </c>
      <c r="K20" s="39">
        <v>-6.5695000000000003E-2</v>
      </c>
      <c r="L20" s="39">
        <v>-9.7750000000000007E-3</v>
      </c>
      <c r="M20" s="42"/>
      <c r="N20" s="36"/>
      <c r="O20" s="36"/>
      <c r="P20" s="36"/>
      <c r="Q20" s="36"/>
      <c r="R20" s="40">
        <v>43915</v>
      </c>
      <c r="S20" s="41">
        <v>3.1389E-2</v>
      </c>
      <c r="T20" s="41">
        <v>0.113315</v>
      </c>
      <c r="U20" s="41">
        <v>5.5461000000000003E-2</v>
      </c>
      <c r="V20" s="41">
        <v>7.9741000000000006E-2</v>
      </c>
      <c r="W20" s="41">
        <v>8.3582000000000004E-2</v>
      </c>
      <c r="X20" s="41">
        <v>1.2104999999999999E-2</v>
      </c>
      <c r="Y20" s="41">
        <v>8.9431999999999998E-2</v>
      </c>
      <c r="Z20" s="41">
        <v>0.109293</v>
      </c>
      <c r="AA20" s="41">
        <v>0.23760800000000001</v>
      </c>
      <c r="AB20" s="41">
        <v>0.13078300000000001</v>
      </c>
      <c r="AC20" s="41">
        <v>7.2272000000000003E-2</v>
      </c>
      <c r="AD20" s="36"/>
      <c r="AE20" s="42"/>
      <c r="AF20" s="42"/>
      <c r="AG20" s="42"/>
      <c r="AH20" s="42"/>
      <c r="AI20" s="38">
        <v>43118</v>
      </c>
      <c r="AJ20" s="39">
        <v>-5.006E-3</v>
      </c>
      <c r="AK20" s="39">
        <v>-2.5152999999999998E-2</v>
      </c>
      <c r="AL20" s="39">
        <v>3.3300000000000001E-3</v>
      </c>
      <c r="AM20" s="44">
        <f t="shared" si="1"/>
        <v>-8.9421057000000012E-3</v>
      </c>
      <c r="AN20" s="36"/>
      <c r="AO20" s="36"/>
      <c r="AR20" s="118" t="s">
        <v>841</v>
      </c>
      <c r="AS20" s="118" t="s">
        <v>845</v>
      </c>
      <c r="AU20" s="118" t="s">
        <v>842</v>
      </c>
    </row>
    <row r="21" spans="1:49" ht="15" customHeight="1" x14ac:dyDescent="0.2">
      <c r="A21" s="38">
        <v>43130</v>
      </c>
      <c r="B21" s="39">
        <v>1.3730000000000001E-3</v>
      </c>
      <c r="C21" s="39">
        <v>-3.859E-3</v>
      </c>
      <c r="D21" s="39">
        <v>-2.7560000000000002E-3</v>
      </c>
      <c r="E21" s="39">
        <v>-7.3600000000000002E-3</v>
      </c>
      <c r="F21" s="39">
        <v>-1.5464E-2</v>
      </c>
      <c r="G21" s="39">
        <v>-4.9259999999999998E-3</v>
      </c>
      <c r="H21" s="39">
        <v>-3.009E-3</v>
      </c>
      <c r="I21" s="39">
        <v>3.473E-3</v>
      </c>
      <c r="J21" s="39">
        <v>-1.3617000000000001E-2</v>
      </c>
      <c r="K21" s="39">
        <v>-7.4349999999999998E-3</v>
      </c>
      <c r="L21" s="39">
        <v>-2.5530000000000001E-3</v>
      </c>
      <c r="M21" s="42"/>
      <c r="N21" s="36"/>
      <c r="O21" s="36"/>
      <c r="P21" s="36"/>
      <c r="Q21" s="36"/>
      <c r="R21" s="40">
        <v>43916</v>
      </c>
      <c r="S21" s="41">
        <v>9.4139E-2</v>
      </c>
      <c r="T21" s="41">
        <v>4.9069000000000002E-2</v>
      </c>
      <c r="U21" s="41">
        <v>0.121793</v>
      </c>
      <c r="V21" s="41">
        <v>9.5475000000000004E-2</v>
      </c>
      <c r="W21" s="41">
        <v>4.0638000000000001E-2</v>
      </c>
      <c r="X21" s="41">
        <v>7.6031000000000001E-2</v>
      </c>
      <c r="Y21" s="41">
        <v>5.6195000000000002E-2</v>
      </c>
      <c r="Z21" s="41">
        <v>5.0083000000000003E-2</v>
      </c>
      <c r="AA21" s="41">
        <v>6.3619999999999996E-3</v>
      </c>
      <c r="AB21" s="41">
        <v>-1.753E-3</v>
      </c>
      <c r="AC21" s="41">
        <v>3.6082999999999997E-2</v>
      </c>
      <c r="AD21" s="36"/>
      <c r="AE21" s="42"/>
      <c r="AF21" s="42"/>
      <c r="AG21" s="42"/>
      <c r="AH21" s="42"/>
      <c r="AI21" s="38">
        <v>43119</v>
      </c>
      <c r="AJ21" s="39">
        <v>3.643E-3</v>
      </c>
      <c r="AK21" s="39">
        <v>1.0625000000000001E-2</v>
      </c>
      <c r="AL21" s="39">
        <v>1.7845E-2</v>
      </c>
      <c r="AM21" s="44">
        <f t="shared" si="1"/>
        <v>1.07032629E-2</v>
      </c>
      <c r="AN21" s="36"/>
      <c r="AO21" s="36"/>
      <c r="AR21" s="120">
        <v>10000</v>
      </c>
      <c r="AS21" s="120">
        <v>20</v>
      </c>
      <c r="AU21" s="120">
        <v>-200000</v>
      </c>
    </row>
    <row r="22" spans="1:49" ht="15" customHeight="1" x14ac:dyDescent="0.2">
      <c r="A22" s="38">
        <v>43131</v>
      </c>
      <c r="B22" s="39">
        <v>3.6510000000000002E-3</v>
      </c>
      <c r="C22" s="39">
        <v>2.2426999999999999E-2</v>
      </c>
      <c r="D22" s="39">
        <v>-1.3810000000000001E-3</v>
      </c>
      <c r="E22" s="39">
        <v>6.0260000000000001E-3</v>
      </c>
      <c r="F22" s="39">
        <v>-1.3950000000000001E-2</v>
      </c>
      <c r="G22" s="39">
        <v>-1.4090999999999999E-2</v>
      </c>
      <c r="H22" s="39">
        <v>-3.251E-3</v>
      </c>
      <c r="I22" s="39">
        <v>9.554E-3</v>
      </c>
      <c r="J22" s="39">
        <v>3.8754999999999998E-2</v>
      </c>
      <c r="K22" s="39">
        <v>7.4349999999999998E-3</v>
      </c>
      <c r="L22" s="39">
        <v>5.0769999999999999E-3</v>
      </c>
      <c r="M22" s="42"/>
      <c r="N22" s="36"/>
      <c r="O22" s="36"/>
      <c r="P22" s="36"/>
      <c r="Q22" s="36"/>
      <c r="R22" s="40">
        <v>43917</v>
      </c>
      <c r="S22" s="41">
        <v>-2.4517000000000001E-2</v>
      </c>
      <c r="T22" s="41">
        <v>-7.6659000000000005E-2</v>
      </c>
      <c r="U22" s="41">
        <v>-6.1291999999999999E-2</v>
      </c>
      <c r="V22" s="41">
        <v>-0.126114</v>
      </c>
      <c r="W22" s="41">
        <v>-6.6782999999999995E-2</v>
      </c>
      <c r="X22" s="41">
        <v>-5.3783999999999998E-2</v>
      </c>
      <c r="Y22" s="41">
        <v>-5.2443999999999998E-2</v>
      </c>
      <c r="Z22" s="41">
        <v>-7.2062000000000001E-2</v>
      </c>
      <c r="AA22" s="41">
        <v>-0.10219499999999999</v>
      </c>
      <c r="AB22" s="41">
        <v>0</v>
      </c>
      <c r="AC22" s="41">
        <v>-5.6666000000000001E-2</v>
      </c>
      <c r="AD22" s="36"/>
      <c r="AE22" s="42"/>
      <c r="AF22" s="42"/>
      <c r="AG22" s="42"/>
      <c r="AH22" s="42"/>
      <c r="AI22" s="38">
        <v>43122</v>
      </c>
      <c r="AJ22" s="39">
        <v>-4.5560000000000002E-3</v>
      </c>
      <c r="AK22" s="39">
        <v>-1.6393999999999999E-2</v>
      </c>
      <c r="AL22" s="39">
        <v>-1.361E-3</v>
      </c>
      <c r="AM22" s="44">
        <f t="shared" si="1"/>
        <v>-7.4362562999999993E-3</v>
      </c>
      <c r="AN22" s="36"/>
      <c r="AO22" s="36"/>
    </row>
    <row r="23" spans="1:49" ht="15" customHeight="1" x14ac:dyDescent="0.2">
      <c r="A23" s="38">
        <v>43132</v>
      </c>
      <c r="B23" s="39">
        <v>1.5869999999999999E-2</v>
      </c>
      <c r="C23" s="39">
        <v>2.7680000000000001E-3</v>
      </c>
      <c r="D23" s="39">
        <v>6.4279999999999997E-3</v>
      </c>
      <c r="E23" s="39">
        <v>3.6058E-2</v>
      </c>
      <c r="F23" s="39">
        <v>2.0851999999999999E-2</v>
      </c>
      <c r="G23" s="39">
        <v>4.1650000000000003E-3</v>
      </c>
      <c r="H23" s="39">
        <v>4.6500000000000003E-4</v>
      </c>
      <c r="I23" s="39">
        <v>-4.4999999999999997E-3</v>
      </c>
      <c r="J23" s="39">
        <v>-1.2097999999999999E-2</v>
      </c>
      <c r="K23" s="39">
        <v>1.8349000000000001E-2</v>
      </c>
      <c r="L23" s="39">
        <v>6.842E-3</v>
      </c>
      <c r="M23" s="42"/>
      <c r="N23" s="36"/>
      <c r="O23" s="36"/>
      <c r="P23" s="36"/>
      <c r="Q23" s="36"/>
      <c r="R23" s="40">
        <v>43920</v>
      </c>
      <c r="S23" s="41">
        <v>4.7920000000000003E-3</v>
      </c>
      <c r="T23" s="41">
        <v>2.6211999999999999E-2</v>
      </c>
      <c r="U23" s="41">
        <v>3.8159999999999999E-2</v>
      </c>
      <c r="V23" s="41">
        <v>-2.3293000000000001E-2</v>
      </c>
      <c r="W23" s="41">
        <v>-3.5631999999999997E-2</v>
      </c>
      <c r="X23" s="41">
        <v>1.7999999999999999E-2</v>
      </c>
      <c r="Y23" s="41">
        <v>1.1167E-2</v>
      </c>
      <c r="Z23" s="41">
        <v>-8.6479999999999994E-3</v>
      </c>
      <c r="AA23" s="41">
        <v>-8.7359999999999993E-2</v>
      </c>
      <c r="AB23" s="41">
        <v>-4.4851000000000002E-2</v>
      </c>
      <c r="AC23" s="41">
        <v>1.6358000000000001E-2</v>
      </c>
      <c r="AD23" s="36"/>
      <c r="AE23" s="42"/>
      <c r="AF23" s="42"/>
      <c r="AG23" s="42"/>
      <c r="AH23" s="42"/>
      <c r="AI23" s="38">
        <v>43123</v>
      </c>
      <c r="AJ23" s="39">
        <v>0</v>
      </c>
      <c r="AK23" s="39">
        <v>-4.6519999999999999E-2</v>
      </c>
      <c r="AL23" s="39">
        <v>-1.9258000000000001E-2</v>
      </c>
      <c r="AM23" s="44">
        <f t="shared" si="1"/>
        <v>-2.1923807399999998E-2</v>
      </c>
      <c r="AN23" s="36"/>
      <c r="AO23" s="36"/>
    </row>
    <row r="24" spans="1:49" ht="15" customHeight="1" x14ac:dyDescent="0.2">
      <c r="A24" s="38">
        <v>43133</v>
      </c>
      <c r="B24" s="39">
        <v>-9.946E-3</v>
      </c>
      <c r="C24" s="39">
        <v>-1.3664000000000001E-2</v>
      </c>
      <c r="D24" s="39">
        <v>-9.195E-3</v>
      </c>
      <c r="E24" s="39">
        <v>-8.4060000000000003E-3</v>
      </c>
      <c r="F24" s="39">
        <v>-4.2147999999999998E-2</v>
      </c>
      <c r="G24" s="39">
        <v>-2.4970000000000001E-3</v>
      </c>
      <c r="H24" s="39">
        <v>-1.0749999999999999E-2</v>
      </c>
      <c r="I24" s="39">
        <v>-1.1474E-2</v>
      </c>
      <c r="J24" s="39">
        <v>-2.7520000000000001E-3</v>
      </c>
      <c r="K24" s="39">
        <v>-3.2022000000000002E-2</v>
      </c>
      <c r="L24" s="39">
        <v>-1.7153000000000002E-2</v>
      </c>
      <c r="M24" s="42"/>
      <c r="N24" s="36"/>
      <c r="O24" s="36"/>
      <c r="P24" s="36"/>
      <c r="Q24" s="36"/>
      <c r="R24" s="40">
        <v>43921</v>
      </c>
      <c r="S24" s="41">
        <v>-5.1503E-2</v>
      </c>
      <c r="T24" s="41">
        <v>-3.8683000000000002E-2</v>
      </c>
      <c r="U24" s="41">
        <v>1.189E-2</v>
      </c>
      <c r="V24" s="41">
        <v>-0.105361</v>
      </c>
      <c r="W24" s="41">
        <v>-7.6372999999999996E-2</v>
      </c>
      <c r="X24" s="41">
        <v>-2.2359E-2</v>
      </c>
      <c r="Y24" s="41">
        <v>-0.11675099999999999</v>
      </c>
      <c r="Z24" s="41">
        <v>-6.1536E-2</v>
      </c>
      <c r="AA24" s="41">
        <v>-8.7328000000000003E-2</v>
      </c>
      <c r="AB24" s="41">
        <v>-3.1690000000000003E-2</v>
      </c>
      <c r="AC24" s="41">
        <v>-2.1943000000000001E-2</v>
      </c>
      <c r="AD24" s="36"/>
      <c r="AE24" s="42"/>
      <c r="AF24" s="42"/>
      <c r="AG24" s="42"/>
      <c r="AH24" s="42"/>
      <c r="AI24" s="38">
        <v>43124</v>
      </c>
      <c r="AJ24" s="39">
        <v>-4.57E-4</v>
      </c>
      <c r="AK24" s="39">
        <v>2.0566000000000001E-2</v>
      </c>
      <c r="AL24" s="39">
        <v>1.9258000000000001E-2</v>
      </c>
      <c r="AM24" s="44">
        <f t="shared" si="1"/>
        <v>1.3121021100000001E-2</v>
      </c>
      <c r="AN24" s="36"/>
      <c r="AO24" s="36"/>
      <c r="AT24" s="118" t="s">
        <v>840</v>
      </c>
      <c r="AU24" s="117" t="s">
        <v>844</v>
      </c>
    </row>
    <row r="25" spans="1:49" ht="21" customHeight="1" x14ac:dyDescent="0.25">
      <c r="A25" s="38">
        <v>43136</v>
      </c>
      <c r="B25" s="39">
        <v>-1.5107000000000001E-2</v>
      </c>
      <c r="C25" s="39">
        <v>-3.0262000000000001E-2</v>
      </c>
      <c r="D25" s="39">
        <v>-3.5735000000000003E-2</v>
      </c>
      <c r="E25" s="39">
        <v>-2.8988E-2</v>
      </c>
      <c r="F25" s="39">
        <v>-2.7274E-2</v>
      </c>
      <c r="G25" s="39">
        <v>-1.3986E-2</v>
      </c>
      <c r="H25" s="39">
        <v>-2.2334E-2</v>
      </c>
      <c r="I25" s="39">
        <v>-3.5235000000000002E-2</v>
      </c>
      <c r="J25" s="39">
        <v>-1.5873000000000002E-2</v>
      </c>
      <c r="K25" s="39">
        <v>-1.6403999999999998E-2</v>
      </c>
      <c r="L25" s="39">
        <v>-2.6282E-2</v>
      </c>
      <c r="M25" s="42"/>
      <c r="N25" s="36"/>
      <c r="O25" s="36"/>
      <c r="P25" s="36"/>
      <c r="Q25" s="36"/>
      <c r="R25" s="53" t="s">
        <v>159</v>
      </c>
      <c r="S25" s="54">
        <f>SUM(S2:S24)</f>
        <v>-0.19868399999999994</v>
      </c>
      <c r="T25" s="54">
        <f t="shared" ref="T25:AB25" si="2">SUM(T2:T24)</f>
        <v>-0.51386799999999999</v>
      </c>
      <c r="U25" s="54">
        <f t="shared" si="2"/>
        <v>-0.29523300000000002</v>
      </c>
      <c r="V25" s="54">
        <f t="shared" si="2"/>
        <v>-0.74721300000000013</v>
      </c>
      <c r="W25" s="54">
        <f t="shared" si="2"/>
        <v>-0.51272899999999988</v>
      </c>
      <c r="X25" s="54">
        <f t="shared" si="2"/>
        <v>-0.19985400000000003</v>
      </c>
      <c r="Y25" s="54">
        <f t="shared" si="2"/>
        <v>-0.46659499999999998</v>
      </c>
      <c r="Z25" s="54">
        <f t="shared" si="2"/>
        <v>-0.46060000000000001</v>
      </c>
      <c r="AA25" s="54">
        <f t="shared" si="2"/>
        <v>-0.63073699999999999</v>
      </c>
      <c r="AB25" s="54">
        <f t="shared" si="2"/>
        <v>-0.96146799999999977</v>
      </c>
      <c r="AC25" s="54">
        <f>SUM(AC2:AC24)</f>
        <v>-0.35531499999999994</v>
      </c>
      <c r="AD25" s="36"/>
      <c r="AE25" s="42"/>
      <c r="AF25" s="42"/>
      <c r="AG25" s="42"/>
      <c r="AH25" s="42"/>
      <c r="AI25" s="38">
        <v>43126</v>
      </c>
      <c r="AJ25" s="39">
        <v>-4.57E-4</v>
      </c>
      <c r="AK25" s="39">
        <v>1.5152000000000001E-2</v>
      </c>
      <c r="AL25" s="39">
        <v>2.993E-3</v>
      </c>
      <c r="AM25" s="44">
        <f t="shared" si="1"/>
        <v>5.8954104000000004E-3</v>
      </c>
      <c r="AN25" s="36"/>
      <c r="AO25" s="36"/>
      <c r="AT25" s="120">
        <v>17</v>
      </c>
      <c r="AU25" s="120">
        <v>10000</v>
      </c>
      <c r="AV25">
        <v>170000</v>
      </c>
    </row>
    <row r="26" spans="1:49" ht="21" customHeight="1" x14ac:dyDescent="0.25">
      <c r="A26" s="38">
        <v>43137</v>
      </c>
      <c r="B26" s="39">
        <v>-2.771E-3</v>
      </c>
      <c r="C26" s="39">
        <v>4.2921000000000001E-2</v>
      </c>
      <c r="D26" s="39">
        <v>1.5674E-2</v>
      </c>
      <c r="E26" s="39">
        <v>-2.0070000000000001E-3</v>
      </c>
      <c r="F26" s="39">
        <v>4.9447999999999999E-2</v>
      </c>
      <c r="G26" s="39">
        <v>1.2596E-2</v>
      </c>
      <c r="H26" s="39">
        <v>-1.8429000000000001E-2</v>
      </c>
      <c r="I26" s="39">
        <v>1.0784E-2</v>
      </c>
      <c r="J26" s="39">
        <v>-1.2478E-2</v>
      </c>
      <c r="K26" s="39">
        <v>-1.273E-3</v>
      </c>
      <c r="L26" s="39">
        <v>2.4531000000000001E-2</v>
      </c>
      <c r="M26" s="42"/>
      <c r="N26" s="36"/>
      <c r="O26" s="36"/>
      <c r="P26" s="36"/>
      <c r="Q26" s="36"/>
      <c r="R26" s="53" t="s">
        <v>163</v>
      </c>
      <c r="S26" s="55">
        <v>0.5469631370792184</v>
      </c>
      <c r="T26" s="55">
        <v>1.3639662722534871</v>
      </c>
      <c r="U26" s="55">
        <v>0.72629760122582265</v>
      </c>
      <c r="V26" s="55">
        <v>1.1471211897941447</v>
      </c>
      <c r="W26" s="55">
        <v>0.98935873908903837</v>
      </c>
      <c r="X26" s="55">
        <v>0.60937984391985089</v>
      </c>
      <c r="Y26" s="55">
        <v>0.85282672990940545</v>
      </c>
      <c r="Z26" s="55">
        <v>1.0188172889053941</v>
      </c>
      <c r="AA26" s="55">
        <v>1.1096838922755621</v>
      </c>
      <c r="AB26" s="55">
        <v>1.2672579431289011</v>
      </c>
      <c r="AD26" s="36"/>
      <c r="AE26" s="42"/>
      <c r="AF26" s="42"/>
      <c r="AG26" s="42"/>
      <c r="AH26" s="42"/>
      <c r="AI26" s="38">
        <v>43129</v>
      </c>
      <c r="AJ26" s="39">
        <v>-1.83E-3</v>
      </c>
      <c r="AK26" s="39">
        <v>-2.0254000000000001E-2</v>
      </c>
      <c r="AL26" s="39">
        <v>-4.9020000000000001E-3</v>
      </c>
      <c r="AM26" s="44">
        <f t="shared" si="1"/>
        <v>-8.9944337999999999E-3</v>
      </c>
      <c r="AN26" s="36"/>
      <c r="AO26" s="36"/>
      <c r="AV26">
        <v>30000</v>
      </c>
      <c r="AW26" s="117" t="s">
        <v>146</v>
      </c>
    </row>
    <row r="27" spans="1:49" ht="21" customHeight="1" x14ac:dyDescent="0.25">
      <c r="A27" s="38">
        <v>43138</v>
      </c>
      <c r="B27" s="39">
        <v>0</v>
      </c>
      <c r="C27" s="39">
        <v>1.0059999999999999E-3</v>
      </c>
      <c r="D27" s="39">
        <v>-1.1851E-2</v>
      </c>
      <c r="E27" s="39">
        <v>-1.0775E-2</v>
      </c>
      <c r="F27" s="39">
        <v>-2.4868000000000001E-2</v>
      </c>
      <c r="G27" s="39">
        <v>-5.0200000000000002E-3</v>
      </c>
      <c r="H27" s="39">
        <v>-8.8500000000000002E-3</v>
      </c>
      <c r="I27" s="39">
        <v>-3.3845E-2</v>
      </c>
      <c r="J27" s="39">
        <v>3.6389999999999999E-3</v>
      </c>
      <c r="K27" s="39">
        <v>-5.1089999999999998E-3</v>
      </c>
      <c r="L27" s="39">
        <v>-1.3537E-2</v>
      </c>
      <c r="M27" s="42"/>
      <c r="N27" s="36"/>
      <c r="O27" s="36"/>
      <c r="P27" s="36"/>
      <c r="Q27" s="36"/>
      <c r="R27" s="56" t="s">
        <v>164</v>
      </c>
      <c r="S27" s="57" t="s">
        <v>168</v>
      </c>
      <c r="T27" s="55"/>
      <c r="U27" s="55"/>
      <c r="V27" s="55"/>
      <c r="W27" s="57" t="s">
        <v>550</v>
      </c>
      <c r="X27" s="57" t="s">
        <v>168</v>
      </c>
      <c r="Y27" s="55"/>
      <c r="Z27" s="55"/>
      <c r="AA27" s="55"/>
      <c r="AB27" s="55"/>
      <c r="AC27" s="36" t="s">
        <v>446</v>
      </c>
      <c r="AD27" s="36"/>
      <c r="AE27" s="36"/>
      <c r="AF27" s="36"/>
      <c r="AG27" s="36"/>
      <c r="AH27" s="36"/>
      <c r="AI27" s="38">
        <v>43130</v>
      </c>
      <c r="AJ27" s="39">
        <v>1.3730000000000001E-3</v>
      </c>
      <c r="AK27" s="39">
        <v>-1.5464E-2</v>
      </c>
      <c r="AL27" s="39">
        <v>-4.9259999999999998E-3</v>
      </c>
      <c r="AM27" s="44">
        <f t="shared" si="1"/>
        <v>-6.3383660999999994E-3</v>
      </c>
      <c r="AN27" s="36"/>
      <c r="AO27" s="36"/>
    </row>
    <row r="28" spans="1:49" ht="15" customHeight="1" x14ac:dyDescent="0.2">
      <c r="A28" s="38">
        <v>43139</v>
      </c>
      <c r="B28" s="39">
        <v>1.848E-3</v>
      </c>
      <c r="C28" s="39">
        <v>-3.1919000000000003E-2</v>
      </c>
      <c r="D28" s="39">
        <v>-8.1399999999999997E-3</v>
      </c>
      <c r="E28" s="39">
        <v>-3.3909999999999999E-3</v>
      </c>
      <c r="F28" s="39">
        <v>-1.2670000000000001E-2</v>
      </c>
      <c r="G28" s="39">
        <v>-1.6632000000000001E-2</v>
      </c>
      <c r="H28" s="39">
        <v>-1.8189E-2</v>
      </c>
      <c r="I28" s="39">
        <v>-1.0581999999999999E-2</v>
      </c>
      <c r="J28" s="39">
        <v>-1.2997999999999999E-2</v>
      </c>
      <c r="K28" s="39">
        <v>-1.4185E-2</v>
      </c>
      <c r="L28" s="39">
        <v>-1.5022000000000001E-2</v>
      </c>
      <c r="M28" s="42"/>
      <c r="N28" s="36"/>
      <c r="O28" s="36"/>
      <c r="P28" s="36"/>
      <c r="Q28" s="36"/>
      <c r="R28" s="36"/>
      <c r="S28" s="58"/>
      <c r="T28" s="37"/>
      <c r="U28" s="37"/>
      <c r="V28" s="37"/>
      <c r="W28" s="59"/>
      <c r="X28" s="59"/>
      <c r="Y28" s="36"/>
      <c r="Z28" s="36"/>
      <c r="AA28" s="36"/>
      <c r="AB28" s="36"/>
      <c r="AC28" s="36" t="s">
        <v>165</v>
      </c>
      <c r="AD28" s="36" t="s">
        <v>447</v>
      </c>
      <c r="AE28" s="36"/>
      <c r="AF28" s="36"/>
      <c r="AG28" s="36"/>
      <c r="AH28" s="36"/>
      <c r="AI28" s="38">
        <v>43131</v>
      </c>
      <c r="AJ28" s="39">
        <v>3.6510000000000002E-3</v>
      </c>
      <c r="AK28" s="39">
        <v>-1.3950000000000001E-2</v>
      </c>
      <c r="AL28" s="39">
        <v>-1.4090999999999999E-2</v>
      </c>
      <c r="AM28" s="44">
        <f t="shared" si="1"/>
        <v>-8.1291869999999995E-3</v>
      </c>
      <c r="AN28" s="36"/>
      <c r="AO28" s="36"/>
    </row>
    <row r="29" spans="1:49" ht="15" customHeight="1" x14ac:dyDescent="0.2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42"/>
      <c r="N29" s="36"/>
      <c r="O29" s="36"/>
      <c r="P29" s="36"/>
      <c r="Q29" s="36"/>
      <c r="R29" s="36"/>
      <c r="S29" s="60"/>
      <c r="T29" s="36"/>
      <c r="U29" s="36"/>
      <c r="V29" s="36"/>
      <c r="W29" s="43"/>
      <c r="X29" s="43"/>
      <c r="Y29" s="36"/>
      <c r="Z29" s="36"/>
      <c r="AA29" s="36"/>
      <c r="AB29" s="36"/>
      <c r="AC29" s="36" t="s">
        <v>168</v>
      </c>
      <c r="AD29" s="36" t="s">
        <v>448</v>
      </c>
      <c r="AE29" s="36"/>
      <c r="AF29" s="36"/>
      <c r="AG29" s="36"/>
      <c r="AH29" s="36"/>
      <c r="AI29" s="38"/>
      <c r="AJ29" s="39"/>
      <c r="AK29" s="39"/>
      <c r="AL29" s="39"/>
      <c r="AM29" s="44"/>
      <c r="AN29" s="36"/>
      <c r="AO29" s="36"/>
    </row>
    <row r="30" spans="1:49" ht="18.75" customHeight="1" x14ac:dyDescent="0.25">
      <c r="A30" s="38">
        <v>43140</v>
      </c>
      <c r="B30" s="39">
        <v>-7.8799999999999999E-3</v>
      </c>
      <c r="C30" s="39">
        <v>-1.8859000000000001E-2</v>
      </c>
      <c r="D30" s="39">
        <v>-9.6199999999999996E-4</v>
      </c>
      <c r="E30" s="39">
        <v>-1.1616E-2</v>
      </c>
      <c r="F30" s="39">
        <v>-6.1023000000000001E-2</v>
      </c>
      <c r="G30" s="39">
        <v>-6.5589999999999997E-3</v>
      </c>
      <c r="H30" s="39">
        <v>-1.9295E-2</v>
      </c>
      <c r="I30" s="39">
        <v>-4.7397000000000002E-2</v>
      </c>
      <c r="J30" s="39">
        <v>-2.3578999999999999E-2</v>
      </c>
      <c r="K30" s="39">
        <v>-4.5159999999999999E-2</v>
      </c>
      <c r="L30" s="39">
        <v>-7.8059999999999996E-3</v>
      </c>
      <c r="M30" s="42"/>
      <c r="N30" s="36"/>
      <c r="O30" s="36"/>
      <c r="P30" s="36"/>
      <c r="Q30" s="36"/>
      <c r="R30" s="61" t="s">
        <v>166</v>
      </c>
      <c r="S30" s="189">
        <f>AVERAGE(S25:AB25)</f>
        <v>-0.49869810000000003</v>
      </c>
      <c r="T30" s="42"/>
      <c r="U30" s="36"/>
      <c r="V30" s="36" t="s">
        <v>167</v>
      </c>
      <c r="W30" s="62">
        <f>40%*S25+20%*W25+40%*X25</f>
        <v>-0.26196099999999994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8">
        <v>43132</v>
      </c>
      <c r="AJ30" s="39">
        <v>1.5869999999999999E-2</v>
      </c>
      <c r="AK30" s="39">
        <v>2.0851999999999999E-2</v>
      </c>
      <c r="AL30" s="39">
        <v>4.1650000000000003E-3</v>
      </c>
      <c r="AM30" s="44">
        <f t="shared" ref="AM30:AM284" si="3">SUMPRODUCT($AJ$6:$AL$6,AJ30:AL30)</f>
        <v>1.3627637099999999E-2</v>
      </c>
      <c r="AN30" s="36"/>
      <c r="AO30" s="36"/>
    </row>
    <row r="31" spans="1:49" ht="18.75" customHeight="1" x14ac:dyDescent="0.25">
      <c r="A31" s="38">
        <v>43145</v>
      </c>
      <c r="B31" s="39">
        <v>3.4305000000000002E-2</v>
      </c>
      <c r="C31" s="39">
        <v>4.4979999999999999E-2</v>
      </c>
      <c r="D31" s="39">
        <v>4.3320999999999998E-2</v>
      </c>
      <c r="E31" s="39">
        <v>2.1755E-2</v>
      </c>
      <c r="F31" s="39">
        <v>4.829E-3</v>
      </c>
      <c r="G31" s="39">
        <v>1.3639999999999999E-2</v>
      </c>
      <c r="H31" s="39">
        <v>1.8540000000000001E-2</v>
      </c>
      <c r="I31" s="39">
        <v>2.1769E-2</v>
      </c>
      <c r="J31" s="39">
        <v>4.5016E-2</v>
      </c>
      <c r="K31" s="39">
        <v>8.2130999999999996E-2</v>
      </c>
      <c r="L31" s="39">
        <v>3.2160000000000001E-2</v>
      </c>
      <c r="M31" s="42"/>
      <c r="N31" s="36"/>
      <c r="O31" s="36"/>
      <c r="P31" s="36"/>
      <c r="Q31" s="36"/>
      <c r="R31" s="61" t="s">
        <v>168</v>
      </c>
      <c r="S31" s="190">
        <f>(S25+W25+X25)/3</f>
        <v>-0.30375566666666659</v>
      </c>
      <c r="T31" s="36"/>
      <c r="U31" s="36"/>
      <c r="V31" s="36"/>
      <c r="W31" s="36"/>
      <c r="X31" s="36"/>
      <c r="Y31" s="36"/>
      <c r="Z31" s="36"/>
      <c r="AA31" s="36"/>
      <c r="AB31" s="36"/>
      <c r="AC31" s="36" t="s">
        <v>449</v>
      </c>
      <c r="AD31" s="36"/>
      <c r="AE31" s="36"/>
      <c r="AF31" s="36"/>
      <c r="AG31" s="36"/>
      <c r="AH31" s="36"/>
      <c r="AI31" s="38">
        <v>43133</v>
      </c>
      <c r="AJ31" s="39">
        <v>-9.946E-3</v>
      </c>
      <c r="AK31" s="39">
        <v>-4.2147999999999998E-2</v>
      </c>
      <c r="AL31" s="39">
        <v>-2.4970000000000001E-3</v>
      </c>
      <c r="AM31" s="44">
        <f t="shared" si="3"/>
        <v>-1.8195180299999999E-2</v>
      </c>
      <c r="AN31" s="36"/>
      <c r="AO31" s="36"/>
    </row>
    <row r="32" spans="1:49" ht="18.75" customHeight="1" x14ac:dyDescent="0.25">
      <c r="A32" s="38">
        <v>43146</v>
      </c>
      <c r="B32" s="39">
        <v>2.6940000000000002E-3</v>
      </c>
      <c r="C32" s="39">
        <v>8.5579999999999996E-3</v>
      </c>
      <c r="D32" s="39">
        <v>-9.2589999999999999E-3</v>
      </c>
      <c r="E32" s="39">
        <v>6.7019999999999996E-3</v>
      </c>
      <c r="F32" s="39">
        <v>-1.4555999999999999E-2</v>
      </c>
      <c r="G32" s="39">
        <v>1.457E-2</v>
      </c>
      <c r="H32" s="39">
        <v>-3.277E-3</v>
      </c>
      <c r="I32" s="39">
        <v>3.1933000000000003E-2</v>
      </c>
      <c r="J32" s="39">
        <v>-1.3698999999999999E-2</v>
      </c>
      <c r="K32" s="39">
        <v>-8.8000000000000005E-3</v>
      </c>
      <c r="L32" s="39">
        <v>8.914E-3</v>
      </c>
      <c r="M32" s="42"/>
      <c r="N32" s="36"/>
      <c r="O32" s="36"/>
      <c r="P32" s="36"/>
      <c r="Q32" s="36"/>
      <c r="R32" s="61" t="s">
        <v>165</v>
      </c>
      <c r="S32" s="191">
        <f>(T25+U25+V25+Y25+Z25+AA25+AB25)/7</f>
        <v>-0.58224485714285712</v>
      </c>
      <c r="T32" s="60"/>
      <c r="U32" s="60"/>
      <c r="V32" s="36"/>
      <c r="W32" s="198" t="s">
        <v>452</v>
      </c>
      <c r="X32" s="55" t="s">
        <v>168</v>
      </c>
      <c r="Y32" s="54">
        <f>S31</f>
        <v>-0.30375566666666659</v>
      </c>
      <c r="Z32" s="43">
        <v>0.5</v>
      </c>
      <c r="AA32" s="36"/>
      <c r="AB32" s="36"/>
      <c r="AC32" s="36" t="s">
        <v>168</v>
      </c>
      <c r="AD32" s="36" t="s">
        <v>450</v>
      </c>
      <c r="AE32" s="36"/>
      <c r="AF32" s="36"/>
      <c r="AG32" s="36"/>
      <c r="AH32" s="36"/>
      <c r="AI32" s="38">
        <v>43136</v>
      </c>
      <c r="AJ32" s="39">
        <v>-1.5107000000000001E-2</v>
      </c>
      <c r="AK32" s="39">
        <v>-2.7274E-2</v>
      </c>
      <c r="AL32" s="39">
        <v>-1.3986E-2</v>
      </c>
      <c r="AM32" s="44">
        <f t="shared" si="3"/>
        <v>-1.8787121099999998E-2</v>
      </c>
      <c r="AN32" s="36"/>
      <c r="AO32" s="36"/>
    </row>
    <row r="33" spans="1:41" ht="28" customHeight="1" x14ac:dyDescent="0.25">
      <c r="A33" s="38">
        <v>43147</v>
      </c>
      <c r="B33" s="39">
        <v>5.8129999999999996E-3</v>
      </c>
      <c r="C33" s="39">
        <v>9.9749999999999995E-3</v>
      </c>
      <c r="D33" s="39">
        <v>-2.3280000000000002E-3</v>
      </c>
      <c r="E33" s="39">
        <v>2.0019999999999999E-3</v>
      </c>
      <c r="F33" s="39">
        <v>0</v>
      </c>
      <c r="G33" s="39">
        <v>2.1736999999999999E-2</v>
      </c>
      <c r="H33" s="39">
        <v>1.3540999999999999E-2</v>
      </c>
      <c r="I33" s="39">
        <v>-1.1783E-2</v>
      </c>
      <c r="J33" s="39">
        <v>4.0489999999999996E-3</v>
      </c>
      <c r="K33" s="39">
        <v>-1.5266999999999999E-2</v>
      </c>
      <c r="L33" s="39">
        <v>2.7720000000000002E-3</v>
      </c>
      <c r="M33" s="42"/>
      <c r="N33" s="36"/>
      <c r="O33" s="36"/>
      <c r="P33" s="36"/>
      <c r="Q33" s="36"/>
      <c r="R33" s="37"/>
      <c r="S33" s="63"/>
      <c r="T33" s="36"/>
      <c r="U33" s="36"/>
      <c r="V33" s="330" t="s">
        <v>839</v>
      </c>
      <c r="W33" s="55" t="s">
        <v>453</v>
      </c>
      <c r="X33" s="55" t="s">
        <v>165</v>
      </c>
      <c r="Y33" s="54">
        <f>-S32</f>
        <v>0.58224485714285712</v>
      </c>
      <c r="Z33" s="43">
        <v>0.5</v>
      </c>
      <c r="AA33" s="36"/>
      <c r="AB33" s="36"/>
      <c r="AC33" s="36" t="s">
        <v>165</v>
      </c>
      <c r="AD33" s="36" t="s">
        <v>451</v>
      </c>
      <c r="AE33" s="36"/>
      <c r="AF33" s="36"/>
      <c r="AG33" s="36"/>
      <c r="AH33" s="36"/>
      <c r="AI33" s="38">
        <v>43137</v>
      </c>
      <c r="AJ33" s="39">
        <v>-2.771E-3</v>
      </c>
      <c r="AK33" s="39">
        <v>4.9447999999999999E-2</v>
      </c>
      <c r="AL33" s="39">
        <v>1.2596E-2</v>
      </c>
      <c r="AM33" s="44">
        <f t="shared" si="3"/>
        <v>1.9755690899999998E-2</v>
      </c>
      <c r="AN33" s="36"/>
      <c r="AO33" s="36"/>
    </row>
    <row r="34" spans="1:41" ht="24" customHeight="1" x14ac:dyDescent="0.25">
      <c r="A34" s="38">
        <v>43150</v>
      </c>
      <c r="B34" s="39">
        <v>-4.0210000000000003E-3</v>
      </c>
      <c r="C34" s="39">
        <v>-1.6764999999999999E-2</v>
      </c>
      <c r="D34" s="39">
        <v>1.6185000000000001E-2</v>
      </c>
      <c r="E34" s="39">
        <v>1.9980000000000002E-3</v>
      </c>
      <c r="F34" s="39">
        <v>4.0235E-2</v>
      </c>
      <c r="G34" s="39">
        <v>2.1749999999999999E-3</v>
      </c>
      <c r="H34" s="39">
        <v>-1.7842E-2</v>
      </c>
      <c r="I34" s="39">
        <v>-2.895E-3</v>
      </c>
      <c r="J34" s="39">
        <v>7.2459999999999998E-3</v>
      </c>
      <c r="K34" s="39">
        <v>-7.7219999999999997E-3</v>
      </c>
      <c r="L34" s="39">
        <v>3.166E-3</v>
      </c>
      <c r="M34" s="42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199" t="s">
        <v>162</v>
      </c>
      <c r="Y34" s="200">
        <f>(Y32+Y33)/2</f>
        <v>0.13924459523809526</v>
      </c>
      <c r="Z34" s="36"/>
      <c r="AA34" s="36"/>
      <c r="AB34" s="36"/>
      <c r="AC34" s="36"/>
      <c r="AD34" s="36"/>
      <c r="AE34" s="36"/>
      <c r="AF34" s="36"/>
      <c r="AG34" s="36"/>
      <c r="AH34" s="36"/>
      <c r="AI34" s="38">
        <v>43138</v>
      </c>
      <c r="AJ34" s="39">
        <v>0</v>
      </c>
      <c r="AK34" s="39">
        <v>-2.4868000000000001E-2</v>
      </c>
      <c r="AL34" s="39">
        <v>-5.0200000000000002E-3</v>
      </c>
      <c r="AM34" s="44">
        <f t="shared" si="3"/>
        <v>-9.9616704000000007E-3</v>
      </c>
      <c r="AN34" s="36"/>
      <c r="AO34" s="36"/>
    </row>
    <row r="35" spans="1:41" ht="15" customHeight="1" x14ac:dyDescent="0.2">
      <c r="A35" s="38">
        <v>43151</v>
      </c>
      <c r="B35" s="39">
        <v>1.6427000000000001E-2</v>
      </c>
      <c r="C35" s="39">
        <v>2.9096E-2</v>
      </c>
      <c r="D35" s="39">
        <v>9.1319999999999995E-3</v>
      </c>
      <c r="E35" s="39">
        <v>6.6309999999999997E-3</v>
      </c>
      <c r="F35" s="39">
        <v>-3.8281999999999997E-2</v>
      </c>
      <c r="G35" s="39">
        <v>2.5474E-2</v>
      </c>
      <c r="H35" s="39">
        <v>1.3599E-2</v>
      </c>
      <c r="I35" s="39">
        <v>4.9170000000000004E-3</v>
      </c>
      <c r="J35" s="39">
        <v>1.789E-2</v>
      </c>
      <c r="K35" s="39">
        <v>-1.6938999999999999E-2</v>
      </c>
      <c r="L35" s="39">
        <v>1.1853000000000001E-2</v>
      </c>
      <c r="M35" s="42"/>
      <c r="N35" s="36"/>
      <c r="O35" s="36"/>
      <c r="P35" s="36"/>
      <c r="Q35" s="36"/>
      <c r="R35" s="36" t="s">
        <v>169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8">
        <v>43139</v>
      </c>
      <c r="AJ35" s="39">
        <v>1.848E-3</v>
      </c>
      <c r="AK35" s="39">
        <v>-1.2670000000000001E-2</v>
      </c>
      <c r="AL35" s="39">
        <v>-1.6632000000000001E-2</v>
      </c>
      <c r="AM35" s="44">
        <f t="shared" si="3"/>
        <v>-9.1504181999999996E-3</v>
      </c>
      <c r="AN35" s="36"/>
      <c r="AO35" s="36"/>
    </row>
    <row r="36" spans="1:41" ht="15" customHeight="1" x14ac:dyDescent="0.2">
      <c r="A36" s="38">
        <v>43152</v>
      </c>
      <c r="B36" s="39">
        <v>-1.3743999999999999E-2</v>
      </c>
      <c r="C36" s="39">
        <v>7.8130000000000005E-3</v>
      </c>
      <c r="D36" s="39">
        <v>4.535E-3</v>
      </c>
      <c r="E36" s="39">
        <v>1.8985999999999999E-2</v>
      </c>
      <c r="F36" s="39">
        <v>3.1688000000000001E-2</v>
      </c>
      <c r="G36" s="39">
        <v>7.3860000000000002E-3</v>
      </c>
      <c r="H36" s="39">
        <v>4.9899999999999996E-3</v>
      </c>
      <c r="I36" s="39">
        <v>6.901E-3</v>
      </c>
      <c r="J36" s="39">
        <v>-5.1349999999999998E-3</v>
      </c>
      <c r="K36" s="39">
        <v>9.1559999999999992E-3</v>
      </c>
      <c r="L36" s="39">
        <v>2.8860000000000001E-3</v>
      </c>
      <c r="M36" s="42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59">
        <v>0.5</v>
      </c>
      <c r="AC36" s="59">
        <v>0.5</v>
      </c>
      <c r="AD36" s="36"/>
      <c r="AE36" s="36"/>
      <c r="AF36" s="36"/>
      <c r="AG36" s="36"/>
      <c r="AH36" s="36"/>
      <c r="AI36" s="38">
        <v>43140</v>
      </c>
      <c r="AJ36" s="39">
        <v>-7.8799999999999999E-3</v>
      </c>
      <c r="AK36" s="39">
        <v>-6.1023000000000001E-2</v>
      </c>
      <c r="AL36" s="39">
        <v>-6.5589999999999997E-3</v>
      </c>
      <c r="AM36" s="44">
        <f t="shared" si="3"/>
        <v>-2.5151484599999996E-2</v>
      </c>
      <c r="AN36" s="36"/>
      <c r="AO36" s="36"/>
    </row>
    <row r="37" spans="1:41" ht="15" customHeight="1" x14ac:dyDescent="0.2">
      <c r="A37" s="38">
        <v>43153</v>
      </c>
      <c r="B37" s="39">
        <v>8.92E-4</v>
      </c>
      <c r="C37" s="39">
        <v>3.0654000000000001E-2</v>
      </c>
      <c r="D37" s="39">
        <v>-4.535E-3</v>
      </c>
      <c r="E37" s="39">
        <v>-2.5969999999999999E-3</v>
      </c>
      <c r="F37" s="39">
        <v>-2.9738000000000001E-2</v>
      </c>
      <c r="G37" s="39">
        <v>3.934E-3</v>
      </c>
      <c r="H37" s="39">
        <v>-7.9959999999999996E-3</v>
      </c>
      <c r="I37" s="39">
        <v>3.7400999999999997E-2</v>
      </c>
      <c r="J37" s="39">
        <v>2.0773E-2</v>
      </c>
      <c r="K37" s="39">
        <v>5.3245000000000001E-2</v>
      </c>
      <c r="L37" s="39">
        <v>7.352E-3</v>
      </c>
      <c r="M37" s="42"/>
      <c r="N37" s="36"/>
      <c r="O37" s="36"/>
      <c r="P37" s="36"/>
      <c r="Q37" s="36" t="s">
        <v>170</v>
      </c>
      <c r="R37" s="37" t="s">
        <v>171</v>
      </c>
      <c r="S37" s="37" t="s">
        <v>172</v>
      </c>
      <c r="T37" s="36"/>
      <c r="U37" s="36"/>
      <c r="V37" s="36" t="s">
        <v>552</v>
      </c>
      <c r="W37" s="36"/>
      <c r="X37" s="36"/>
      <c r="Y37" s="36"/>
      <c r="Z37" s="36"/>
      <c r="AA37" s="36"/>
      <c r="AB37" s="37" t="s">
        <v>837</v>
      </c>
      <c r="AC37" s="37" t="s">
        <v>145</v>
      </c>
      <c r="AD37" s="36"/>
      <c r="AE37" s="36"/>
      <c r="AF37" s="36"/>
      <c r="AG37" s="36"/>
      <c r="AH37" s="36"/>
      <c r="AI37" s="38">
        <v>43145</v>
      </c>
      <c r="AJ37" s="39">
        <v>3.4305000000000002E-2</v>
      </c>
      <c r="AK37" s="39">
        <v>4.829E-3</v>
      </c>
      <c r="AL37" s="39">
        <v>1.3639999999999999E-2</v>
      </c>
      <c r="AM37" s="44">
        <f t="shared" si="3"/>
        <v>1.7589574199999999E-2</v>
      </c>
      <c r="AN37" s="36"/>
      <c r="AO37" s="36"/>
    </row>
    <row r="38" spans="1:41" ht="15" customHeight="1" x14ac:dyDescent="0.2">
      <c r="A38" s="38">
        <v>43154</v>
      </c>
      <c r="B38" s="39">
        <v>-2.0275999999999999E-2</v>
      </c>
      <c r="C38" s="39">
        <v>0</v>
      </c>
      <c r="D38" s="39">
        <v>4.4886000000000002E-2</v>
      </c>
      <c r="E38" s="39">
        <v>1.6764000000000001E-2</v>
      </c>
      <c r="F38" s="39">
        <v>-3.9020000000000001E-3</v>
      </c>
      <c r="G38" s="39">
        <v>2.0726000000000001E-2</v>
      </c>
      <c r="H38" s="39">
        <v>1.7162E-2</v>
      </c>
      <c r="I38" s="39">
        <v>4.1320000000000003E-3</v>
      </c>
      <c r="J38" s="39">
        <v>1.5779000000000001E-2</v>
      </c>
      <c r="K38" s="39">
        <v>-1.4926E-2</v>
      </c>
      <c r="L38" s="39">
        <v>6.9779999999999998E-3</v>
      </c>
      <c r="M38" s="42"/>
      <c r="N38" s="36"/>
      <c r="O38" s="36"/>
      <c r="P38" s="36"/>
      <c r="Q38" s="36" t="s">
        <v>173</v>
      </c>
      <c r="R38" s="59">
        <v>0.1</v>
      </c>
      <c r="S38" s="59">
        <v>0.1</v>
      </c>
      <c r="T38" s="36"/>
      <c r="U38" s="36"/>
      <c r="V38" s="36"/>
      <c r="W38" s="36"/>
      <c r="X38" s="36"/>
      <c r="Y38" s="36"/>
      <c r="Z38" s="36"/>
      <c r="AA38" s="36" t="s">
        <v>146</v>
      </c>
      <c r="AB38" s="37">
        <v>100</v>
      </c>
      <c r="AC38" s="37">
        <v>200</v>
      </c>
      <c r="AD38" s="36"/>
      <c r="AE38" s="36"/>
      <c r="AF38" s="36"/>
      <c r="AG38" s="36"/>
      <c r="AH38" s="36"/>
      <c r="AI38" s="38">
        <v>43146</v>
      </c>
      <c r="AJ38" s="39">
        <v>2.6940000000000002E-3</v>
      </c>
      <c r="AK38" s="39">
        <v>-1.4555999999999999E-2</v>
      </c>
      <c r="AL38" s="39">
        <v>1.457E-2</v>
      </c>
      <c r="AM38" s="44">
        <f t="shared" si="3"/>
        <v>9.0257639999999969E-4</v>
      </c>
      <c r="AN38" s="36"/>
      <c r="AO38" s="36"/>
    </row>
    <row r="39" spans="1:41" ht="15" customHeight="1" x14ac:dyDescent="0.2">
      <c r="A39" s="38">
        <v>43157</v>
      </c>
      <c r="B39" s="39">
        <v>8.1600000000000006E-3</v>
      </c>
      <c r="C39" s="39">
        <v>1.4517E-2</v>
      </c>
      <c r="D39" s="39">
        <v>2.4893999999999999E-2</v>
      </c>
      <c r="E39" s="39">
        <v>1.2075000000000001E-2</v>
      </c>
      <c r="F39" s="39">
        <v>-4.3963000000000002E-2</v>
      </c>
      <c r="G39" s="39">
        <v>1.5266999999999999E-2</v>
      </c>
      <c r="H39" s="39">
        <v>-9.6640000000000007E-3</v>
      </c>
      <c r="I39" s="39">
        <v>-1.4118E-2</v>
      </c>
      <c r="J39" s="39">
        <v>-3.4420000000000002E-3</v>
      </c>
      <c r="K39" s="39">
        <v>1.2520000000000001E-3</v>
      </c>
      <c r="L39" s="39">
        <v>4.104E-3</v>
      </c>
      <c r="M39" s="42"/>
      <c r="N39" s="36"/>
      <c r="O39" s="36"/>
      <c r="P39" s="36"/>
      <c r="Q39" s="36" t="s">
        <v>174</v>
      </c>
      <c r="R39" s="59">
        <v>0.1</v>
      </c>
      <c r="S39" s="59">
        <v>0.05</v>
      </c>
      <c r="T39" s="36"/>
      <c r="U39" s="36"/>
      <c r="V39" s="36"/>
      <c r="W39" s="36"/>
      <c r="X39" s="36"/>
      <c r="Y39" s="36"/>
      <c r="Z39" s="36"/>
      <c r="AA39" s="36" t="s">
        <v>146</v>
      </c>
      <c r="AB39" s="37">
        <f>AB36*AB38+AC36*AC38</f>
        <v>150</v>
      </c>
      <c r="AC39" s="36"/>
      <c r="AD39" s="36"/>
      <c r="AE39" s="36"/>
      <c r="AF39" s="36"/>
      <c r="AG39" s="36"/>
      <c r="AH39" s="36"/>
      <c r="AI39" s="38">
        <v>43147</v>
      </c>
      <c r="AJ39" s="39">
        <v>5.8129999999999996E-3</v>
      </c>
      <c r="AK39" s="39">
        <v>0</v>
      </c>
      <c r="AL39" s="39">
        <v>2.1736999999999999E-2</v>
      </c>
      <c r="AM39" s="44">
        <f t="shared" si="3"/>
        <v>9.1824149999999993E-3</v>
      </c>
      <c r="AN39" s="36"/>
      <c r="AO39" s="36"/>
    </row>
    <row r="40" spans="1:41" ht="15" customHeight="1" x14ac:dyDescent="0.2">
      <c r="A40" s="38">
        <v>43158</v>
      </c>
      <c r="B40" s="39">
        <v>3.1549999999999998E-3</v>
      </c>
      <c r="C40" s="39">
        <v>-9.8110000000000003E-3</v>
      </c>
      <c r="D40" s="39">
        <v>-2.3157000000000001E-2</v>
      </c>
      <c r="E40" s="39">
        <v>-5.7019999999999996E-3</v>
      </c>
      <c r="F40" s="39">
        <v>2.7206000000000001E-2</v>
      </c>
      <c r="G40" s="39">
        <v>-2.5279999999999999E-3</v>
      </c>
      <c r="H40" s="39">
        <v>-1.1520000000000001E-2</v>
      </c>
      <c r="I40" s="39">
        <v>-3.4314999999999998E-2</v>
      </c>
      <c r="J40" s="39">
        <v>-4.6080000000000001E-3</v>
      </c>
      <c r="K40" s="39">
        <v>-2.2786000000000001E-2</v>
      </c>
      <c r="L40" s="39">
        <v>-8.2140000000000008E-3</v>
      </c>
      <c r="M40" s="42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 t="s">
        <v>838</v>
      </c>
      <c r="AB40" s="36"/>
      <c r="AC40" s="37">
        <f>AVERAGE(AB38:AC38)</f>
        <v>150</v>
      </c>
      <c r="AD40" s="36"/>
      <c r="AE40" s="36"/>
      <c r="AF40" s="36"/>
      <c r="AG40" s="36"/>
      <c r="AH40" s="36"/>
      <c r="AI40" s="38">
        <v>43150</v>
      </c>
      <c r="AJ40" s="39">
        <v>-4.0210000000000003E-3</v>
      </c>
      <c r="AK40" s="39">
        <v>4.0235E-2</v>
      </c>
      <c r="AL40" s="39">
        <v>2.1749999999999999E-3</v>
      </c>
      <c r="AM40" s="44">
        <f t="shared" si="3"/>
        <v>1.2795053699999998E-2</v>
      </c>
      <c r="AN40" s="36"/>
      <c r="AO40" s="36"/>
    </row>
    <row r="41" spans="1:41" ht="15" customHeight="1" x14ac:dyDescent="0.2">
      <c r="A41" s="38">
        <v>43159</v>
      </c>
      <c r="B41" s="39">
        <v>-9.9500000000000005E-3</v>
      </c>
      <c r="C41" s="39">
        <v>-1.8957999999999999E-2</v>
      </c>
      <c r="D41" s="39">
        <v>-6.5290000000000001E-3</v>
      </c>
      <c r="E41" s="39">
        <v>-2.5741E-2</v>
      </c>
      <c r="F41" s="39">
        <v>-9.9500000000000001E-4</v>
      </c>
      <c r="G41" s="39">
        <v>-8.8999999999999999E-3</v>
      </c>
      <c r="H41" s="39">
        <v>-5.3039999999999997E-3</v>
      </c>
      <c r="I41" s="39">
        <v>-4.0470000000000002E-3</v>
      </c>
      <c r="J41" s="39">
        <v>-1.5410000000000001E-3</v>
      </c>
      <c r="K41" s="39">
        <v>8.9230000000000004E-3</v>
      </c>
      <c r="L41" s="39">
        <v>-1.8364999999999999E-2</v>
      </c>
      <c r="M41" s="42"/>
      <c r="N41" s="36"/>
      <c r="O41" s="36"/>
      <c r="P41" s="36"/>
      <c r="Q41" s="36" t="s">
        <v>169</v>
      </c>
      <c r="R41" s="36" t="s">
        <v>172</v>
      </c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8">
        <v>43151</v>
      </c>
      <c r="AJ41" s="39">
        <v>1.6427000000000001E-2</v>
      </c>
      <c r="AK41" s="39">
        <v>-3.8281999999999997E-2</v>
      </c>
      <c r="AL41" s="39">
        <v>2.5474E-2</v>
      </c>
      <c r="AM41" s="44">
        <f t="shared" si="3"/>
        <v>1.2062127000000023E-3</v>
      </c>
      <c r="AN41" s="36"/>
      <c r="AO41" s="36"/>
    </row>
    <row r="42" spans="1:41" ht="15" customHeight="1" x14ac:dyDescent="0.2">
      <c r="A42" s="38">
        <v>43160</v>
      </c>
      <c r="B42" s="39">
        <v>1.5336000000000001E-2</v>
      </c>
      <c r="C42" s="39">
        <v>7.1510000000000002E-3</v>
      </c>
      <c r="D42" s="39">
        <v>-8.7399999999999999E-4</v>
      </c>
      <c r="E42" s="39">
        <v>-9.1680000000000008E-3</v>
      </c>
      <c r="F42" s="39">
        <v>-8.5113999999999995E-2</v>
      </c>
      <c r="G42" s="39">
        <v>4.0790000000000002E-3</v>
      </c>
      <c r="H42" s="39">
        <v>-1.1972999999999999E-2</v>
      </c>
      <c r="I42" s="39">
        <v>5.2009999999999999E-3</v>
      </c>
      <c r="J42" s="39">
        <v>-9.2949999999999994E-3</v>
      </c>
      <c r="K42" s="39">
        <v>1.1357000000000001E-2</v>
      </c>
      <c r="L42" s="39">
        <v>2.81E-4</v>
      </c>
      <c r="M42" s="42"/>
      <c r="N42" s="36"/>
      <c r="O42" s="36"/>
      <c r="P42" s="36"/>
      <c r="Q42" s="36"/>
      <c r="R42" s="59">
        <v>0.1</v>
      </c>
      <c r="S42" s="59">
        <v>0.05</v>
      </c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8">
        <v>43152</v>
      </c>
      <c r="AJ42" s="39">
        <v>-1.3743999999999999E-2</v>
      </c>
      <c r="AK42" s="39">
        <v>3.1688000000000001E-2</v>
      </c>
      <c r="AL42" s="39">
        <v>7.3860000000000002E-3</v>
      </c>
      <c r="AM42" s="44">
        <f t="shared" si="3"/>
        <v>8.4424889999999992E-3</v>
      </c>
      <c r="AN42" s="36"/>
      <c r="AO42" s="36"/>
    </row>
    <row r="43" spans="1:41" ht="15" customHeight="1" x14ac:dyDescent="0.2">
      <c r="A43" s="38">
        <v>43161</v>
      </c>
      <c r="B43" s="39">
        <v>1.0685999999999999E-2</v>
      </c>
      <c r="C43" s="39">
        <v>8.2880000000000002E-3</v>
      </c>
      <c r="D43" s="39">
        <v>5.2310000000000004E-3</v>
      </c>
      <c r="E43" s="39">
        <v>7.2110000000000004E-3</v>
      </c>
      <c r="F43" s="39">
        <v>-6.522E-3</v>
      </c>
      <c r="G43" s="39">
        <v>-4.0790000000000002E-3</v>
      </c>
      <c r="H43" s="39">
        <v>2.4805000000000001E-2</v>
      </c>
      <c r="I43" s="39">
        <v>1.7142999999999999E-2</v>
      </c>
      <c r="J43" s="39">
        <v>6.5929999999999999E-3</v>
      </c>
      <c r="K43" s="39">
        <v>-2.513E-3</v>
      </c>
      <c r="L43" s="39">
        <v>4.4879999999999998E-3</v>
      </c>
      <c r="M43" s="42"/>
      <c r="N43" s="36"/>
      <c r="O43" s="36"/>
      <c r="P43" s="36"/>
      <c r="Q43" s="36"/>
      <c r="R43" s="37" t="s">
        <v>66</v>
      </c>
      <c r="S43" s="59">
        <v>0.01</v>
      </c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8">
        <v>43153</v>
      </c>
      <c r="AJ43" s="39">
        <v>8.92E-4</v>
      </c>
      <c r="AK43" s="39">
        <v>-2.9738000000000001E-2</v>
      </c>
      <c r="AL43" s="39">
        <v>3.934E-3</v>
      </c>
      <c r="AM43" s="44">
        <f t="shared" si="3"/>
        <v>-8.3031696000000002E-3</v>
      </c>
      <c r="AN43" s="36"/>
      <c r="AO43" s="36"/>
    </row>
    <row r="44" spans="1:41" ht="15" customHeight="1" x14ac:dyDescent="0.2">
      <c r="A44" s="38">
        <v>43164</v>
      </c>
      <c r="B44" s="39">
        <v>-2.6610000000000002E-3</v>
      </c>
      <c r="C44" s="39">
        <v>8.26E-3</v>
      </c>
      <c r="D44" s="39">
        <v>-1.7409999999999999E-3</v>
      </c>
      <c r="E44" s="39">
        <v>1.4911000000000001E-2</v>
      </c>
      <c r="F44" s="39">
        <v>-8.7620000000000007E-3</v>
      </c>
      <c r="G44" s="39">
        <v>2.5509999999999999E-3</v>
      </c>
      <c r="H44" s="39">
        <v>-9.0410000000000004E-3</v>
      </c>
      <c r="I44" s="39">
        <v>-1.111E-2</v>
      </c>
      <c r="J44" s="39">
        <v>6.1659999999999996E-3</v>
      </c>
      <c r="K44" s="39">
        <v>0</v>
      </c>
      <c r="L44" s="39">
        <v>3.039E-3</v>
      </c>
      <c r="M44" s="42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8">
        <v>43154</v>
      </c>
      <c r="AJ44" s="39">
        <v>-2.0275999999999999E-2</v>
      </c>
      <c r="AK44" s="39">
        <v>-3.9020000000000001E-3</v>
      </c>
      <c r="AL44" s="39">
        <v>2.0726000000000001E-2</v>
      </c>
      <c r="AM44" s="44">
        <f t="shared" si="3"/>
        <v>-1.150551599999999E-3</v>
      </c>
      <c r="AN44" s="36"/>
      <c r="AO44" s="36"/>
    </row>
    <row r="45" spans="1:41" ht="15" customHeight="1" x14ac:dyDescent="0.2">
      <c r="A45" s="38">
        <v>43165</v>
      </c>
      <c r="B45" s="39">
        <v>1.1039999999999999E-2</v>
      </c>
      <c r="C45" s="39">
        <v>2.1850999999999999E-2</v>
      </c>
      <c r="D45" s="39">
        <v>-2.4693E-2</v>
      </c>
      <c r="E45" s="39">
        <v>-2.5769999999999999E-3</v>
      </c>
      <c r="F45" s="39">
        <v>-2.0001000000000001E-2</v>
      </c>
      <c r="G45" s="39">
        <v>-1.5146E-2</v>
      </c>
      <c r="H45" s="39">
        <v>-7.8510000000000003E-3</v>
      </c>
      <c r="I45" s="39">
        <v>-1.1814E-2</v>
      </c>
      <c r="J45" s="39">
        <v>1.6005999999999999E-2</v>
      </c>
      <c r="K45" s="39">
        <v>-3.1952000000000001E-2</v>
      </c>
      <c r="L45" s="39">
        <v>-4.2989999999999999E-3</v>
      </c>
      <c r="M45" s="42"/>
      <c r="N45" s="36"/>
      <c r="O45" s="36"/>
      <c r="P45" s="36"/>
      <c r="Q45" s="36" t="s">
        <v>175</v>
      </c>
      <c r="R45" s="59">
        <f>(S38/S39)/100</f>
        <v>0.02</v>
      </c>
      <c r="S45" s="36" t="s">
        <v>176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8">
        <v>43157</v>
      </c>
      <c r="AJ45" s="39">
        <v>8.1600000000000006E-3</v>
      </c>
      <c r="AK45" s="39">
        <v>-4.3963000000000002E-2</v>
      </c>
      <c r="AL45" s="39">
        <v>1.5266999999999999E-2</v>
      </c>
      <c r="AM45" s="44">
        <f t="shared" si="3"/>
        <v>-6.8446488000000012E-3</v>
      </c>
      <c r="AN45" s="36"/>
      <c r="AO45" s="36"/>
    </row>
    <row r="46" spans="1:41" ht="15" customHeight="1" x14ac:dyDescent="0.2">
      <c r="A46" s="38">
        <v>43166</v>
      </c>
      <c r="B46" s="39">
        <v>1.3089E-2</v>
      </c>
      <c r="C46" s="39">
        <v>-6.9220000000000002E-3</v>
      </c>
      <c r="D46" s="39">
        <v>0</v>
      </c>
      <c r="E46" s="39">
        <v>-5.8230000000000001E-3</v>
      </c>
      <c r="F46" s="39">
        <v>-2.2702E-2</v>
      </c>
      <c r="G46" s="39">
        <v>1.0293E-2</v>
      </c>
      <c r="H46" s="39">
        <v>7.5989999999999999E-3</v>
      </c>
      <c r="I46" s="39">
        <v>2.8939999999999999E-3</v>
      </c>
      <c r="J46" s="39">
        <v>-7.5900000000000004E-3</v>
      </c>
      <c r="K46" s="39">
        <v>-1.3072E-2</v>
      </c>
      <c r="L46" s="39">
        <v>-1.9870000000000001E-3</v>
      </c>
      <c r="M46" s="42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8">
        <v>43158</v>
      </c>
      <c r="AJ46" s="39">
        <v>3.1549999999999998E-3</v>
      </c>
      <c r="AK46" s="39">
        <v>2.7206000000000001E-2</v>
      </c>
      <c r="AL46" s="39">
        <v>-2.5279999999999999E-3</v>
      </c>
      <c r="AM46" s="44">
        <f t="shared" si="3"/>
        <v>9.2767388999999995E-3</v>
      </c>
      <c r="AN46" s="36"/>
      <c r="AO46" s="36"/>
    </row>
    <row r="47" spans="1:41" ht="15" customHeight="1" x14ac:dyDescent="0.2">
      <c r="A47" s="38">
        <v>43167</v>
      </c>
      <c r="B47" s="39">
        <v>9.92E-3</v>
      </c>
      <c r="C47" s="39">
        <v>5.3109999999999997E-3</v>
      </c>
      <c r="D47" s="39">
        <v>1.77E-2</v>
      </c>
      <c r="E47" s="39">
        <v>-2.2974000000000001E-2</v>
      </c>
      <c r="F47" s="39">
        <v>6.8649999999999996E-3</v>
      </c>
      <c r="G47" s="39">
        <v>1.279E-3</v>
      </c>
      <c r="H47" s="39">
        <v>-1.768E-3</v>
      </c>
      <c r="I47" s="39">
        <v>1.444E-3</v>
      </c>
      <c r="J47" s="39">
        <v>5.1959999999999999E-2</v>
      </c>
      <c r="K47" s="39">
        <v>-1.3245E-2</v>
      </c>
      <c r="L47" s="39">
        <v>-5.855E-3</v>
      </c>
      <c r="M47" s="42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8">
        <v>43159</v>
      </c>
      <c r="AJ47" s="39">
        <v>-9.9500000000000005E-3</v>
      </c>
      <c r="AK47" s="39">
        <v>-9.9500000000000001E-4</v>
      </c>
      <c r="AL47" s="39">
        <v>-8.8999999999999999E-3</v>
      </c>
      <c r="AM47" s="44">
        <f t="shared" si="3"/>
        <v>-6.6143385000000006E-3</v>
      </c>
      <c r="AN47" s="36"/>
      <c r="AO47" s="36"/>
    </row>
    <row r="48" spans="1:41" ht="15" customHeight="1" x14ac:dyDescent="0.2">
      <c r="A48" s="38">
        <v>43168</v>
      </c>
      <c r="B48" s="39">
        <v>5.9909999999999998E-3</v>
      </c>
      <c r="C48" s="39">
        <v>6.6569999999999997E-3</v>
      </c>
      <c r="D48" s="39">
        <v>8.7340000000000004E-3</v>
      </c>
      <c r="E48" s="39">
        <v>1.3847999999999999E-2</v>
      </c>
      <c r="F48" s="39">
        <v>3.5838000000000002E-2</v>
      </c>
      <c r="G48" s="39">
        <v>1.0219999999999999E-3</v>
      </c>
      <c r="H48" s="39">
        <v>7.3039999999999997E-3</v>
      </c>
      <c r="I48" s="39">
        <v>3.3209000000000002E-2</v>
      </c>
      <c r="J48" s="39">
        <v>6.1369E-2</v>
      </c>
      <c r="K48" s="39">
        <v>2.1108999999999999E-2</v>
      </c>
      <c r="L48" s="39">
        <v>1.6188999999999999E-2</v>
      </c>
      <c r="M48" s="42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8">
        <v>43160</v>
      </c>
      <c r="AJ48" s="39">
        <v>1.5336000000000001E-2</v>
      </c>
      <c r="AK48" s="39">
        <v>-8.5113999999999995E-2</v>
      </c>
      <c r="AL48" s="39">
        <v>4.0790000000000002E-3</v>
      </c>
      <c r="AM48" s="44">
        <f t="shared" si="3"/>
        <v>-2.1897476699999995E-2</v>
      </c>
      <c r="AN48" s="36"/>
      <c r="AO48" s="36"/>
    </row>
    <row r="49" spans="1:41" ht="15" customHeight="1" x14ac:dyDescent="0.2">
      <c r="A49" s="38">
        <v>43171</v>
      </c>
      <c r="B49" s="39">
        <v>2.2776000000000001E-2</v>
      </c>
      <c r="C49" s="39">
        <v>-5.2760000000000003E-3</v>
      </c>
      <c r="D49" s="39">
        <v>1.9376000000000001E-2</v>
      </c>
      <c r="E49" s="39">
        <v>1.495E-2</v>
      </c>
      <c r="F49" s="39">
        <v>-1.6639000000000001E-2</v>
      </c>
      <c r="G49" s="39">
        <v>5.6039999999999996E-3</v>
      </c>
      <c r="H49" s="39">
        <v>3.7569999999999999E-3</v>
      </c>
      <c r="I49" s="39">
        <v>2.7880000000000001E-3</v>
      </c>
      <c r="J49" s="39">
        <v>1.0152E-2</v>
      </c>
      <c r="K49" s="39">
        <v>6.5059999999999996E-3</v>
      </c>
      <c r="L49" s="39">
        <v>6.1060000000000003E-3</v>
      </c>
      <c r="M49" s="42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8">
        <v>43161</v>
      </c>
      <c r="AJ49" s="39">
        <v>1.0685999999999999E-2</v>
      </c>
      <c r="AK49" s="39">
        <v>-6.522E-3</v>
      </c>
      <c r="AL49" s="39">
        <v>-4.0790000000000002E-3</v>
      </c>
      <c r="AM49" s="44">
        <f t="shared" si="3"/>
        <v>2.8330499999999759E-5</v>
      </c>
      <c r="AN49" s="36"/>
      <c r="AO49" s="36"/>
    </row>
    <row r="50" spans="1:41" ht="15" customHeight="1" x14ac:dyDescent="0.2">
      <c r="A50" s="38">
        <v>43172</v>
      </c>
      <c r="B50" s="39">
        <v>-8.34E-4</v>
      </c>
      <c r="C50" s="39">
        <v>-1.2714E-2</v>
      </c>
      <c r="D50" s="39">
        <v>1.279E-3</v>
      </c>
      <c r="E50" s="39">
        <v>-8.4220000000000007E-3</v>
      </c>
      <c r="F50" s="39">
        <v>-1.119E-3</v>
      </c>
      <c r="G50" s="39">
        <v>-2.2346000000000001E-2</v>
      </c>
      <c r="H50" s="39">
        <v>-5.2639999999999996E-3</v>
      </c>
      <c r="I50" s="39">
        <v>-1.2607E-2</v>
      </c>
      <c r="J50" s="39">
        <v>-3.0772000000000001E-2</v>
      </c>
      <c r="K50" s="39">
        <v>7.7520000000000002E-3</v>
      </c>
      <c r="L50" s="39">
        <v>-5.9670000000000001E-3</v>
      </c>
      <c r="M50" s="42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8">
        <v>43164</v>
      </c>
      <c r="AJ50" s="39">
        <v>-2.6610000000000002E-3</v>
      </c>
      <c r="AK50" s="39">
        <v>-8.7620000000000007E-3</v>
      </c>
      <c r="AL50" s="39">
        <v>2.5509999999999999E-3</v>
      </c>
      <c r="AM50" s="44">
        <f t="shared" si="3"/>
        <v>-2.9570376000000002E-3</v>
      </c>
      <c r="AN50" s="36"/>
      <c r="AO50" s="36"/>
    </row>
    <row r="51" spans="1:41" ht="15" customHeight="1" x14ac:dyDescent="0.2">
      <c r="A51" s="38">
        <v>43173</v>
      </c>
      <c r="B51" s="39">
        <v>1.2855E-2</v>
      </c>
      <c r="C51" s="39">
        <v>-8.6719999999999992E-3</v>
      </c>
      <c r="D51" s="39">
        <v>5.0980000000000001E-3</v>
      </c>
      <c r="E51" s="39">
        <v>-7.8379999999999995E-3</v>
      </c>
      <c r="F51" s="39">
        <v>-8.9990000000000001E-3</v>
      </c>
      <c r="G51" s="39">
        <v>-5.208E-3</v>
      </c>
      <c r="H51" s="39">
        <v>1.5070000000000001E-3</v>
      </c>
      <c r="I51" s="39">
        <v>-2.823E-3</v>
      </c>
      <c r="J51" s="39">
        <v>-1.5396E-2</v>
      </c>
      <c r="K51" s="39">
        <v>-3.2703999999999997E-2</v>
      </c>
      <c r="L51" s="39">
        <v>-3.862E-3</v>
      </c>
      <c r="M51" s="42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8">
        <v>43165</v>
      </c>
      <c r="AJ51" s="39">
        <v>1.1039999999999999E-2</v>
      </c>
      <c r="AK51" s="39">
        <v>-2.0001000000000001E-2</v>
      </c>
      <c r="AL51" s="39">
        <v>-1.5146E-2</v>
      </c>
      <c r="AM51" s="44">
        <f t="shared" si="3"/>
        <v>-8.0348631000000011E-3</v>
      </c>
      <c r="AN51" s="36"/>
      <c r="AO51" s="36"/>
    </row>
    <row r="52" spans="1:41" ht="15" customHeight="1" x14ac:dyDescent="0.2">
      <c r="A52" s="38">
        <v>43174</v>
      </c>
      <c r="B52" s="39">
        <v>-1.6199999999999999E-2</v>
      </c>
      <c r="C52" s="39">
        <v>-2.1210000000000001E-3</v>
      </c>
      <c r="D52" s="39">
        <v>-6.803E-3</v>
      </c>
      <c r="E52" s="39">
        <v>-6.5789999999999998E-3</v>
      </c>
      <c r="F52" s="39">
        <v>-1.0222E-2</v>
      </c>
      <c r="G52" s="39">
        <v>-8.1270000000000005E-3</v>
      </c>
      <c r="H52" s="39">
        <v>-7.051E-3</v>
      </c>
      <c r="I52" s="39">
        <v>2.2590000000000002E-3</v>
      </c>
      <c r="J52" s="39">
        <v>-9.5659999999999999E-3</v>
      </c>
      <c r="K52" s="39">
        <v>4.8030000000000003E-2</v>
      </c>
      <c r="L52" s="39">
        <v>-1.3125E-2</v>
      </c>
      <c r="M52" s="42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8">
        <v>43166</v>
      </c>
      <c r="AJ52" s="39">
        <v>1.3089E-2</v>
      </c>
      <c r="AK52" s="39">
        <v>-2.2702E-2</v>
      </c>
      <c r="AL52" s="39">
        <v>1.0293E-2</v>
      </c>
      <c r="AM52" s="44">
        <f t="shared" si="3"/>
        <v>2.266439999999998E-4</v>
      </c>
      <c r="AN52" s="36"/>
      <c r="AO52" s="36"/>
    </row>
    <row r="53" spans="1:41" ht="15" customHeight="1" x14ac:dyDescent="0.2">
      <c r="A53" s="38">
        <v>43175</v>
      </c>
      <c r="B53" s="39">
        <v>-1.1370999999999999E-2</v>
      </c>
      <c r="C53" s="39">
        <v>2.3599999999999999E-4</v>
      </c>
      <c r="D53" s="39">
        <v>1.1030999999999999E-2</v>
      </c>
      <c r="E53" s="39">
        <v>-5.2950000000000002E-3</v>
      </c>
      <c r="F53" s="39">
        <v>-1.3793E-2</v>
      </c>
      <c r="G53" s="39">
        <v>1.0474000000000001E-2</v>
      </c>
      <c r="H53" s="39">
        <v>-9.3950000000000006E-3</v>
      </c>
      <c r="I53" s="39">
        <v>-5.6579999999999998E-3</v>
      </c>
      <c r="J53" s="39">
        <v>-1.3981E-2</v>
      </c>
      <c r="K53" s="39">
        <v>1.0088E-2</v>
      </c>
      <c r="L53" s="39">
        <v>-4.95E-4</v>
      </c>
      <c r="M53" s="42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8">
        <v>43167</v>
      </c>
      <c r="AJ53" s="39">
        <v>9.92E-3</v>
      </c>
      <c r="AK53" s="39">
        <v>6.8649999999999996E-3</v>
      </c>
      <c r="AL53" s="39">
        <v>1.279E-3</v>
      </c>
      <c r="AM53" s="44">
        <f t="shared" si="3"/>
        <v>6.0207311999999997E-3</v>
      </c>
      <c r="AN53" s="36"/>
      <c r="AO53" s="36"/>
    </row>
    <row r="54" spans="1:41" ht="15" customHeight="1" x14ac:dyDescent="0.2">
      <c r="A54" s="38">
        <v>43178</v>
      </c>
      <c r="B54" s="39">
        <v>7.5950000000000002E-3</v>
      </c>
      <c r="C54" s="39">
        <v>-2.3866999999999999E-2</v>
      </c>
      <c r="D54" s="39">
        <v>6.3090000000000004E-3</v>
      </c>
      <c r="E54" s="39">
        <v>-7.9950000000000004E-3</v>
      </c>
      <c r="F54" s="39">
        <v>-1.158E-3</v>
      </c>
      <c r="G54" s="39">
        <v>5.4549999999999998E-3</v>
      </c>
      <c r="H54" s="39">
        <v>-1.0514000000000001E-2</v>
      </c>
      <c r="I54" s="39">
        <v>-2.1506000000000001E-2</v>
      </c>
      <c r="J54" s="39">
        <v>-7.6099999999999996E-3</v>
      </c>
      <c r="K54" s="39">
        <v>-7.5570000000000003E-3</v>
      </c>
      <c r="L54" s="39">
        <v>-1.1528999999999999E-2</v>
      </c>
      <c r="M54" s="42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8">
        <v>43168</v>
      </c>
      <c r="AJ54" s="39">
        <v>5.9909999999999998E-3</v>
      </c>
      <c r="AK54" s="39">
        <v>3.5838000000000002E-2</v>
      </c>
      <c r="AL54" s="39">
        <v>1.0219999999999999E-3</v>
      </c>
      <c r="AM54" s="44">
        <f t="shared" si="3"/>
        <v>1.4282238299999998E-2</v>
      </c>
      <c r="AN54" s="36"/>
      <c r="AO54" s="36"/>
    </row>
    <row r="55" spans="1:41" ht="15" customHeight="1" x14ac:dyDescent="0.2">
      <c r="A55" s="38">
        <v>43179</v>
      </c>
      <c r="B55" s="39">
        <v>-4.2119999999999996E-3</v>
      </c>
      <c r="C55" s="39">
        <v>3.8570000000000002E-3</v>
      </c>
      <c r="D55" s="39">
        <v>-2.0990000000000002E-3</v>
      </c>
      <c r="E55" s="39">
        <v>-3.3500000000000001E-3</v>
      </c>
      <c r="F55" s="39">
        <v>-3.0591E-2</v>
      </c>
      <c r="G55" s="39">
        <v>5.1679999999999999E-3</v>
      </c>
      <c r="H55" s="39">
        <v>-1.0319999999999999E-3</v>
      </c>
      <c r="I55" s="39">
        <v>-1.1662E-2</v>
      </c>
      <c r="J55" s="39">
        <v>-1.2444999999999999E-2</v>
      </c>
      <c r="K55" s="39">
        <v>-3.2115999999999999E-2</v>
      </c>
      <c r="L55" s="39">
        <v>2.9750000000000002E-3</v>
      </c>
      <c r="M55" s="42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8">
        <v>43171</v>
      </c>
      <c r="AJ55" s="39">
        <v>2.2776000000000001E-2</v>
      </c>
      <c r="AK55" s="39">
        <v>-1.6639000000000001E-2</v>
      </c>
      <c r="AL55" s="39">
        <v>5.6039999999999996E-3</v>
      </c>
      <c r="AM55" s="44">
        <f t="shared" si="3"/>
        <v>3.9132752999999996E-3</v>
      </c>
      <c r="AN55" s="36"/>
      <c r="AO55" s="36"/>
    </row>
    <row r="56" spans="1:41" ht="15" customHeight="1" x14ac:dyDescent="0.2">
      <c r="A56" s="38">
        <v>43180</v>
      </c>
      <c r="B56" s="39">
        <v>8.4069999999999995E-3</v>
      </c>
      <c r="C56" s="39">
        <v>1.6466000000000001E-2</v>
      </c>
      <c r="D56" s="39">
        <v>8.3680000000000004E-3</v>
      </c>
      <c r="E56" s="39">
        <v>6.6889999999999996E-3</v>
      </c>
      <c r="F56" s="39">
        <v>1.4234999999999999E-2</v>
      </c>
      <c r="G56" s="39">
        <v>7.9579999999999998E-3</v>
      </c>
      <c r="H56" s="39">
        <v>-2.0669999999999998E-3</v>
      </c>
      <c r="I56" s="39">
        <v>1.555E-3</v>
      </c>
      <c r="J56" s="39">
        <v>2.7608000000000001E-2</v>
      </c>
      <c r="K56" s="39">
        <v>1.5544000000000001E-2</v>
      </c>
      <c r="L56" s="39">
        <v>9.613E-3</v>
      </c>
      <c r="M56" s="42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8">
        <v>43172</v>
      </c>
      <c r="AJ56" s="39">
        <v>-8.34E-4</v>
      </c>
      <c r="AK56" s="39">
        <v>-1.119E-3</v>
      </c>
      <c r="AL56" s="39">
        <v>-2.2346000000000001E-2</v>
      </c>
      <c r="AM56" s="44">
        <f t="shared" si="3"/>
        <v>-8.0988567000000004E-3</v>
      </c>
      <c r="AN56" s="36"/>
      <c r="AO56" s="36"/>
    </row>
    <row r="57" spans="1:41" ht="15" customHeight="1" x14ac:dyDescent="0.2">
      <c r="A57" s="38">
        <v>43181</v>
      </c>
      <c r="B57" s="39">
        <v>5.0099999999999997E-3</v>
      </c>
      <c r="C57" s="39">
        <v>-1.8152000000000001E-2</v>
      </c>
      <c r="D57" s="39">
        <v>-1.2579E-2</v>
      </c>
      <c r="E57" s="39">
        <v>9.2899999999999996E-3</v>
      </c>
      <c r="F57" s="39">
        <v>2.9021000000000002E-2</v>
      </c>
      <c r="G57" s="39">
        <v>-1.1313999999999999E-2</v>
      </c>
      <c r="H57" s="39">
        <v>3.1312E-2</v>
      </c>
      <c r="I57" s="39">
        <v>2.8065E-2</v>
      </c>
      <c r="J57" s="39">
        <v>1.0337000000000001E-2</v>
      </c>
      <c r="K57" s="39">
        <v>8.9569999999999997E-3</v>
      </c>
      <c r="L57" s="39">
        <v>-2.4629999999999999E-3</v>
      </c>
      <c r="M57" s="42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8">
        <v>43173</v>
      </c>
      <c r="AJ57" s="39">
        <v>1.2855E-2</v>
      </c>
      <c r="AK57" s="39">
        <v>-8.9990000000000001E-3</v>
      </c>
      <c r="AL57" s="39">
        <v>-5.208E-3</v>
      </c>
      <c r="AM57" s="44">
        <f t="shared" si="3"/>
        <v>-4.5062160000000021E-4</v>
      </c>
      <c r="AN57" s="36"/>
      <c r="AO57" s="36"/>
    </row>
    <row r="58" spans="1:41" ht="15" customHeight="1" x14ac:dyDescent="0.2">
      <c r="A58" s="38">
        <v>43182</v>
      </c>
      <c r="B58" s="39">
        <v>-3.7550000000000001E-3</v>
      </c>
      <c r="C58" s="39">
        <v>-7.0140000000000003E-3</v>
      </c>
      <c r="D58" s="39">
        <v>-1.1030999999999999E-2</v>
      </c>
      <c r="E58" s="39">
        <v>-2.4065E-2</v>
      </c>
      <c r="F58" s="39">
        <v>-1.8475999999999999E-2</v>
      </c>
      <c r="G58" s="39">
        <v>-5.9659999999999999E-3</v>
      </c>
      <c r="H58" s="39">
        <v>-7.5469999999999999E-3</v>
      </c>
      <c r="I58" s="39">
        <v>-2.6013000000000001E-2</v>
      </c>
      <c r="J58" s="39">
        <v>-1.4286E-2</v>
      </c>
      <c r="K58" s="39">
        <v>-1.2750000000000001E-3</v>
      </c>
      <c r="L58" s="39">
        <v>-4.6109999999999996E-3</v>
      </c>
      <c r="M58" s="42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8">
        <v>43174</v>
      </c>
      <c r="AJ58" s="39">
        <v>-1.6199999999999999E-2</v>
      </c>
      <c r="AK58" s="39">
        <v>-1.0222E-2</v>
      </c>
      <c r="AL58" s="39">
        <v>-8.1270000000000005E-3</v>
      </c>
      <c r="AM58" s="44">
        <f t="shared" si="3"/>
        <v>-1.1515181699999998E-2</v>
      </c>
      <c r="AN58" s="36"/>
      <c r="AO58" s="36"/>
    </row>
    <row r="59" spans="1:41" ht="15" customHeight="1" x14ac:dyDescent="0.2">
      <c r="A59" s="38">
        <v>43185</v>
      </c>
      <c r="B59" s="39">
        <v>3.339E-3</v>
      </c>
      <c r="C59" s="39">
        <v>6.7730000000000004E-3</v>
      </c>
      <c r="D59" s="39">
        <v>1.9016000000000002E-2</v>
      </c>
      <c r="E59" s="39">
        <v>3.5230999999999998E-2</v>
      </c>
      <c r="F59" s="39">
        <v>1.6185000000000001E-2</v>
      </c>
      <c r="G59" s="39">
        <v>1.56E-3</v>
      </c>
      <c r="H59" s="39">
        <v>1.3046E-2</v>
      </c>
      <c r="I59" s="39">
        <v>4.091E-3</v>
      </c>
      <c r="J59" s="39">
        <v>2.1353E-2</v>
      </c>
      <c r="K59" s="39">
        <v>1.8952E-2</v>
      </c>
      <c r="L59" s="39">
        <v>8.3789999999999993E-3</v>
      </c>
      <c r="M59" s="42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8">
        <v>43175</v>
      </c>
      <c r="AJ59" s="39">
        <v>-1.1370999999999999E-2</v>
      </c>
      <c r="AK59" s="39">
        <v>-1.3793E-2</v>
      </c>
      <c r="AL59" s="39">
        <v>1.0474000000000001E-2</v>
      </c>
      <c r="AM59" s="44">
        <f t="shared" si="3"/>
        <v>-4.8961769999999998E-3</v>
      </c>
      <c r="AN59" s="36"/>
      <c r="AO59" s="36"/>
    </row>
    <row r="60" spans="1:41" ht="15" customHeight="1" x14ac:dyDescent="0.2">
      <c r="A60" s="38">
        <v>43186</v>
      </c>
      <c r="B60" s="39">
        <v>-6.6889999999999996E-3</v>
      </c>
      <c r="C60" s="39">
        <v>-2.5145000000000001E-2</v>
      </c>
      <c r="D60" s="39">
        <v>-1.9442999999999998E-2</v>
      </c>
      <c r="E60" s="39">
        <v>5.2119999999999996E-3</v>
      </c>
      <c r="F60" s="39">
        <v>1.7056000000000002E-2</v>
      </c>
      <c r="G60" s="39">
        <v>2.0760000000000002E-3</v>
      </c>
      <c r="H60" s="39">
        <v>-2.496E-3</v>
      </c>
      <c r="I60" s="39">
        <v>-2.3307999999999999E-2</v>
      </c>
      <c r="J60" s="39">
        <v>-1.4185E-2</v>
      </c>
      <c r="K60" s="39">
        <v>2.1052999999999999E-2</v>
      </c>
      <c r="L60" s="39">
        <v>-1.5146E-2</v>
      </c>
      <c r="M60" s="42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8">
        <v>43178</v>
      </c>
      <c r="AJ60" s="39">
        <v>7.5950000000000002E-3</v>
      </c>
      <c r="AK60" s="39">
        <v>-1.158E-3</v>
      </c>
      <c r="AL60" s="39">
        <v>5.4549999999999998E-3</v>
      </c>
      <c r="AM60" s="44">
        <f t="shared" si="3"/>
        <v>3.9636035999999998E-3</v>
      </c>
      <c r="AN60" s="36"/>
      <c r="AO60" s="36"/>
    </row>
    <row r="61" spans="1:41" ht="15" customHeight="1" x14ac:dyDescent="0.2">
      <c r="A61" s="38">
        <v>43187</v>
      </c>
      <c r="B61" s="39">
        <v>-8.3900000000000001E-4</v>
      </c>
      <c r="C61" s="39">
        <v>-3.2190000000000001E-3</v>
      </c>
      <c r="D61" s="39">
        <v>-5.9930000000000001E-3</v>
      </c>
      <c r="E61" s="39">
        <v>-6.5189999999999996E-3</v>
      </c>
      <c r="F61" s="39">
        <v>-3.0913E-2</v>
      </c>
      <c r="G61" s="39">
        <v>1.8129999999999999E-3</v>
      </c>
      <c r="H61" s="39">
        <v>-2.6331E-2</v>
      </c>
      <c r="I61" s="39">
        <v>-3.5890000000000002E-3</v>
      </c>
      <c r="J61" s="39">
        <v>3.921E-3</v>
      </c>
      <c r="K61" s="39">
        <v>1.3390000000000001E-2</v>
      </c>
      <c r="L61" s="39">
        <v>7.8700000000000005E-4</v>
      </c>
      <c r="M61" s="42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8">
        <v>43179</v>
      </c>
      <c r="AJ61" s="39">
        <v>-4.2119999999999996E-3</v>
      </c>
      <c r="AK61" s="39">
        <v>-3.0591E-2</v>
      </c>
      <c r="AL61" s="39">
        <v>5.1679999999999999E-3</v>
      </c>
      <c r="AM61" s="44">
        <f t="shared" si="3"/>
        <v>-9.8773454999999989E-3</v>
      </c>
      <c r="AN61" s="36"/>
      <c r="AO61" s="36"/>
    </row>
    <row r="62" spans="1:41" ht="15" customHeight="1" x14ac:dyDescent="0.2">
      <c r="A62" s="38">
        <v>43188</v>
      </c>
      <c r="B62" s="39">
        <v>1.0441000000000001E-2</v>
      </c>
      <c r="C62" s="39">
        <v>1.7455999999999999E-2</v>
      </c>
      <c r="D62" s="39">
        <v>-1.1226E-2</v>
      </c>
      <c r="E62" s="39">
        <v>0</v>
      </c>
      <c r="F62" s="39">
        <v>1.7291000000000001E-2</v>
      </c>
      <c r="G62" s="39">
        <v>1.3109000000000001E-2</v>
      </c>
      <c r="H62" s="39">
        <v>7.1570000000000002E-3</v>
      </c>
      <c r="I62" s="39">
        <v>2.8645E-2</v>
      </c>
      <c r="J62" s="39">
        <v>2.3732E-2</v>
      </c>
      <c r="K62" s="39">
        <v>-1.4617E-2</v>
      </c>
      <c r="L62" s="39">
        <v>1.7621000000000001E-2</v>
      </c>
      <c r="M62" s="42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8">
        <v>43180</v>
      </c>
      <c r="AJ62" s="39">
        <v>8.4069999999999995E-3</v>
      </c>
      <c r="AK62" s="39">
        <v>1.4234999999999999E-2</v>
      </c>
      <c r="AL62" s="39">
        <v>7.9579999999999998E-3</v>
      </c>
      <c r="AM62" s="44">
        <f t="shared" si="3"/>
        <v>1.019898E-2</v>
      </c>
      <c r="AN62" s="36"/>
      <c r="AO62" s="36"/>
    </row>
    <row r="63" spans="1:41" ht="15" customHeight="1" x14ac:dyDescent="0.2">
      <c r="A63" s="38">
        <v>43192</v>
      </c>
      <c r="B63" s="39">
        <v>-9.1819999999999992E-3</v>
      </c>
      <c r="C63" s="39">
        <v>-1.9193999999999999E-2</v>
      </c>
      <c r="D63" s="39">
        <v>-2.6090000000000002E-3</v>
      </c>
      <c r="E63" s="39">
        <v>1.9599999999999999E-3</v>
      </c>
      <c r="F63" s="39">
        <v>-5.2797999999999998E-2</v>
      </c>
      <c r="G63" s="39">
        <v>-1.7257000000000002E-2</v>
      </c>
      <c r="H63" s="39">
        <v>-1.8509999999999999E-2</v>
      </c>
      <c r="I63" s="39">
        <v>-6.718E-3</v>
      </c>
      <c r="J63" s="39">
        <v>-1.4732E-2</v>
      </c>
      <c r="K63" s="39">
        <v>1.8238000000000001E-2</v>
      </c>
      <c r="L63" s="39">
        <v>-8.2220000000000001E-3</v>
      </c>
      <c r="M63" s="42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8">
        <v>43181</v>
      </c>
      <c r="AJ63" s="39">
        <v>5.0099999999999997E-3</v>
      </c>
      <c r="AK63" s="39">
        <v>2.9021000000000002E-2</v>
      </c>
      <c r="AL63" s="39">
        <v>-1.1313999999999999E-2</v>
      </c>
      <c r="AM63" s="44">
        <f t="shared" si="3"/>
        <v>7.5715760999999996E-3</v>
      </c>
      <c r="AN63" s="36"/>
      <c r="AO63" s="36"/>
    </row>
    <row r="64" spans="1:41" ht="15" customHeight="1" x14ac:dyDescent="0.2">
      <c r="A64" s="38">
        <v>43193</v>
      </c>
      <c r="B64" s="39">
        <v>1.4567999999999999E-2</v>
      </c>
      <c r="C64" s="39">
        <v>-1.3254999999999999E-2</v>
      </c>
      <c r="D64" s="39">
        <v>-8.7100000000000003E-4</v>
      </c>
      <c r="E64" s="39">
        <v>-2.3779000000000002E-2</v>
      </c>
      <c r="F64" s="39">
        <v>2.2633E-2</v>
      </c>
      <c r="G64" s="39">
        <v>-1.3865000000000001E-2</v>
      </c>
      <c r="H64" s="39">
        <v>-2.598E-3</v>
      </c>
      <c r="I64" s="39">
        <v>-1.0015E-2</v>
      </c>
      <c r="J64" s="39">
        <v>1.7513999999999998E-2</v>
      </c>
      <c r="K64" s="39">
        <v>1.4354E-2</v>
      </c>
      <c r="L64" s="39">
        <v>-5.0799999999999999E-4</v>
      </c>
      <c r="M64" s="42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8">
        <v>43182</v>
      </c>
      <c r="AJ64" s="39">
        <v>-3.7550000000000001E-3</v>
      </c>
      <c r="AK64" s="39">
        <v>-1.8475999999999999E-2</v>
      </c>
      <c r="AL64" s="39">
        <v>-5.9659999999999999E-3</v>
      </c>
      <c r="AM64" s="44">
        <f t="shared" si="3"/>
        <v>-9.3980600999999993E-3</v>
      </c>
      <c r="AN64" s="36"/>
      <c r="AO64" s="36"/>
    </row>
    <row r="65" spans="1:41" ht="15" customHeight="1" x14ac:dyDescent="0.2">
      <c r="A65" s="38">
        <v>43194</v>
      </c>
      <c r="B65" s="39">
        <v>-4.1300000000000001E-4</v>
      </c>
      <c r="C65" s="39">
        <v>8.2740000000000001E-3</v>
      </c>
      <c r="D65" s="39">
        <v>-4.3670000000000002E-3</v>
      </c>
      <c r="E65" s="39">
        <v>-2.0257000000000001E-2</v>
      </c>
      <c r="F65" s="39">
        <v>2.0979999999999999E-2</v>
      </c>
      <c r="G65" s="39">
        <v>5.5170000000000002E-3</v>
      </c>
      <c r="H65" s="39">
        <v>-3.1983999999999999E-2</v>
      </c>
      <c r="I65" s="39">
        <v>4.431E-3</v>
      </c>
      <c r="J65" s="39">
        <v>2.0618999999999998E-2</v>
      </c>
      <c r="K65" s="39">
        <v>-2.7695999999999998E-2</v>
      </c>
      <c r="L65" s="39">
        <v>-3.1250000000000002E-3</v>
      </c>
      <c r="M65" s="42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8">
        <v>43185</v>
      </c>
      <c r="AJ65" s="39">
        <v>3.339E-3</v>
      </c>
      <c r="AK65" s="39">
        <v>1.6185000000000001E-2</v>
      </c>
      <c r="AL65" s="39">
        <v>1.56E-3</v>
      </c>
      <c r="AM65" s="44">
        <f t="shared" si="3"/>
        <v>7.0272972000000001E-3</v>
      </c>
      <c r="AN65" s="36"/>
      <c r="AO65" s="36"/>
    </row>
    <row r="66" spans="1:41" ht="15" customHeight="1" x14ac:dyDescent="0.2">
      <c r="A66" s="38">
        <v>43195</v>
      </c>
      <c r="B66" s="39">
        <v>-6.6360000000000004E-3</v>
      </c>
      <c r="C66" s="39">
        <v>2.8795000000000001E-2</v>
      </c>
      <c r="D66" s="39">
        <v>1.7354000000000001E-2</v>
      </c>
      <c r="E66" s="39">
        <v>3.6172999999999997E-2</v>
      </c>
      <c r="F66" s="39">
        <v>3.4016999999999999E-2</v>
      </c>
      <c r="G66" s="39">
        <v>1.1979E-2</v>
      </c>
      <c r="H66" s="39">
        <v>-1.5701E-2</v>
      </c>
      <c r="I66" s="39">
        <v>6.7559999999999999E-3</v>
      </c>
      <c r="J66" s="39">
        <v>-1.1976000000000001E-2</v>
      </c>
      <c r="K66" s="39">
        <v>-6.1240000000000001E-3</v>
      </c>
      <c r="L66" s="39">
        <v>1.0026E-2</v>
      </c>
      <c r="M66" s="42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8">
        <v>43186</v>
      </c>
      <c r="AJ66" s="39">
        <v>-6.6889999999999996E-3</v>
      </c>
      <c r="AK66" s="39">
        <v>1.7056000000000002E-2</v>
      </c>
      <c r="AL66" s="39">
        <v>2.0760000000000002E-3</v>
      </c>
      <c r="AM66" s="44">
        <f t="shared" si="3"/>
        <v>4.147251900000001E-3</v>
      </c>
      <c r="AN66" s="36"/>
      <c r="AO66" s="36"/>
    </row>
    <row r="67" spans="1:41" ht="15" customHeight="1" x14ac:dyDescent="0.2">
      <c r="A67" s="38">
        <v>43196</v>
      </c>
      <c r="B67" s="39">
        <v>-3.2998E-2</v>
      </c>
      <c r="C67" s="39">
        <v>-1.3187000000000001E-2</v>
      </c>
      <c r="D67" s="39">
        <v>-9.9419999999999994E-3</v>
      </c>
      <c r="E67" s="39">
        <v>1.2423E-2</v>
      </c>
      <c r="F67" s="39">
        <v>6.6670000000000002E-3</v>
      </c>
      <c r="G67" s="39">
        <v>-1.0932000000000001E-2</v>
      </c>
      <c r="H67" s="39">
        <v>8.9639999999999997E-3</v>
      </c>
      <c r="I67" s="39">
        <v>-7.9349999999999993E-3</v>
      </c>
      <c r="J67" s="39">
        <v>-1.3780000000000001E-3</v>
      </c>
      <c r="K67" s="39">
        <v>0</v>
      </c>
      <c r="L67" s="39">
        <v>-4.5760000000000002E-3</v>
      </c>
      <c r="M67" s="42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8">
        <v>43187</v>
      </c>
      <c r="AJ67" s="39">
        <v>-8.3900000000000001E-4</v>
      </c>
      <c r="AK67" s="39">
        <v>-3.0913E-2</v>
      </c>
      <c r="AL67" s="39">
        <v>1.8129999999999999E-3</v>
      </c>
      <c r="AM67" s="44">
        <f t="shared" si="3"/>
        <v>-9.9786687000000002E-3</v>
      </c>
      <c r="AN67" s="36"/>
      <c r="AO67" s="36"/>
    </row>
    <row r="68" spans="1:41" ht="15" customHeight="1" x14ac:dyDescent="0.2">
      <c r="A68" s="38">
        <v>43199</v>
      </c>
      <c r="B68" s="39">
        <v>1.719E-3</v>
      </c>
      <c r="C68" s="39">
        <v>-3.7060000000000003E-2</v>
      </c>
      <c r="D68" s="39">
        <v>-2.7302E-2</v>
      </c>
      <c r="E68" s="39">
        <v>-4.1797000000000001E-2</v>
      </c>
      <c r="F68" s="39">
        <v>-2.5801000000000001E-2</v>
      </c>
      <c r="G68" s="39">
        <v>-1.0788000000000001E-2</v>
      </c>
      <c r="H68" s="39">
        <v>-1.5807999999999999E-2</v>
      </c>
      <c r="I68" s="39">
        <v>-2.3587E-2</v>
      </c>
      <c r="J68" s="39">
        <v>-7.2649999999999998E-3</v>
      </c>
      <c r="K68" s="39">
        <v>-3.2461999999999998E-2</v>
      </c>
      <c r="L68" s="39">
        <v>-1.7999000000000001E-2</v>
      </c>
      <c r="M68" s="42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8">
        <v>43188</v>
      </c>
      <c r="AJ68" s="39">
        <v>1.0441000000000001E-2</v>
      </c>
      <c r="AK68" s="39">
        <v>1.7291000000000001E-2</v>
      </c>
      <c r="AL68" s="39">
        <v>1.3109000000000001E-2</v>
      </c>
      <c r="AM68" s="44">
        <f t="shared" si="3"/>
        <v>1.3612305300000002E-2</v>
      </c>
      <c r="AN68" s="36"/>
      <c r="AO68" s="36"/>
    </row>
    <row r="69" spans="1:41" ht="15" customHeight="1" x14ac:dyDescent="0.2">
      <c r="A69" s="38">
        <v>43200</v>
      </c>
      <c r="B69" s="39">
        <v>2.1661E-2</v>
      </c>
      <c r="C69" s="39">
        <v>-1.2062E-2</v>
      </c>
      <c r="D69" s="39">
        <v>1.1098999999999999E-2</v>
      </c>
      <c r="E69" s="39">
        <v>6.7699999999999998E-4</v>
      </c>
      <c r="F69" s="39">
        <v>5.666E-3</v>
      </c>
      <c r="G69" s="39">
        <v>1.8349000000000001E-2</v>
      </c>
      <c r="H69" s="39">
        <v>5.7530000000000003E-3</v>
      </c>
      <c r="I69" s="39">
        <v>-1.4914E-2</v>
      </c>
      <c r="J69" s="39">
        <v>2.7061000000000002E-2</v>
      </c>
      <c r="K69" s="39">
        <v>-1.6635E-2</v>
      </c>
      <c r="L69" s="39">
        <v>1.4337000000000001E-2</v>
      </c>
      <c r="M69" s="42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8">
        <v>43192</v>
      </c>
      <c r="AJ69" s="39">
        <v>-9.1819999999999992E-3</v>
      </c>
      <c r="AK69" s="39">
        <v>-5.2797999999999998E-2</v>
      </c>
      <c r="AL69" s="39">
        <v>-1.7257000000000002E-2</v>
      </c>
      <c r="AM69" s="44">
        <f t="shared" si="3"/>
        <v>-2.64096921E-2</v>
      </c>
      <c r="AN69" s="36"/>
      <c r="AO69" s="36"/>
    </row>
    <row r="70" spans="1:41" ht="15" customHeight="1" x14ac:dyDescent="0.2">
      <c r="A70" s="38">
        <v>43201</v>
      </c>
      <c r="B70" s="39">
        <v>2.0990000000000002E-3</v>
      </c>
      <c r="C70" s="39">
        <v>8.2279999999999992E-3</v>
      </c>
      <c r="D70" s="39">
        <v>1.9673E-2</v>
      </c>
      <c r="E70" s="39">
        <v>-1.4319999999999999E-2</v>
      </c>
      <c r="F70" s="39">
        <v>2.6757E-2</v>
      </c>
      <c r="G70" s="39">
        <v>-1.3072E-2</v>
      </c>
      <c r="H70" s="39">
        <v>1.0596E-2</v>
      </c>
      <c r="I70" s="39">
        <v>-1.1101E-2</v>
      </c>
      <c r="J70" s="39">
        <v>-5.4219999999999997E-3</v>
      </c>
      <c r="K70" s="39">
        <v>1.7902999999999999E-2</v>
      </c>
      <c r="L70" s="39">
        <v>8.6599999999999993E-3</v>
      </c>
      <c r="M70" s="42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8">
        <v>43193</v>
      </c>
      <c r="AJ70" s="39">
        <v>1.4567999999999999E-2</v>
      </c>
      <c r="AK70" s="39">
        <v>2.2633E-2</v>
      </c>
      <c r="AL70" s="39">
        <v>-1.3865000000000001E-2</v>
      </c>
      <c r="AM70" s="44">
        <f t="shared" si="3"/>
        <v>7.7778887999999987E-3</v>
      </c>
      <c r="AN70" s="36"/>
      <c r="AO70" s="36"/>
    </row>
    <row r="71" spans="1:41" ht="15" customHeight="1" x14ac:dyDescent="0.2">
      <c r="A71" s="38">
        <v>43202</v>
      </c>
      <c r="B71" s="39">
        <v>-2.376E-2</v>
      </c>
      <c r="C71" s="39">
        <v>-2.5639999999999999E-3</v>
      </c>
      <c r="D71" s="39">
        <v>0</v>
      </c>
      <c r="E71" s="39">
        <v>8.8889999999999993E-3</v>
      </c>
      <c r="F71" s="39">
        <v>4.3063999999999998E-2</v>
      </c>
      <c r="G71" s="39">
        <v>6.5570000000000003E-3</v>
      </c>
      <c r="H71" s="39">
        <v>-2.7E-4</v>
      </c>
      <c r="I71" s="39">
        <v>2.7525000000000001E-2</v>
      </c>
      <c r="J71" s="39">
        <v>3.392E-3</v>
      </c>
      <c r="K71" s="39">
        <v>1.3845E-2</v>
      </c>
      <c r="L71" s="39">
        <v>2.32E-3</v>
      </c>
      <c r="M71" s="42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8">
        <v>43194</v>
      </c>
      <c r="AJ71" s="39">
        <v>-4.1300000000000001E-4</v>
      </c>
      <c r="AK71" s="39">
        <v>2.0979999999999999E-2</v>
      </c>
      <c r="AL71" s="39">
        <v>5.5170000000000002E-3</v>
      </c>
      <c r="AM71" s="44">
        <f t="shared" si="3"/>
        <v>8.6937971999999988E-3</v>
      </c>
      <c r="AN71" s="36"/>
      <c r="AO71" s="36"/>
    </row>
    <row r="72" spans="1:41" ht="15" customHeight="1" x14ac:dyDescent="0.2">
      <c r="A72" s="38">
        <v>43203</v>
      </c>
      <c r="B72" s="39">
        <v>-1.289E-3</v>
      </c>
      <c r="C72" s="39">
        <v>-3.4210999999999998E-2</v>
      </c>
      <c r="D72" s="39">
        <v>-3.9739999999999998E-2</v>
      </c>
      <c r="E72" s="39">
        <v>-3.3924999999999997E-2</v>
      </c>
      <c r="F72" s="39">
        <v>-2.5614999999999999E-2</v>
      </c>
      <c r="G72" s="39">
        <v>2.611E-3</v>
      </c>
      <c r="H72" s="39">
        <v>-4.0629999999999998E-3</v>
      </c>
      <c r="I72" s="39">
        <v>5.4149999999999997E-3</v>
      </c>
      <c r="J72" s="39">
        <v>-1.3550000000000001E-3</v>
      </c>
      <c r="K72" s="39">
        <v>-7.528E-3</v>
      </c>
      <c r="L72" s="39">
        <v>-1.3063999999999999E-2</v>
      </c>
      <c r="M72" s="42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8">
        <v>43195</v>
      </c>
      <c r="AJ72" s="39">
        <v>-6.6360000000000004E-3</v>
      </c>
      <c r="AK72" s="39">
        <v>3.4016999999999999E-2</v>
      </c>
      <c r="AL72" s="39">
        <v>1.1979E-2</v>
      </c>
      <c r="AM72" s="44">
        <f t="shared" si="3"/>
        <v>1.3118688E-2</v>
      </c>
      <c r="AN72" s="36"/>
      <c r="AO72" s="36"/>
    </row>
    <row r="73" spans="1:41" ht="15" customHeight="1" x14ac:dyDescent="0.2">
      <c r="A73" s="38">
        <v>43206</v>
      </c>
      <c r="B73" s="39">
        <v>-1.2111E-2</v>
      </c>
      <c r="C73" s="39">
        <v>-3.6249999999999998E-2</v>
      </c>
      <c r="D73" s="39">
        <v>-1.8182E-2</v>
      </c>
      <c r="E73" s="39">
        <v>-1.4185E-2</v>
      </c>
      <c r="F73" s="39">
        <v>1.08E-3</v>
      </c>
      <c r="G73" s="39">
        <v>-2.2679999999999999E-2</v>
      </c>
      <c r="H73" s="39">
        <v>-1.8907E-2</v>
      </c>
      <c r="I73" s="39">
        <v>-4.2090000000000001E-3</v>
      </c>
      <c r="J73" s="39">
        <v>-1.6754999999999999E-2</v>
      </c>
      <c r="K73" s="39">
        <v>-7.5849999999999997E-3</v>
      </c>
      <c r="L73" s="39">
        <v>-1.7621000000000001E-2</v>
      </c>
      <c r="M73" s="42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8">
        <v>43196</v>
      </c>
      <c r="AJ73" s="39">
        <v>-3.2998E-2</v>
      </c>
      <c r="AK73" s="39">
        <v>6.6670000000000002E-3</v>
      </c>
      <c r="AL73" s="39">
        <v>-1.0932000000000001E-2</v>
      </c>
      <c r="AM73" s="44">
        <f t="shared" si="3"/>
        <v>-1.24197579E-2</v>
      </c>
      <c r="AN73" s="36"/>
      <c r="AO73" s="36"/>
    </row>
    <row r="74" spans="1:41" ht="15" customHeight="1" x14ac:dyDescent="0.2">
      <c r="A74" s="38">
        <v>43207</v>
      </c>
      <c r="B74" s="39">
        <v>5.6410000000000002E-3</v>
      </c>
      <c r="C74" s="39">
        <v>2.3684E-2</v>
      </c>
      <c r="D74" s="39">
        <v>2.0431999999999999E-2</v>
      </c>
      <c r="E74" s="39">
        <v>9.2429999999999995E-3</v>
      </c>
      <c r="F74" s="39">
        <v>1.7131E-2</v>
      </c>
      <c r="G74" s="39">
        <v>1.2194999999999999E-2</v>
      </c>
      <c r="H74" s="39">
        <v>2.7018E-2</v>
      </c>
      <c r="I74" s="39">
        <v>4.509E-3</v>
      </c>
      <c r="J74" s="39">
        <v>1.034E-3</v>
      </c>
      <c r="K74" s="39">
        <v>-2.5409999999999999E-3</v>
      </c>
      <c r="L74" s="39">
        <v>1.4676E-2</v>
      </c>
      <c r="M74" s="42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8">
        <v>43199</v>
      </c>
      <c r="AJ74" s="39">
        <v>1.719E-3</v>
      </c>
      <c r="AK74" s="39">
        <v>-2.5801000000000001E-2</v>
      </c>
      <c r="AL74" s="39">
        <v>-1.0788000000000001E-2</v>
      </c>
      <c r="AM74" s="44">
        <f t="shared" si="3"/>
        <v>-1.1622171000000001E-2</v>
      </c>
      <c r="AN74" s="36"/>
      <c r="AO74" s="36"/>
    </row>
    <row r="75" spans="1:41" ht="15" customHeight="1" x14ac:dyDescent="0.2">
      <c r="A75" s="38">
        <v>43208</v>
      </c>
      <c r="B75" s="39">
        <v>1.0331999999999999E-2</v>
      </c>
      <c r="C75" s="39">
        <v>2.2610000000000002E-2</v>
      </c>
      <c r="D75" s="39">
        <v>-9.9369999999999997E-3</v>
      </c>
      <c r="E75" s="39">
        <v>-7.0799999999999997E-4</v>
      </c>
      <c r="F75" s="39">
        <v>2.1210000000000001E-3</v>
      </c>
      <c r="G75" s="39">
        <v>5.5180000000000003E-3</v>
      </c>
      <c r="H75" s="39">
        <v>-3.2360000000000002E-3</v>
      </c>
      <c r="I75" s="39">
        <v>9.5519999999999997E-3</v>
      </c>
      <c r="J75" s="39">
        <v>2.2481000000000001E-2</v>
      </c>
      <c r="K75" s="39">
        <v>1.6403999999999998E-2</v>
      </c>
      <c r="L75" s="39">
        <v>1.9899E-2</v>
      </c>
      <c r="M75" s="42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8">
        <v>43200</v>
      </c>
      <c r="AJ75" s="39">
        <v>2.1661E-2</v>
      </c>
      <c r="AK75" s="39">
        <v>5.666E-3</v>
      </c>
      <c r="AL75" s="39">
        <v>1.8349000000000001E-2</v>
      </c>
      <c r="AM75" s="44">
        <f t="shared" si="3"/>
        <v>1.5223810799999999E-2</v>
      </c>
      <c r="AN75" s="36"/>
      <c r="AO75" s="36"/>
    </row>
    <row r="76" spans="1:41" ht="15" customHeight="1" x14ac:dyDescent="0.2">
      <c r="A76" s="38">
        <v>43209</v>
      </c>
      <c r="B76" s="39">
        <v>6.4029999999999998E-3</v>
      </c>
      <c r="C76" s="39">
        <v>5.2599999999999999E-4</v>
      </c>
      <c r="D76" s="39">
        <v>1.6656000000000001E-2</v>
      </c>
      <c r="E76" s="39">
        <v>-2.4374E-2</v>
      </c>
      <c r="F76" s="39">
        <v>8.4390000000000003E-3</v>
      </c>
      <c r="G76" s="39">
        <v>-1.2658000000000001E-2</v>
      </c>
      <c r="H76" s="39">
        <v>-8.4089999999999998E-3</v>
      </c>
      <c r="I76" s="39">
        <v>-7.156E-3</v>
      </c>
      <c r="J76" s="39">
        <v>1.01E-3</v>
      </c>
      <c r="K76" s="39">
        <v>1.6139000000000001E-2</v>
      </c>
      <c r="L76" s="39">
        <v>5.5900000000000004E-4</v>
      </c>
      <c r="M76" s="42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8">
        <v>43201</v>
      </c>
      <c r="AJ76" s="39">
        <v>2.0990000000000002E-3</v>
      </c>
      <c r="AK76" s="39">
        <v>2.6757E-2</v>
      </c>
      <c r="AL76" s="39">
        <v>-1.3072E-2</v>
      </c>
      <c r="AM76" s="44">
        <f t="shared" si="3"/>
        <v>5.2608071999999985E-3</v>
      </c>
      <c r="AN76" s="36"/>
      <c r="AO76" s="36"/>
    </row>
    <row r="77" spans="1:41" ht="15" customHeight="1" x14ac:dyDescent="0.2">
      <c r="A77" s="38">
        <v>43210</v>
      </c>
      <c r="B77" s="39">
        <v>-2.983E-3</v>
      </c>
      <c r="C77" s="39">
        <v>-1.1102000000000001E-2</v>
      </c>
      <c r="D77" s="39">
        <v>-1.2579E-2</v>
      </c>
      <c r="E77" s="39">
        <v>-1.3148E-2</v>
      </c>
      <c r="F77" s="39">
        <v>2.3872000000000001E-2</v>
      </c>
      <c r="G77" s="39">
        <v>-2.6570000000000001E-3</v>
      </c>
      <c r="H77" s="39">
        <v>-7.8059999999999996E-3</v>
      </c>
      <c r="I77" s="39">
        <v>-6.4729999999999996E-3</v>
      </c>
      <c r="J77" s="39">
        <v>-1.4916E-2</v>
      </c>
      <c r="K77" s="39">
        <v>5.7431999999999997E-2</v>
      </c>
      <c r="L77" s="39">
        <v>-3.1979999999999999E-3</v>
      </c>
      <c r="M77" s="42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8">
        <v>43202</v>
      </c>
      <c r="AJ77" s="39">
        <v>-2.376E-2</v>
      </c>
      <c r="AK77" s="39">
        <v>4.3063999999999998E-2</v>
      </c>
      <c r="AL77" s="39">
        <v>6.5570000000000003E-3</v>
      </c>
      <c r="AM77" s="44">
        <f t="shared" si="3"/>
        <v>8.6194713000000006E-3</v>
      </c>
      <c r="AN77" s="36"/>
      <c r="AO77" s="36"/>
    </row>
    <row r="78" spans="1:41" ht="15" customHeight="1" x14ac:dyDescent="0.2">
      <c r="A78" s="38">
        <v>43213</v>
      </c>
      <c r="B78" s="39">
        <v>8.5300000000000003E-4</v>
      </c>
      <c r="C78" s="39">
        <v>-1.8241E-2</v>
      </c>
      <c r="D78" s="39">
        <v>8.1049999999999994E-3</v>
      </c>
      <c r="E78" s="39">
        <v>-1.4815E-2</v>
      </c>
      <c r="F78" s="39">
        <v>-1.3422999999999999E-2</v>
      </c>
      <c r="G78" s="39">
        <v>-7.4790000000000004E-3</v>
      </c>
      <c r="H78" s="39">
        <v>-9.8379999999999995E-3</v>
      </c>
      <c r="I78" s="39">
        <v>9.6299999999999997E-3</v>
      </c>
      <c r="J78" s="39">
        <v>-9.6089999999999995E-3</v>
      </c>
      <c r="K78" s="39">
        <v>-3.4303E-2</v>
      </c>
      <c r="L78" s="39">
        <v>6.0800000000000003E-4</v>
      </c>
      <c r="M78" s="42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8">
        <v>43203</v>
      </c>
      <c r="AJ78" s="39">
        <v>-1.289E-3</v>
      </c>
      <c r="AK78" s="39">
        <v>-2.5614999999999999E-2</v>
      </c>
      <c r="AL78" s="39">
        <v>2.611E-3</v>
      </c>
      <c r="AM78" s="44">
        <f t="shared" si="3"/>
        <v>-8.0968568999999976E-3</v>
      </c>
      <c r="AN78" s="36"/>
      <c r="AO78" s="36"/>
    </row>
    <row r="79" spans="1:41" ht="15" customHeight="1" x14ac:dyDescent="0.2">
      <c r="A79" s="38">
        <v>43214</v>
      </c>
      <c r="B79" s="39">
        <v>-5.9880000000000003E-3</v>
      </c>
      <c r="C79" s="39">
        <v>-9.7929999999999996E-3</v>
      </c>
      <c r="D79" s="39">
        <v>-9.9139999999999992E-3</v>
      </c>
      <c r="E79" s="39">
        <v>1.187E-2</v>
      </c>
      <c r="F79" s="39">
        <v>-1.9948E-2</v>
      </c>
      <c r="G79" s="39">
        <v>4.8199999999999996E-3</v>
      </c>
      <c r="H79" s="39">
        <v>-1.5658999999999999E-2</v>
      </c>
      <c r="I79" s="39">
        <v>-1.1749000000000001E-2</v>
      </c>
      <c r="J79" s="39">
        <v>-8.6580000000000008E-3</v>
      </c>
      <c r="K79" s="39">
        <v>3.8942999999999998E-2</v>
      </c>
      <c r="L79" s="39">
        <v>-1.555E-3</v>
      </c>
      <c r="M79" s="4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8">
        <v>43206</v>
      </c>
      <c r="AJ79" s="39">
        <v>-1.2111E-2</v>
      </c>
      <c r="AK79" s="39">
        <v>1.08E-3</v>
      </c>
      <c r="AL79" s="39">
        <v>-2.2679999999999999E-2</v>
      </c>
      <c r="AM79" s="44">
        <f t="shared" si="3"/>
        <v>-1.1235876299999999E-2</v>
      </c>
      <c r="AN79" s="36"/>
      <c r="AO79" s="36"/>
    </row>
    <row r="80" spans="1:41" ht="15" customHeight="1" x14ac:dyDescent="0.2">
      <c r="A80" s="38">
        <v>43215</v>
      </c>
      <c r="B80" s="39">
        <v>-6.0239999999999998E-3</v>
      </c>
      <c r="C80" s="39">
        <v>1.3037E-2</v>
      </c>
      <c r="D80" s="39">
        <v>3.1649999999999998E-3</v>
      </c>
      <c r="E80" s="39">
        <v>-5.9170000000000004E-3</v>
      </c>
      <c r="F80" s="39">
        <v>1.2645E-2</v>
      </c>
      <c r="G80" s="39">
        <v>2.7360000000000002E-3</v>
      </c>
      <c r="H80" s="39">
        <v>4.2950000000000002E-3</v>
      </c>
      <c r="I80" s="39">
        <v>-2.9835E-2</v>
      </c>
      <c r="J80" s="39">
        <v>3.2509000000000003E-2</v>
      </c>
      <c r="K80" s="39">
        <v>-1.6336E-2</v>
      </c>
      <c r="L80" s="39">
        <v>-4.9849999999999998E-3</v>
      </c>
      <c r="M80" s="42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8">
        <v>43207</v>
      </c>
      <c r="AJ80" s="39">
        <v>5.6410000000000002E-3</v>
      </c>
      <c r="AK80" s="39">
        <v>1.7131E-2</v>
      </c>
      <c r="AL80" s="39">
        <v>1.2194999999999999E-2</v>
      </c>
      <c r="AM80" s="44">
        <f t="shared" si="3"/>
        <v>1.1654501099999999E-2</v>
      </c>
      <c r="AN80" s="36"/>
      <c r="AO80" s="36"/>
    </row>
    <row r="81" spans="1:41" ht="15" customHeight="1" x14ac:dyDescent="0.2">
      <c r="A81" s="38">
        <v>43216</v>
      </c>
      <c r="B81" s="39">
        <v>6.0239999999999998E-3</v>
      </c>
      <c r="C81" s="39">
        <v>7.7949999999999998E-3</v>
      </c>
      <c r="D81" s="39">
        <v>2.4968000000000001E-2</v>
      </c>
      <c r="E81" s="39">
        <v>1.4829999999999999E-3</v>
      </c>
      <c r="F81" s="39">
        <v>5.2220000000000001E-3</v>
      </c>
      <c r="G81" s="39">
        <v>2.9611999999999999E-2</v>
      </c>
      <c r="H81" s="39">
        <v>1.9803000000000001E-2</v>
      </c>
      <c r="I81" s="39">
        <v>7.4650000000000003E-3</v>
      </c>
      <c r="J81" s="39">
        <v>-6.4180000000000001E-3</v>
      </c>
      <c r="K81" s="39">
        <v>-5.0673999999999997E-2</v>
      </c>
      <c r="L81" s="39">
        <v>1.5622E-2</v>
      </c>
      <c r="M81" s="42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8">
        <v>43208</v>
      </c>
      <c r="AJ81" s="39">
        <v>1.0331999999999999E-2</v>
      </c>
      <c r="AK81" s="39">
        <v>2.1210000000000001E-3</v>
      </c>
      <c r="AL81" s="39">
        <v>5.5180000000000003E-3</v>
      </c>
      <c r="AM81" s="44">
        <f t="shared" si="3"/>
        <v>5.9897342999999997E-3</v>
      </c>
      <c r="AN81" s="36"/>
      <c r="AO81" s="36"/>
    </row>
    <row r="82" spans="1:41" ht="15" customHeight="1" x14ac:dyDescent="0.2">
      <c r="A82" s="38">
        <v>43217</v>
      </c>
      <c r="B82" s="39">
        <v>-5.5929999999999999E-3</v>
      </c>
      <c r="C82" s="39">
        <v>0</v>
      </c>
      <c r="D82" s="39">
        <v>6.1460000000000004E-3</v>
      </c>
      <c r="E82" s="39">
        <v>1.8349000000000001E-2</v>
      </c>
      <c r="F82" s="39">
        <v>1.6528999999999999E-2</v>
      </c>
      <c r="G82" s="39">
        <v>-1.593E-3</v>
      </c>
      <c r="H82" s="39">
        <v>6.7000000000000002E-3</v>
      </c>
      <c r="I82" s="39">
        <v>1.7814E-2</v>
      </c>
      <c r="J82" s="39">
        <v>-4.8959999999999997E-2</v>
      </c>
      <c r="K82" s="39">
        <v>2.8341999999999999E-2</v>
      </c>
      <c r="L82" s="39">
        <v>7.0600000000000003E-4</v>
      </c>
      <c r="M82" s="42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8">
        <v>43209</v>
      </c>
      <c r="AJ82" s="39">
        <v>6.4029999999999998E-3</v>
      </c>
      <c r="AK82" s="39">
        <v>8.4390000000000003E-3</v>
      </c>
      <c r="AL82" s="39">
        <v>-1.2658000000000001E-2</v>
      </c>
      <c r="AM82" s="44">
        <f t="shared" si="3"/>
        <v>7.2792719999999981E-4</v>
      </c>
      <c r="AN82" s="36"/>
      <c r="AO82" s="36"/>
    </row>
    <row r="83" spans="1:41" ht="15" customHeight="1" x14ac:dyDescent="0.2">
      <c r="A83" s="38">
        <v>43220</v>
      </c>
      <c r="B83" s="39">
        <v>6.45E-3</v>
      </c>
      <c r="C83" s="39">
        <v>-1.7555999999999999E-2</v>
      </c>
      <c r="D83" s="39">
        <v>4.3800000000000002E-4</v>
      </c>
      <c r="E83" s="39">
        <v>1.085E-2</v>
      </c>
      <c r="F83" s="39">
        <v>1.9279999999999999E-2</v>
      </c>
      <c r="G83" s="39">
        <v>-1.7420000000000001E-2</v>
      </c>
      <c r="H83" s="39">
        <v>-6.7000000000000002E-3</v>
      </c>
      <c r="I83" s="39">
        <v>-7.3330000000000001E-3</v>
      </c>
      <c r="J83" s="39">
        <v>-7.5009999999999999E-3</v>
      </c>
      <c r="K83" s="39">
        <v>-2.3158000000000002E-2</v>
      </c>
      <c r="L83" s="39">
        <v>-3.813E-3</v>
      </c>
      <c r="M83" s="42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8">
        <v>43210</v>
      </c>
      <c r="AJ83" s="39">
        <v>-2.983E-3</v>
      </c>
      <c r="AK83" s="39">
        <v>2.3872000000000001E-2</v>
      </c>
      <c r="AL83" s="39">
        <v>-2.6570000000000001E-3</v>
      </c>
      <c r="AM83" s="44">
        <f t="shared" si="3"/>
        <v>6.0767256000000009E-3</v>
      </c>
      <c r="AN83" s="36"/>
      <c r="AO83" s="36"/>
    </row>
    <row r="84" spans="1:41" ht="15" customHeight="1" x14ac:dyDescent="0.2">
      <c r="A84" s="38">
        <v>43222</v>
      </c>
      <c r="B84" s="39">
        <v>-2.8698000000000001E-2</v>
      </c>
      <c r="C84" s="39">
        <v>-1.8702E-2</v>
      </c>
      <c r="D84" s="39">
        <v>-1.9435000000000001E-2</v>
      </c>
      <c r="E84" s="39">
        <v>-3.2910000000000002E-2</v>
      </c>
      <c r="F84" s="39">
        <v>-1.7979999999999999E-3</v>
      </c>
      <c r="G84" s="39">
        <v>-3.7919999999999998E-3</v>
      </c>
      <c r="H84" s="39">
        <v>-1.9803000000000001E-2</v>
      </c>
      <c r="I84" s="39">
        <v>-1.4518E-2</v>
      </c>
      <c r="J84" s="39">
        <v>-3.3172E-2</v>
      </c>
      <c r="K84" s="39">
        <v>-1.2340000000000001E-3</v>
      </c>
      <c r="L84" s="39">
        <v>-1.8376E-2</v>
      </c>
      <c r="M84" s="42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8">
        <v>43213</v>
      </c>
      <c r="AJ84" s="39">
        <v>8.5300000000000003E-4</v>
      </c>
      <c r="AK84" s="39">
        <v>-1.3422999999999999E-2</v>
      </c>
      <c r="AL84" s="39">
        <v>-7.4790000000000004E-3</v>
      </c>
      <c r="AM84" s="44">
        <f t="shared" si="3"/>
        <v>-6.6823316999999995E-3</v>
      </c>
      <c r="AN84" s="36"/>
      <c r="AO84" s="36"/>
    </row>
    <row r="85" spans="1:41" ht="15" customHeight="1" x14ac:dyDescent="0.2">
      <c r="A85" s="38">
        <v>43223</v>
      </c>
      <c r="B85" s="39">
        <v>-3.0929999999999998E-3</v>
      </c>
      <c r="C85" s="39">
        <v>-2.8726000000000002E-2</v>
      </c>
      <c r="D85" s="39">
        <v>1.7830000000000001E-3</v>
      </c>
      <c r="E85" s="39">
        <v>-1.1214999999999999E-2</v>
      </c>
      <c r="F85" s="39">
        <v>-2.4353E-2</v>
      </c>
      <c r="G85" s="39">
        <v>-4.6239999999999996E-3</v>
      </c>
      <c r="H85" s="39">
        <v>-2.3122E-2</v>
      </c>
      <c r="I85" s="39">
        <v>3.4169999999999999E-3</v>
      </c>
      <c r="J85" s="39">
        <v>-1.4937000000000001E-2</v>
      </c>
      <c r="K85" s="39">
        <v>-6.2400999999999998E-2</v>
      </c>
      <c r="L85" s="39">
        <v>-1.5003000000000001E-2</v>
      </c>
      <c r="M85" s="42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8">
        <v>43214</v>
      </c>
      <c r="AJ85" s="39">
        <v>-5.9880000000000003E-3</v>
      </c>
      <c r="AK85" s="39">
        <v>-1.9948E-2</v>
      </c>
      <c r="AL85" s="39">
        <v>4.8199999999999996E-3</v>
      </c>
      <c r="AM85" s="44">
        <f t="shared" si="3"/>
        <v>-7.0379627999999994E-3</v>
      </c>
      <c r="AN85" s="36"/>
      <c r="AO85" s="36"/>
    </row>
    <row r="86" spans="1:41" ht="15" customHeight="1" x14ac:dyDescent="0.2">
      <c r="A86" s="38">
        <v>43224</v>
      </c>
      <c r="B86" s="39">
        <v>-4.4349999999999997E-3</v>
      </c>
      <c r="C86" s="39">
        <v>-2.0019999999999999E-3</v>
      </c>
      <c r="D86" s="39">
        <v>1.5025E-2</v>
      </c>
      <c r="E86" s="39">
        <v>-7.5199999999999996E-4</v>
      </c>
      <c r="F86" s="39">
        <v>1.5949000000000001E-2</v>
      </c>
      <c r="G86" s="39">
        <v>-9.5879999999999993E-3</v>
      </c>
      <c r="H86" s="39">
        <v>-1.1764999999999999E-2</v>
      </c>
      <c r="I86" s="39">
        <v>5.2842E-2</v>
      </c>
      <c r="J86" s="39">
        <v>-1.8829999999999999E-3</v>
      </c>
      <c r="K86" s="39">
        <v>-6.5919999999999998E-3</v>
      </c>
      <c r="L86" s="39">
        <v>-2.0430000000000001E-3</v>
      </c>
      <c r="M86" s="42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8">
        <v>43215</v>
      </c>
      <c r="AJ86" s="39">
        <v>-6.0239999999999998E-3</v>
      </c>
      <c r="AK86" s="39">
        <v>1.2645E-2</v>
      </c>
      <c r="AL86" s="39">
        <v>2.7360000000000002E-3</v>
      </c>
      <c r="AM86" s="44">
        <f t="shared" si="3"/>
        <v>3.1186881000000001E-3</v>
      </c>
      <c r="AN86" s="36"/>
      <c r="AO86" s="36"/>
    </row>
    <row r="87" spans="1:41" ht="15" customHeight="1" x14ac:dyDescent="0.2">
      <c r="A87" s="38">
        <v>43227</v>
      </c>
      <c r="B87" s="39">
        <v>-7.1370000000000001E-3</v>
      </c>
      <c r="C87" s="39">
        <v>-1.1460000000000001E-3</v>
      </c>
      <c r="D87" s="39">
        <v>-2.9825999999999998E-2</v>
      </c>
      <c r="E87" s="39">
        <v>1.1223E-2</v>
      </c>
      <c r="F87" s="39">
        <v>2.1069999999999999E-3</v>
      </c>
      <c r="G87" s="39">
        <v>-5.7970000000000001E-3</v>
      </c>
      <c r="H87" s="39">
        <v>-1.0708000000000001E-2</v>
      </c>
      <c r="I87" s="39">
        <v>-3.5360000000000001E-3</v>
      </c>
      <c r="J87" s="39">
        <v>-2.4419E-2</v>
      </c>
      <c r="K87" s="39">
        <v>5.2769999999999996E-3</v>
      </c>
      <c r="L87" s="39">
        <v>-4.8719999999999996E-3</v>
      </c>
      <c r="M87" s="42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8">
        <v>43216</v>
      </c>
      <c r="AJ87" s="39">
        <v>6.0239999999999998E-3</v>
      </c>
      <c r="AK87" s="39">
        <v>5.2220000000000001E-3</v>
      </c>
      <c r="AL87" s="39">
        <v>2.9611999999999999E-2</v>
      </c>
      <c r="AM87" s="44">
        <f t="shared" si="3"/>
        <v>1.3617971399999998E-2</v>
      </c>
      <c r="AN87" s="36"/>
      <c r="AO87" s="36"/>
    </row>
    <row r="88" spans="1:41" ht="15" customHeight="1" x14ac:dyDescent="0.2">
      <c r="A88" s="38">
        <v>43228</v>
      </c>
      <c r="B88" s="39">
        <v>4.4660000000000004E-3</v>
      </c>
      <c r="C88" s="39">
        <v>2.6863999999999999E-2</v>
      </c>
      <c r="D88" s="39">
        <v>-1.1361E-2</v>
      </c>
      <c r="E88" s="39">
        <v>7.2000000000000002E-5</v>
      </c>
      <c r="F88" s="39">
        <v>1.052E-3</v>
      </c>
      <c r="G88" s="39">
        <v>-4.9959999999999996E-3</v>
      </c>
      <c r="H88" s="39">
        <v>-8.7100000000000007E-3</v>
      </c>
      <c r="I88" s="39">
        <v>-8.0009999999999994E-3</v>
      </c>
      <c r="J88" s="39">
        <v>1.7232000000000001E-2</v>
      </c>
      <c r="K88" s="39">
        <v>6.5570000000000003E-3</v>
      </c>
      <c r="L88" s="39">
        <v>2.921E-3</v>
      </c>
      <c r="M88" s="42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8">
        <v>43217</v>
      </c>
      <c r="AJ88" s="39">
        <v>-5.5929999999999999E-3</v>
      </c>
      <c r="AK88" s="39">
        <v>1.6528999999999999E-2</v>
      </c>
      <c r="AL88" s="39">
        <v>-1.593E-3</v>
      </c>
      <c r="AM88" s="44">
        <f t="shared" si="3"/>
        <v>3.1140218999999997E-3</v>
      </c>
      <c r="AN88" s="36"/>
      <c r="AO88" s="36"/>
    </row>
    <row r="89" spans="1:41" ht="15" customHeight="1" x14ac:dyDescent="0.2">
      <c r="A89" s="38">
        <v>43229</v>
      </c>
      <c r="B89" s="39">
        <v>-2.3902E-2</v>
      </c>
      <c r="C89" s="39">
        <v>4.1267999999999999E-2</v>
      </c>
      <c r="D89" s="39">
        <v>9.1399999999999999E-4</v>
      </c>
      <c r="E89" s="39">
        <v>5.4029999999999998E-3</v>
      </c>
      <c r="F89" s="39">
        <v>-5.2709999999999996E-3</v>
      </c>
      <c r="G89" s="39">
        <v>1.1119999999999999E-3</v>
      </c>
      <c r="H89" s="39">
        <v>1.0503E-2</v>
      </c>
      <c r="I89" s="39">
        <v>-2.044E-2</v>
      </c>
      <c r="J89" s="39">
        <v>1.9177E-2</v>
      </c>
      <c r="K89" s="39">
        <v>3.2156999999999998E-2</v>
      </c>
      <c r="L89" s="39">
        <v>1.5656E-2</v>
      </c>
      <c r="M89" s="42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8">
        <v>43220</v>
      </c>
      <c r="AJ89" s="39">
        <v>6.45E-3</v>
      </c>
      <c r="AK89" s="39">
        <v>1.9279999999999999E-2</v>
      </c>
      <c r="AL89" s="39">
        <v>-1.7420000000000001E-2</v>
      </c>
      <c r="AM89" s="44">
        <f t="shared" si="3"/>
        <v>2.7697229999999982E-3</v>
      </c>
      <c r="AN89" s="36"/>
      <c r="AO89" s="36"/>
    </row>
    <row r="90" spans="1:41" ht="15" customHeight="1" x14ac:dyDescent="0.2">
      <c r="A90" s="38">
        <v>43230</v>
      </c>
      <c r="B90" s="39">
        <v>-5.0330000000000001E-3</v>
      </c>
      <c r="C90" s="39">
        <v>-3.737E-2</v>
      </c>
      <c r="D90" s="39">
        <v>1.9892E-2</v>
      </c>
      <c r="E90" s="39">
        <v>2.2079000000000001E-2</v>
      </c>
      <c r="F90" s="39">
        <v>4.2189999999999997E-3</v>
      </c>
      <c r="G90" s="39">
        <v>3.2807999999999997E-2</v>
      </c>
      <c r="H90" s="39">
        <v>4.6371000000000002E-2</v>
      </c>
      <c r="I90" s="39">
        <v>5.1489999999999999E-3</v>
      </c>
      <c r="J90" s="39">
        <v>3.346E-3</v>
      </c>
      <c r="K90" s="39">
        <v>-3.4775E-2</v>
      </c>
      <c r="L90" s="39">
        <v>1.8762999999999998E-2</v>
      </c>
      <c r="M90" s="42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8">
        <v>43222</v>
      </c>
      <c r="AJ90" s="39">
        <v>-2.8698000000000001E-2</v>
      </c>
      <c r="AK90" s="39">
        <v>-1.7979999999999999E-3</v>
      </c>
      <c r="AL90" s="39">
        <v>-3.7919999999999998E-3</v>
      </c>
      <c r="AM90" s="44">
        <f t="shared" si="3"/>
        <v>-1.14281904E-2</v>
      </c>
      <c r="AN90" s="36"/>
      <c r="AO90" s="36"/>
    </row>
    <row r="91" spans="1:41" ht="15" customHeight="1" x14ac:dyDescent="0.2">
      <c r="A91" s="38">
        <v>43231</v>
      </c>
      <c r="B91" s="39">
        <v>2.2910000000000001E-3</v>
      </c>
      <c r="C91" s="39">
        <v>-4.7359999999999998E-3</v>
      </c>
      <c r="D91" s="39">
        <v>-1.0801E-2</v>
      </c>
      <c r="E91" s="39">
        <v>-5.5742E-2</v>
      </c>
      <c r="F91" s="39">
        <v>-3.7538000000000002E-2</v>
      </c>
      <c r="G91" s="39">
        <v>-6.7470000000000004E-3</v>
      </c>
      <c r="H91" s="39">
        <v>-4.2795E-2</v>
      </c>
      <c r="I91" s="39">
        <v>-3.3173000000000001E-2</v>
      </c>
      <c r="J91" s="39">
        <v>-3.5900000000000001E-2</v>
      </c>
      <c r="K91" s="39">
        <v>-1.7184999999999999E-2</v>
      </c>
      <c r="L91" s="39">
        <v>-7.4939999999999998E-3</v>
      </c>
      <c r="M91" s="42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8">
        <v>43223</v>
      </c>
      <c r="AJ91" s="39">
        <v>-3.0929999999999998E-3</v>
      </c>
      <c r="AK91" s="39">
        <v>-2.4353E-2</v>
      </c>
      <c r="AL91" s="39">
        <v>-4.6239999999999996E-3</v>
      </c>
      <c r="AM91" s="44">
        <f t="shared" si="3"/>
        <v>-1.0688930999999999E-2</v>
      </c>
      <c r="AN91" s="36"/>
      <c r="AO91" s="36"/>
    </row>
    <row r="92" spans="1:41" ht="15" customHeight="1" x14ac:dyDescent="0.2">
      <c r="A92" s="38">
        <v>43234</v>
      </c>
      <c r="B92" s="39">
        <v>-6.4279999999999997E-3</v>
      </c>
      <c r="C92" s="39">
        <v>-2.5166999999999998E-2</v>
      </c>
      <c r="D92" s="39">
        <v>-2.2884000000000002E-2</v>
      </c>
      <c r="E92" s="39">
        <v>3.973E-3</v>
      </c>
      <c r="F92" s="39">
        <v>-2.9951999999999999E-2</v>
      </c>
      <c r="G92" s="39">
        <v>1.8940000000000001E-3</v>
      </c>
      <c r="H92" s="39">
        <v>-2.0736999999999998E-2</v>
      </c>
      <c r="I92" s="39">
        <v>-1.0359999999999999E-2</v>
      </c>
      <c r="J92" s="39">
        <v>-3.1662000000000003E-2</v>
      </c>
      <c r="K92" s="39">
        <v>-4.7791E-2</v>
      </c>
      <c r="L92" s="39">
        <v>1.4100000000000001E-4</v>
      </c>
      <c r="M92" s="42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8">
        <v>43224</v>
      </c>
      <c r="AJ92" s="39">
        <v>-4.4349999999999997E-3</v>
      </c>
      <c r="AK92" s="39">
        <v>1.5949000000000001E-2</v>
      </c>
      <c r="AL92" s="39">
        <v>-9.5879999999999993E-3</v>
      </c>
      <c r="AM92" s="44">
        <f t="shared" si="3"/>
        <v>6.4193580000000087E-4</v>
      </c>
      <c r="AN92" s="36"/>
      <c r="AO92" s="36"/>
    </row>
    <row r="93" spans="1:41" ht="15" customHeight="1" x14ac:dyDescent="0.2">
      <c r="A93" s="38">
        <v>43235</v>
      </c>
      <c r="B93" s="39">
        <v>-1.1582E-2</v>
      </c>
      <c r="C93" s="39">
        <v>-2.7581999999999999E-2</v>
      </c>
      <c r="D93" s="39">
        <v>-4.0147000000000002E-2</v>
      </c>
      <c r="E93" s="39">
        <v>-4.7689999999999998E-3</v>
      </c>
      <c r="F93" s="39">
        <v>1.1249999999999999E-3</v>
      </c>
      <c r="G93" s="39">
        <v>-8.1099999999999998E-4</v>
      </c>
      <c r="H93" s="39">
        <v>-1.9935999999999999E-2</v>
      </c>
      <c r="I93" s="39">
        <v>-3.5000999999999997E-2</v>
      </c>
      <c r="J93" s="39">
        <v>2.2384999999999999E-2</v>
      </c>
      <c r="K93" s="39">
        <v>6.9690000000000004E-3</v>
      </c>
      <c r="L93" s="39">
        <v>-1.1969999999999999E-3</v>
      </c>
      <c r="M93" s="42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8">
        <v>43227</v>
      </c>
      <c r="AJ93" s="39">
        <v>-7.1370000000000001E-3</v>
      </c>
      <c r="AK93" s="39">
        <v>2.1069999999999999E-3</v>
      </c>
      <c r="AL93" s="39">
        <v>-5.7970000000000001E-3</v>
      </c>
      <c r="AM93" s="44">
        <f t="shared" si="3"/>
        <v>-3.6086390999999999E-3</v>
      </c>
      <c r="AN93" s="36"/>
      <c r="AO93" s="36"/>
    </row>
    <row r="94" spans="1:41" ht="15" customHeight="1" x14ac:dyDescent="0.2">
      <c r="A94" s="38">
        <v>43236</v>
      </c>
      <c r="B94" s="39">
        <v>2.3270000000000001E-3</v>
      </c>
      <c r="C94" s="39">
        <v>1.4612E-2</v>
      </c>
      <c r="D94" s="39">
        <v>3.2711999999999998E-2</v>
      </c>
      <c r="E94" s="39">
        <v>1.2668E-2</v>
      </c>
      <c r="F94" s="39">
        <v>8.9589999999999999E-3</v>
      </c>
      <c r="G94" s="39">
        <v>4.5733000000000003E-2</v>
      </c>
      <c r="H94" s="39">
        <v>3.1109999999999999E-2</v>
      </c>
      <c r="I94" s="39">
        <v>1.4599000000000001E-2</v>
      </c>
      <c r="J94" s="39">
        <v>1.5032E-2</v>
      </c>
      <c r="K94" s="39">
        <v>1.3793E-2</v>
      </c>
      <c r="L94" s="39">
        <v>1.6381E-2</v>
      </c>
      <c r="M94" s="42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8">
        <v>43228</v>
      </c>
      <c r="AJ94" s="39">
        <v>4.4660000000000004E-3</v>
      </c>
      <c r="AK94" s="39">
        <v>1.052E-3</v>
      </c>
      <c r="AL94" s="39">
        <v>-4.9959999999999996E-3</v>
      </c>
      <c r="AM94" s="44">
        <f t="shared" si="3"/>
        <v>1.7398260000000025E-4</v>
      </c>
      <c r="AN94" s="36"/>
      <c r="AO94" s="36"/>
    </row>
    <row r="95" spans="1:41" ht="15" customHeight="1" x14ac:dyDescent="0.2">
      <c r="A95" s="38">
        <v>43237</v>
      </c>
      <c r="B95" s="39">
        <v>-1.9719E-2</v>
      </c>
      <c r="C95" s="39">
        <v>-4.7529000000000002E-2</v>
      </c>
      <c r="D95" s="39">
        <v>-2.0736000000000001E-2</v>
      </c>
      <c r="E95" s="39">
        <v>-2.7115E-2</v>
      </c>
      <c r="F95" s="39">
        <v>-4.0960999999999997E-2</v>
      </c>
      <c r="G95" s="39">
        <v>-2.1416000000000001E-2</v>
      </c>
      <c r="H95" s="39">
        <v>-3.2660000000000002E-2</v>
      </c>
      <c r="I95" s="39">
        <v>-2.1485000000000001E-2</v>
      </c>
      <c r="J95" s="39">
        <v>-5.2220000000000003E-2</v>
      </c>
      <c r="K95" s="39">
        <v>-1.5183E-2</v>
      </c>
      <c r="L95" s="39">
        <v>-3.4265999999999998E-2</v>
      </c>
      <c r="M95" s="42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8">
        <v>43229</v>
      </c>
      <c r="AJ95" s="39">
        <v>-2.3902E-2</v>
      </c>
      <c r="AK95" s="39">
        <v>-5.2709999999999996E-3</v>
      </c>
      <c r="AL95" s="39">
        <v>1.1119999999999999E-3</v>
      </c>
      <c r="AM95" s="44">
        <f t="shared" si="3"/>
        <v>-9.3527312999999983E-3</v>
      </c>
      <c r="AN95" s="36"/>
      <c r="AO95" s="36"/>
    </row>
    <row r="96" spans="1:41" ht="15" customHeight="1" x14ac:dyDescent="0.2">
      <c r="A96" s="38">
        <v>43238</v>
      </c>
      <c r="B96" s="39">
        <v>-2.2053E-2</v>
      </c>
      <c r="C96" s="39">
        <v>-5.4910000000000002E-3</v>
      </c>
      <c r="D96" s="39">
        <v>-2.0688999999999999E-2</v>
      </c>
      <c r="E96" s="39">
        <v>3.4171E-2</v>
      </c>
      <c r="F96" s="39">
        <v>-3.6669E-2</v>
      </c>
      <c r="G96" s="39">
        <v>2.0899000000000001E-2</v>
      </c>
      <c r="H96" s="39">
        <v>-1.0292000000000001E-2</v>
      </c>
      <c r="I96" s="39">
        <v>-8.9239999999999996E-3</v>
      </c>
      <c r="J96" s="39">
        <v>1.3213000000000001E-2</v>
      </c>
      <c r="K96" s="39">
        <v>1.39E-3</v>
      </c>
      <c r="L96" s="39">
        <v>-6.4790000000000004E-3</v>
      </c>
      <c r="M96" s="42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8">
        <v>43230</v>
      </c>
      <c r="AJ96" s="39">
        <v>-5.0330000000000001E-3</v>
      </c>
      <c r="AK96" s="39">
        <v>4.2189999999999997E-3</v>
      </c>
      <c r="AL96" s="39">
        <v>3.2807999999999997E-2</v>
      </c>
      <c r="AM96" s="44">
        <f t="shared" si="3"/>
        <v>1.0663600199999998E-2</v>
      </c>
      <c r="AN96" s="36"/>
      <c r="AO96" s="36"/>
    </row>
    <row r="97" spans="1:41" ht="15" customHeight="1" x14ac:dyDescent="0.2">
      <c r="A97" s="38">
        <v>43241</v>
      </c>
      <c r="B97" s="39">
        <v>-1.6125E-2</v>
      </c>
      <c r="C97" s="39">
        <v>-2.4150000000000001E-2</v>
      </c>
      <c r="D97" s="39">
        <v>1.8304999999999998E-2</v>
      </c>
      <c r="E97" s="39">
        <v>-1.4161999999999999E-2</v>
      </c>
      <c r="F97" s="39">
        <v>0</v>
      </c>
      <c r="G97" s="39">
        <v>-2.0699999999999998E-3</v>
      </c>
      <c r="H97" s="39">
        <v>1.5552E-2</v>
      </c>
      <c r="I97" s="39">
        <v>3.6449999999999998E-3</v>
      </c>
      <c r="J97" s="39">
        <v>-7.9600000000000005E-4</v>
      </c>
      <c r="K97" s="39">
        <v>-2.8171000000000002E-2</v>
      </c>
      <c r="L97" s="39">
        <v>-1.5355000000000001E-2</v>
      </c>
      <c r="M97" s="42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8">
        <v>43231</v>
      </c>
      <c r="AJ97" s="39">
        <v>2.2910000000000001E-3</v>
      </c>
      <c r="AK97" s="39">
        <v>-3.7538000000000002E-2</v>
      </c>
      <c r="AL97" s="39">
        <v>-6.7470000000000004E-3</v>
      </c>
      <c r="AM97" s="44">
        <f t="shared" si="3"/>
        <v>-1.3996600200000001E-2</v>
      </c>
      <c r="AN97" s="36"/>
      <c r="AO97" s="36"/>
    </row>
    <row r="98" spans="1:41" ht="15" customHeight="1" x14ac:dyDescent="0.2">
      <c r="A98" s="38">
        <v>43242</v>
      </c>
      <c r="B98" s="39">
        <v>-7.417E-3</v>
      </c>
      <c r="C98" s="39">
        <v>2.1967E-2</v>
      </c>
      <c r="D98" s="39">
        <v>4.287E-3</v>
      </c>
      <c r="E98" s="39">
        <v>5.8478000000000002E-2</v>
      </c>
      <c r="F98" s="39">
        <v>2.4069999999999999E-3</v>
      </c>
      <c r="G98" s="39">
        <v>-9.8930000000000008E-3</v>
      </c>
      <c r="H98" s="39">
        <v>2.4693E-2</v>
      </c>
      <c r="I98" s="39">
        <v>4.7796999999999999E-2</v>
      </c>
      <c r="J98" s="39">
        <v>5.4989000000000003E-2</v>
      </c>
      <c r="K98" s="39">
        <v>2.2599999999999999E-2</v>
      </c>
      <c r="L98" s="39">
        <v>1.1218000000000001E-2</v>
      </c>
      <c r="M98" s="42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8">
        <v>43234</v>
      </c>
      <c r="AJ98" s="39">
        <v>-6.4279999999999997E-3</v>
      </c>
      <c r="AK98" s="39">
        <v>-2.9951999999999999E-2</v>
      </c>
      <c r="AL98" s="39">
        <v>1.8940000000000001E-3</v>
      </c>
      <c r="AM98" s="44">
        <f t="shared" si="3"/>
        <v>-1.1494183799999998E-2</v>
      </c>
      <c r="AN98" s="36"/>
      <c r="AO98" s="36"/>
    </row>
    <row r="99" spans="1:41" ht="15" customHeight="1" x14ac:dyDescent="0.2">
      <c r="A99" s="38">
        <v>43243</v>
      </c>
      <c r="B99" s="39">
        <v>-4.9750000000000003E-3</v>
      </c>
      <c r="C99" s="39">
        <v>-2.1842E-2</v>
      </c>
      <c r="D99" s="39">
        <v>4.7419999999999997E-3</v>
      </c>
      <c r="E99" s="39">
        <v>-2.9581E-2</v>
      </c>
      <c r="F99" s="39">
        <v>-3.1748999999999999E-2</v>
      </c>
      <c r="G99" s="39">
        <v>5.2300000000000003E-4</v>
      </c>
      <c r="H99" s="39">
        <v>-4.0245000000000003E-2</v>
      </c>
      <c r="I99" s="39">
        <v>-2.5876E-2</v>
      </c>
      <c r="J99" s="39">
        <v>-2.0171999999999999E-2</v>
      </c>
      <c r="K99" s="39">
        <v>-4.5721999999999999E-2</v>
      </c>
      <c r="L99" s="39">
        <v>-2.2873000000000001E-2</v>
      </c>
      <c r="M99" s="42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8">
        <v>43235</v>
      </c>
      <c r="AJ99" s="39">
        <v>-1.1582E-2</v>
      </c>
      <c r="AK99" s="39">
        <v>1.1249999999999999E-3</v>
      </c>
      <c r="AL99" s="39">
        <v>-8.1099999999999998E-4</v>
      </c>
      <c r="AM99" s="44">
        <f t="shared" si="3"/>
        <v>-3.7556244000000001E-3</v>
      </c>
      <c r="AN99" s="36"/>
      <c r="AO99" s="36"/>
    </row>
    <row r="100" spans="1:41" ht="15" customHeight="1" x14ac:dyDescent="0.2">
      <c r="A100" s="38">
        <v>43244</v>
      </c>
      <c r="B100" s="39">
        <v>1.3868E-2</v>
      </c>
      <c r="C100" s="39">
        <v>-3.1077E-2</v>
      </c>
      <c r="D100" s="39">
        <v>-1.1417999999999999E-2</v>
      </c>
      <c r="E100" s="39">
        <v>-2.3366000000000001E-2</v>
      </c>
      <c r="F100" s="39">
        <v>1.9657000000000001E-2</v>
      </c>
      <c r="G100" s="39">
        <v>-1.4487E-2</v>
      </c>
      <c r="H100" s="39">
        <v>2.5075E-2</v>
      </c>
      <c r="I100" s="39">
        <v>3.1850000000000003E-2</v>
      </c>
      <c r="J100" s="39">
        <v>-1.5889E-2</v>
      </c>
      <c r="K100" s="39">
        <v>-3.2691999999999999E-2</v>
      </c>
      <c r="L100" s="39">
        <v>-9.2549999999999993E-3</v>
      </c>
      <c r="M100" s="42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8">
        <v>43236</v>
      </c>
      <c r="AJ100" s="39">
        <v>2.3270000000000001E-3</v>
      </c>
      <c r="AK100" s="39">
        <v>8.9589999999999999E-3</v>
      </c>
      <c r="AL100" s="39">
        <v>4.5733000000000003E-2</v>
      </c>
      <c r="AM100" s="44">
        <f t="shared" si="3"/>
        <v>1.9004432700000001E-2</v>
      </c>
      <c r="AN100" s="36"/>
      <c r="AO100" s="36"/>
    </row>
    <row r="101" spans="1:41" ht="15" customHeight="1" x14ac:dyDescent="0.2">
      <c r="A101" s="38">
        <v>43245</v>
      </c>
      <c r="B101" s="39">
        <v>-8.397E-3</v>
      </c>
      <c r="C101" s="39">
        <v>-2.1045999999999999E-2</v>
      </c>
      <c r="D101" s="39">
        <v>-1.4458E-2</v>
      </c>
      <c r="E101" s="39">
        <v>-1.9897000000000001E-2</v>
      </c>
      <c r="F101" s="39">
        <v>-3.4657E-2</v>
      </c>
      <c r="G101" s="39">
        <v>-2.1250000000000002E-3</v>
      </c>
      <c r="H101" s="39">
        <v>-9.5219999999999992E-3</v>
      </c>
      <c r="I101" s="39">
        <v>-2.8618999999999999E-2</v>
      </c>
      <c r="J101" s="39">
        <v>-3.2555000000000001E-2</v>
      </c>
      <c r="K101" s="39">
        <v>1.9446999999999999E-2</v>
      </c>
      <c r="L101" s="39">
        <v>-1.5407000000000001E-2</v>
      </c>
      <c r="M101" s="42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8">
        <v>43237</v>
      </c>
      <c r="AJ101" s="39">
        <v>-1.9719E-2</v>
      </c>
      <c r="AK101" s="39">
        <v>-4.0960999999999997E-2</v>
      </c>
      <c r="AL101" s="39">
        <v>-2.1416000000000001E-2</v>
      </c>
      <c r="AM101" s="44">
        <f t="shared" si="3"/>
        <v>-2.73625968E-2</v>
      </c>
      <c r="AN101" s="36"/>
      <c r="AO101" s="36"/>
    </row>
    <row r="102" spans="1:41" ht="15" customHeight="1" x14ac:dyDescent="0.2">
      <c r="A102" s="38">
        <v>43248</v>
      </c>
      <c r="B102" s="39">
        <v>-2.0041E-2</v>
      </c>
      <c r="C102" s="39">
        <v>-7.6283000000000004E-2</v>
      </c>
      <c r="D102" s="39">
        <v>-3.9104E-2</v>
      </c>
      <c r="E102" s="39">
        <v>-7.5965000000000005E-2</v>
      </c>
      <c r="F102" s="39">
        <v>-6.3699000000000006E-2</v>
      </c>
      <c r="G102" s="39">
        <v>-1.6892999999999998E-2</v>
      </c>
      <c r="H102" s="39">
        <v>-2.5950999999999998E-2</v>
      </c>
      <c r="I102" s="39">
        <v>-3.3123E-2</v>
      </c>
      <c r="J102" s="39">
        <v>-3.8253000000000002E-2</v>
      </c>
      <c r="K102" s="39">
        <v>-0.117783</v>
      </c>
      <c r="L102" s="39">
        <v>-4.5933000000000002E-2</v>
      </c>
      <c r="M102" s="42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8">
        <v>43238</v>
      </c>
      <c r="AJ102" s="39">
        <v>-2.2053E-2</v>
      </c>
      <c r="AK102" s="39">
        <v>-3.6669E-2</v>
      </c>
      <c r="AL102" s="39">
        <v>2.0899000000000001E-2</v>
      </c>
      <c r="AM102" s="44">
        <f t="shared" si="3"/>
        <v>-1.2606405899999999E-2</v>
      </c>
      <c r="AN102" s="36"/>
      <c r="AO102" s="36"/>
    </row>
    <row r="103" spans="1:41" ht="15" customHeight="1" x14ac:dyDescent="0.2">
      <c r="A103" s="38">
        <v>43249</v>
      </c>
      <c r="B103" s="39">
        <v>-8.6400000000000001E-3</v>
      </c>
      <c r="C103" s="39">
        <v>2.2345E-2</v>
      </c>
      <c r="D103" s="39">
        <v>5.5370000000000003E-3</v>
      </c>
      <c r="E103" s="39">
        <v>3.9954000000000003E-2</v>
      </c>
      <c r="F103" s="39">
        <v>2.9103E-2</v>
      </c>
      <c r="G103" s="39">
        <v>-1.8558999999999999E-2</v>
      </c>
      <c r="H103" s="39">
        <v>-1.822E-2</v>
      </c>
      <c r="I103" s="39">
        <v>-2.3276000000000002E-2</v>
      </c>
      <c r="J103" s="39">
        <v>2.3209E-2</v>
      </c>
      <c r="K103" s="39">
        <v>4.4017000000000001E-2</v>
      </c>
      <c r="L103" s="39">
        <v>9.4570000000000001E-3</v>
      </c>
      <c r="M103" s="42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8">
        <v>43241</v>
      </c>
      <c r="AJ103" s="39">
        <v>-1.6125E-2</v>
      </c>
      <c r="AK103" s="39">
        <v>0</v>
      </c>
      <c r="AL103" s="39">
        <v>-2.0699999999999998E-3</v>
      </c>
      <c r="AM103" s="44">
        <f t="shared" si="3"/>
        <v>-6.0643934999999993E-3</v>
      </c>
      <c r="AN103" s="36"/>
      <c r="AO103" s="36"/>
    </row>
    <row r="104" spans="1:41" ht="15" customHeight="1" x14ac:dyDescent="0.2">
      <c r="A104" s="38">
        <v>43250</v>
      </c>
      <c r="B104" s="39">
        <v>5.0920000000000002E-3</v>
      </c>
      <c r="C104" s="39">
        <v>6.3200000000000006E-2</v>
      </c>
      <c r="D104" s="39">
        <v>0</v>
      </c>
      <c r="E104" s="39">
        <v>-2.6172999999999998E-2</v>
      </c>
      <c r="F104" s="39">
        <v>2.9545999999999999E-2</v>
      </c>
      <c r="G104" s="39">
        <v>1.883E-2</v>
      </c>
      <c r="H104" s="39">
        <v>1.3457E-2</v>
      </c>
      <c r="I104" s="39">
        <v>1.2548999999999999E-2</v>
      </c>
      <c r="J104" s="39">
        <v>1.3024000000000001E-2</v>
      </c>
      <c r="K104" s="39">
        <v>3.6026000000000002E-2</v>
      </c>
      <c r="L104" s="39">
        <v>8.9250000000000006E-3</v>
      </c>
      <c r="M104" s="42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8">
        <v>43242</v>
      </c>
      <c r="AJ104" s="39">
        <v>-7.417E-3</v>
      </c>
      <c r="AK104" s="39">
        <v>2.4069999999999999E-3</v>
      </c>
      <c r="AL104" s="39">
        <v>-9.8930000000000008E-3</v>
      </c>
      <c r="AM104" s="44">
        <f t="shared" si="3"/>
        <v>-4.9671699000000003E-3</v>
      </c>
      <c r="AN104" s="36"/>
      <c r="AO104" s="36"/>
    </row>
    <row r="105" spans="1:41" ht="15" customHeight="1" x14ac:dyDescent="0.2">
      <c r="A105" s="38">
        <v>43252</v>
      </c>
      <c r="B105" s="39">
        <v>1.2617E-2</v>
      </c>
      <c r="C105" s="39">
        <v>9.5040000000000003E-3</v>
      </c>
      <c r="D105" s="39">
        <v>1.4947999999999999E-2</v>
      </c>
      <c r="E105" s="39">
        <v>2.7005999999999999E-2</v>
      </c>
      <c r="F105" s="39">
        <v>5.0509999999999999E-3</v>
      </c>
      <c r="G105" s="39">
        <v>1.6355999999999999E-2</v>
      </c>
      <c r="H105" s="39">
        <v>3.993E-2</v>
      </c>
      <c r="I105" s="39">
        <v>1.4056000000000001E-2</v>
      </c>
      <c r="J105" s="39">
        <v>4.9695000000000003E-2</v>
      </c>
      <c r="K105" s="39">
        <v>3.7740000000000003E-2</v>
      </c>
      <c r="L105" s="39">
        <v>6.3119999999999999E-3</v>
      </c>
      <c r="M105" s="42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8">
        <v>43243</v>
      </c>
      <c r="AJ105" s="39">
        <v>-4.9750000000000003E-3</v>
      </c>
      <c r="AK105" s="39">
        <v>-3.1748999999999999E-2</v>
      </c>
      <c r="AL105" s="39">
        <v>5.2300000000000003E-4</v>
      </c>
      <c r="AM105" s="44">
        <f t="shared" si="3"/>
        <v>-1.2065793300000001E-2</v>
      </c>
      <c r="AN105" s="36"/>
      <c r="AO105" s="36"/>
    </row>
    <row r="106" spans="1:41" ht="15" customHeight="1" x14ac:dyDescent="0.2">
      <c r="A106" s="38">
        <v>43255</v>
      </c>
      <c r="B106" s="39">
        <v>5.0029999999999996E-3</v>
      </c>
      <c r="C106" s="39">
        <v>1.4249E-2</v>
      </c>
      <c r="D106" s="39">
        <v>6.4089999999999998E-3</v>
      </c>
      <c r="E106" s="39">
        <v>3.3249999999999998E-3</v>
      </c>
      <c r="F106" s="39">
        <v>3.5873000000000002E-2</v>
      </c>
      <c r="G106" s="39">
        <v>-8.5470000000000008E-3</v>
      </c>
      <c r="H106" s="39">
        <v>2.5662000000000001E-2</v>
      </c>
      <c r="I106" s="39">
        <v>2.3240000000000001E-3</v>
      </c>
      <c r="J106" s="39">
        <v>1.7922E-2</v>
      </c>
      <c r="K106" s="39">
        <v>2.9198999999999999E-2</v>
      </c>
      <c r="L106" s="39">
        <v>1.7416000000000001E-2</v>
      </c>
      <c r="M106" s="42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8">
        <v>43244</v>
      </c>
      <c r="AJ106" s="39">
        <v>1.3868E-2</v>
      </c>
      <c r="AK106" s="39">
        <v>1.9657000000000001E-2</v>
      </c>
      <c r="AL106" s="39">
        <v>-1.4487E-2</v>
      </c>
      <c r="AM106" s="44">
        <f t="shared" si="3"/>
        <v>6.3453653999999996E-3</v>
      </c>
      <c r="AN106" s="36"/>
      <c r="AO106" s="36"/>
    </row>
    <row r="107" spans="1:41" ht="15" customHeight="1" x14ac:dyDescent="0.2">
      <c r="A107" s="38">
        <v>43256</v>
      </c>
      <c r="B107" s="39">
        <v>-1.4071E-2</v>
      </c>
      <c r="C107" s="39">
        <v>-6.5782999999999994E-2</v>
      </c>
      <c r="D107" s="39">
        <v>-2.3869999999999999E-2</v>
      </c>
      <c r="E107" s="39">
        <v>-5.5451E-2</v>
      </c>
      <c r="F107" s="39">
        <v>-4.7272000000000002E-2</v>
      </c>
      <c r="G107" s="39">
        <v>-2.9398000000000001E-2</v>
      </c>
      <c r="H107" s="39">
        <v>-2.4133999999999999E-2</v>
      </c>
      <c r="I107" s="39">
        <v>-3.4748000000000001E-2</v>
      </c>
      <c r="J107" s="39">
        <v>-6.2373999999999999E-2</v>
      </c>
      <c r="K107" s="39">
        <v>-8.6709999999999999E-3</v>
      </c>
      <c r="L107" s="39">
        <v>-2.5189E-2</v>
      </c>
      <c r="M107" s="42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8">
        <v>43245</v>
      </c>
      <c r="AJ107" s="39">
        <v>-8.397E-3</v>
      </c>
      <c r="AK107" s="39">
        <v>-3.4657E-2</v>
      </c>
      <c r="AL107" s="39">
        <v>-2.1250000000000002E-3</v>
      </c>
      <c r="AM107" s="44">
        <f t="shared" si="3"/>
        <v>-1.50581607E-2</v>
      </c>
      <c r="AN107" s="36"/>
      <c r="AO107" s="36"/>
    </row>
    <row r="108" spans="1:41" ht="15" customHeight="1" x14ac:dyDescent="0.2">
      <c r="A108" s="38">
        <v>43257</v>
      </c>
      <c r="B108" s="39">
        <v>-1.1708E-2</v>
      </c>
      <c r="C108" s="39">
        <v>-5.0715000000000003E-2</v>
      </c>
      <c r="D108" s="39">
        <v>-2.1364000000000001E-2</v>
      </c>
      <c r="E108" s="39">
        <v>-1.77E-2</v>
      </c>
      <c r="F108" s="39">
        <v>-7.6730000000000001E-3</v>
      </c>
      <c r="G108" s="39">
        <v>-1.8119E-2</v>
      </c>
      <c r="H108" s="39">
        <v>-3.9868000000000001E-2</v>
      </c>
      <c r="I108" s="39">
        <v>-4.8180000000000002E-3</v>
      </c>
      <c r="J108" s="39">
        <v>-3.5206000000000001E-2</v>
      </c>
      <c r="K108" s="39">
        <v>-5.9809000000000001E-2</v>
      </c>
      <c r="L108" s="39">
        <v>-6.8609999999999999E-3</v>
      </c>
      <c r="M108" s="42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8">
        <v>43248</v>
      </c>
      <c r="AJ108" s="39">
        <v>-2.0041E-2</v>
      </c>
      <c r="AK108" s="39">
        <v>-6.3699000000000006E-2</v>
      </c>
      <c r="AL108" s="39">
        <v>-1.6892999999999998E-2</v>
      </c>
      <c r="AM108" s="44">
        <f t="shared" si="3"/>
        <v>-3.3540978899999997E-2</v>
      </c>
      <c r="AN108" s="36"/>
      <c r="AO108" s="36"/>
    </row>
    <row r="109" spans="1:41" ht="15" customHeight="1" x14ac:dyDescent="0.2">
      <c r="A109" s="38">
        <v>43258</v>
      </c>
      <c r="B109" s="39">
        <v>-2.3310999999999998E-2</v>
      </c>
      <c r="C109" s="39">
        <v>-4.0926999999999998E-2</v>
      </c>
      <c r="D109" s="39">
        <v>-1.8159000000000002E-2</v>
      </c>
      <c r="E109" s="39">
        <v>-7.8926999999999997E-2</v>
      </c>
      <c r="F109" s="39">
        <v>-5.1360999999999997E-2</v>
      </c>
      <c r="G109" s="39">
        <v>-1.4165000000000001E-2</v>
      </c>
      <c r="H109" s="39">
        <v>-5.2850000000000001E-2</v>
      </c>
      <c r="I109" s="39">
        <v>-4.4939999999999997E-3</v>
      </c>
      <c r="J109" s="39">
        <v>-2.9600000000000001E-2</v>
      </c>
      <c r="K109" s="39">
        <v>-7.8503000000000003E-2</v>
      </c>
      <c r="L109" s="39">
        <v>-3.0221999999999999E-2</v>
      </c>
      <c r="M109" s="42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8">
        <v>43249</v>
      </c>
      <c r="AJ109" s="39">
        <v>-8.6400000000000001E-3</v>
      </c>
      <c r="AK109" s="39">
        <v>2.9103E-2</v>
      </c>
      <c r="AL109" s="39">
        <v>-1.8558999999999999E-2</v>
      </c>
      <c r="AM109" s="44">
        <f t="shared" si="3"/>
        <v>6.3460320000000188E-4</v>
      </c>
      <c r="AN109" s="36"/>
      <c r="AO109" s="36"/>
    </row>
    <row r="110" spans="1:41" ht="15" customHeight="1" x14ac:dyDescent="0.2">
      <c r="A110" s="38">
        <v>43259</v>
      </c>
      <c r="B110" s="39">
        <v>-6.3090000000000004E-3</v>
      </c>
      <c r="C110" s="39">
        <v>1.4201E-2</v>
      </c>
      <c r="D110" s="39">
        <v>0</v>
      </c>
      <c r="E110" s="39">
        <v>1.8190999999999999E-2</v>
      </c>
      <c r="F110" s="39">
        <v>4.6212999999999997E-2</v>
      </c>
      <c r="G110" s="39">
        <v>-8.8839999999999995E-3</v>
      </c>
      <c r="H110" s="39">
        <v>4.5835000000000001E-2</v>
      </c>
      <c r="I110" s="39">
        <v>1.3422999999999999E-2</v>
      </c>
      <c r="J110" s="39">
        <v>2.9600000000000001E-2</v>
      </c>
      <c r="K110" s="39">
        <v>-5.6570000000000002E-2</v>
      </c>
      <c r="L110" s="39">
        <v>-1.2385E-2</v>
      </c>
      <c r="M110" s="42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8">
        <v>43250</v>
      </c>
      <c r="AJ110" s="39">
        <v>5.0920000000000002E-3</v>
      </c>
      <c r="AK110" s="39">
        <v>2.9545999999999999E-2</v>
      </c>
      <c r="AL110" s="39">
        <v>1.883E-2</v>
      </c>
      <c r="AM110" s="44">
        <f t="shared" si="3"/>
        <v>1.7820884400000001E-2</v>
      </c>
      <c r="AN110" s="36"/>
      <c r="AO110" s="36"/>
    </row>
    <row r="111" spans="1:41" ht="15" customHeight="1" x14ac:dyDescent="0.2">
      <c r="A111" s="38">
        <v>43262</v>
      </c>
      <c r="B111" s="39">
        <v>1.5809999999999999E-3</v>
      </c>
      <c r="C111" s="39">
        <v>-3.3582000000000001E-2</v>
      </c>
      <c r="D111" s="39">
        <v>-1.3174999999999999E-2</v>
      </c>
      <c r="E111" s="39">
        <v>8.5030000000000001E-3</v>
      </c>
      <c r="F111" s="39">
        <v>-6.4729999999999996E-3</v>
      </c>
      <c r="G111" s="39">
        <v>-8.0929999999999995E-3</v>
      </c>
      <c r="H111" s="39">
        <v>-2.4292999999999999E-2</v>
      </c>
      <c r="I111" s="39">
        <v>-8.2389999999999998E-3</v>
      </c>
      <c r="J111" s="39">
        <v>-3.7788000000000002E-2</v>
      </c>
      <c r="K111" s="39">
        <v>3.4666000000000002E-2</v>
      </c>
      <c r="L111" s="39">
        <v>-8.744E-3</v>
      </c>
      <c r="M111" s="42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8">
        <v>43252</v>
      </c>
      <c r="AJ111" s="39">
        <v>1.2617E-2</v>
      </c>
      <c r="AK111" s="39">
        <v>5.0509999999999999E-3</v>
      </c>
      <c r="AL111" s="39">
        <v>1.6355999999999999E-2</v>
      </c>
      <c r="AM111" s="44">
        <f t="shared" si="3"/>
        <v>1.1340199199999998E-2</v>
      </c>
      <c r="AN111" s="36"/>
      <c r="AO111" s="36"/>
    </row>
    <row r="112" spans="1:41" ht="15" customHeight="1" x14ac:dyDescent="0.2">
      <c r="A112" s="38">
        <v>43263</v>
      </c>
      <c r="B112" s="39">
        <v>-5.8089999999999999E-3</v>
      </c>
      <c r="C112" s="39">
        <v>3.8032000000000003E-2</v>
      </c>
      <c r="D112" s="39">
        <v>1.8397E-2</v>
      </c>
      <c r="E112" s="39">
        <v>-8.5030000000000001E-3</v>
      </c>
      <c r="F112" s="39">
        <v>3.4464000000000002E-2</v>
      </c>
      <c r="G112" s="39">
        <v>-7.574E-3</v>
      </c>
      <c r="H112" s="39">
        <v>-2.6242999999999999E-2</v>
      </c>
      <c r="I112" s="39">
        <v>1.8443000000000001E-2</v>
      </c>
      <c r="J112" s="39">
        <v>1.4179000000000001E-2</v>
      </c>
      <c r="K112" s="39">
        <v>6.2727000000000005E-2</v>
      </c>
      <c r="L112" s="39">
        <v>6.1630000000000001E-3</v>
      </c>
      <c r="M112" s="42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8">
        <v>43255</v>
      </c>
      <c r="AJ112" s="39">
        <v>5.0029999999999996E-3</v>
      </c>
      <c r="AK112" s="39">
        <v>3.5873000000000002E-2</v>
      </c>
      <c r="AL112" s="39">
        <v>-8.5470000000000008E-3</v>
      </c>
      <c r="AM112" s="44">
        <f t="shared" si="3"/>
        <v>1.07752557E-2</v>
      </c>
      <c r="AN112" s="36"/>
      <c r="AO112" s="36"/>
    </row>
    <row r="113" spans="1:41" ht="15" customHeight="1" x14ac:dyDescent="0.2">
      <c r="A113" s="38">
        <v>43264</v>
      </c>
      <c r="B113" s="39">
        <v>-9.0449999999999992E-3</v>
      </c>
      <c r="C113" s="39">
        <v>-1.8322000000000001E-2</v>
      </c>
      <c r="D113" s="39">
        <v>2.4693E-2</v>
      </c>
      <c r="E113" s="39">
        <v>-3.8019999999999998E-3</v>
      </c>
      <c r="F113" s="39">
        <v>1.2468999999999999E-2</v>
      </c>
      <c r="G113" s="39">
        <v>-5.2769999999999996E-3</v>
      </c>
      <c r="H113" s="39">
        <v>-5.0619999999999997E-3</v>
      </c>
      <c r="I113" s="39">
        <v>-2.7098000000000001E-2</v>
      </c>
      <c r="J113" s="39">
        <v>1.9434E-2</v>
      </c>
      <c r="K113" s="39">
        <v>-8.0319999999999992E-3</v>
      </c>
      <c r="L113" s="39">
        <v>-8.7250000000000001E-3</v>
      </c>
      <c r="M113" s="42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8">
        <v>43256</v>
      </c>
      <c r="AJ113" s="39">
        <v>-1.4071E-2</v>
      </c>
      <c r="AK113" s="39">
        <v>-4.7272000000000002E-2</v>
      </c>
      <c r="AL113" s="39">
        <v>-2.9398000000000001E-2</v>
      </c>
      <c r="AM113" s="44">
        <f t="shared" si="3"/>
        <v>-3.0243975299999996E-2</v>
      </c>
      <c r="AN113" s="36"/>
      <c r="AO113" s="36"/>
    </row>
    <row r="114" spans="1:41" ht="15" customHeight="1" x14ac:dyDescent="0.2">
      <c r="A114" s="38">
        <v>43265</v>
      </c>
      <c r="B114" s="39">
        <v>1.1690000000000001E-2</v>
      </c>
      <c r="C114" s="39">
        <v>-4.6339999999999999E-2</v>
      </c>
      <c r="D114" s="39">
        <v>-4.0730000000000002E-3</v>
      </c>
      <c r="E114" s="39">
        <v>-1.6323000000000001E-2</v>
      </c>
      <c r="F114" s="39">
        <v>-4.0460999999999997E-2</v>
      </c>
      <c r="G114" s="39">
        <v>-1.3912000000000001E-2</v>
      </c>
      <c r="H114" s="39">
        <v>-1.4654E-2</v>
      </c>
      <c r="I114" s="39">
        <v>-1.6123999999999999E-2</v>
      </c>
      <c r="J114" s="39">
        <v>-2.6283999999999998E-2</v>
      </c>
      <c r="K114" s="39">
        <v>0</v>
      </c>
      <c r="L114" s="39">
        <v>-9.7669999999999996E-3</v>
      </c>
      <c r="M114" s="42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8">
        <v>43257</v>
      </c>
      <c r="AJ114" s="39">
        <v>-1.1708E-2</v>
      </c>
      <c r="AK114" s="39">
        <v>-7.6730000000000001E-3</v>
      </c>
      <c r="AL114" s="39">
        <v>-1.8119E-2</v>
      </c>
      <c r="AM114" s="44">
        <f t="shared" si="3"/>
        <v>-1.2498749999999999E-2</v>
      </c>
      <c r="AN114" s="36"/>
      <c r="AO114" s="36"/>
    </row>
    <row r="115" spans="1:41" ht="15" customHeight="1" x14ac:dyDescent="0.2">
      <c r="A115" s="38">
        <v>43266</v>
      </c>
      <c r="B115" s="39">
        <v>-1.1155E-2</v>
      </c>
      <c r="C115" s="39">
        <v>-1.1929E-2</v>
      </c>
      <c r="D115" s="39">
        <v>-6.1409999999999998E-3</v>
      </c>
      <c r="E115" s="39">
        <v>-2.7480000000000001E-2</v>
      </c>
      <c r="F115" s="39">
        <v>-3.1456999999999999E-2</v>
      </c>
      <c r="G115" s="39">
        <v>1.9480999999999998E-2</v>
      </c>
      <c r="H115" s="39">
        <v>1.5668000000000001E-2</v>
      </c>
      <c r="I115" s="39">
        <v>-8.5170000000000003E-3</v>
      </c>
      <c r="J115" s="39">
        <v>-2.7876000000000001E-2</v>
      </c>
      <c r="K115" s="39">
        <v>-6.4968999999999999E-2</v>
      </c>
      <c r="L115" s="39">
        <v>-9.3399999999999993E-3</v>
      </c>
      <c r="M115" s="42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8">
        <v>43258</v>
      </c>
      <c r="AJ115" s="39">
        <v>-2.3310999999999998E-2</v>
      </c>
      <c r="AK115" s="39">
        <v>-5.1360999999999997E-2</v>
      </c>
      <c r="AL115" s="39">
        <v>-1.4165000000000001E-2</v>
      </c>
      <c r="AM115" s="44">
        <f t="shared" si="3"/>
        <v>-2.96093721E-2</v>
      </c>
      <c r="AN115" s="36"/>
      <c r="AO115" s="36"/>
    </row>
    <row r="116" spans="1:41" ht="15" customHeight="1" x14ac:dyDescent="0.2">
      <c r="A116" s="38">
        <v>43269</v>
      </c>
      <c r="B116" s="39">
        <v>-1.078E-3</v>
      </c>
      <c r="C116" s="39">
        <v>-1.9387000000000001E-2</v>
      </c>
      <c r="D116" s="39">
        <v>-3.1857000000000003E-2</v>
      </c>
      <c r="E116" s="39">
        <v>-2.99E-3</v>
      </c>
      <c r="F116" s="39">
        <v>-1.7461999999999998E-2</v>
      </c>
      <c r="G116" s="39">
        <v>-1.7396999999999999E-2</v>
      </c>
      <c r="H116" s="39">
        <v>-1.1214999999999999E-2</v>
      </c>
      <c r="I116" s="39">
        <v>-6.0769999999999999E-3</v>
      </c>
      <c r="J116" s="39">
        <v>-7.0920000000000002E-3</v>
      </c>
      <c r="K116" s="39">
        <v>1.8755999999999998E-2</v>
      </c>
      <c r="L116" s="39">
        <v>-1.3417E-2</v>
      </c>
      <c r="M116" s="42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8">
        <v>43259</v>
      </c>
      <c r="AJ116" s="39">
        <v>-6.3090000000000004E-3</v>
      </c>
      <c r="AK116" s="39">
        <v>4.6212999999999997E-2</v>
      </c>
      <c r="AL116" s="39">
        <v>-8.8839999999999995E-3</v>
      </c>
      <c r="AM116" s="44">
        <f t="shared" si="3"/>
        <v>1.0338965999999998E-2</v>
      </c>
      <c r="AN116" s="36"/>
      <c r="AO116" s="36"/>
    </row>
    <row r="117" spans="1:41" ht="15" customHeight="1" x14ac:dyDescent="0.2">
      <c r="A117" s="38">
        <v>43270</v>
      </c>
      <c r="B117" s="39">
        <v>1.3925999999999999E-2</v>
      </c>
      <c r="C117" s="39">
        <v>6.7795999999999995E-2</v>
      </c>
      <c r="D117" s="39">
        <v>3.1947999999999997E-2</v>
      </c>
      <c r="E117" s="39">
        <v>3.4334000000000003E-2</v>
      </c>
      <c r="F117" s="39">
        <v>9.4400000000000005E-3</v>
      </c>
      <c r="G117" s="39">
        <v>-2.0839999999999999E-3</v>
      </c>
      <c r="H117" s="39">
        <v>2.1637E-2</v>
      </c>
      <c r="I117" s="39">
        <v>2.1987E-2</v>
      </c>
      <c r="J117" s="39">
        <v>6.2506999999999993E-2</v>
      </c>
      <c r="K117" s="39">
        <v>2.8312E-2</v>
      </c>
      <c r="L117" s="39">
        <v>2.2379E-2</v>
      </c>
      <c r="M117" s="42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8">
        <v>43262</v>
      </c>
      <c r="AJ117" s="39">
        <v>1.5809999999999999E-3</v>
      </c>
      <c r="AK117" s="39">
        <v>-6.4729999999999996E-3</v>
      </c>
      <c r="AL117" s="39">
        <v>-8.0929999999999995E-3</v>
      </c>
      <c r="AM117" s="44">
        <f t="shared" si="3"/>
        <v>-4.3279004999999997E-3</v>
      </c>
      <c r="AN117" s="36"/>
      <c r="AO117" s="36"/>
    </row>
    <row r="118" spans="1:41" ht="15" customHeight="1" x14ac:dyDescent="0.2">
      <c r="A118" s="38">
        <v>43271</v>
      </c>
      <c r="B118" s="39">
        <v>-1.3925999999999999E-2</v>
      </c>
      <c r="C118" s="39">
        <v>2.8552000000000001E-2</v>
      </c>
      <c r="D118" s="39">
        <v>2.0409E-2</v>
      </c>
      <c r="E118" s="39">
        <v>4.0628999999999998E-2</v>
      </c>
      <c r="F118" s="39">
        <v>1.3334E-2</v>
      </c>
      <c r="G118" s="39">
        <v>-1.4909999999999999E-3</v>
      </c>
      <c r="H118" s="39">
        <v>-6.038E-3</v>
      </c>
      <c r="I118" s="39">
        <v>2.7333E-2</v>
      </c>
      <c r="J118" s="39">
        <v>-3.0981000000000002E-2</v>
      </c>
      <c r="K118" s="39">
        <v>2.4331999999999999E-2</v>
      </c>
      <c r="L118" s="39">
        <v>1.0159E-2</v>
      </c>
      <c r="M118" s="42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8">
        <v>43263</v>
      </c>
      <c r="AJ118" s="39">
        <v>-5.8089999999999999E-3</v>
      </c>
      <c r="AK118" s="39">
        <v>3.4464000000000002E-2</v>
      </c>
      <c r="AL118" s="39">
        <v>-7.574E-3</v>
      </c>
      <c r="AM118" s="44">
        <f t="shared" si="3"/>
        <v>7.0262972999999996E-3</v>
      </c>
      <c r="AN118" s="36"/>
      <c r="AO118" s="36"/>
    </row>
    <row r="119" spans="1:41" ht="15" customHeight="1" x14ac:dyDescent="0.2">
      <c r="A119" s="38">
        <v>43272</v>
      </c>
      <c r="B119" s="39">
        <v>-2.2363000000000001E-2</v>
      </c>
      <c r="C119" s="39">
        <v>-3.7356E-2</v>
      </c>
      <c r="D119" s="39">
        <v>-4.0190999999999998E-2</v>
      </c>
      <c r="E119" s="39">
        <v>-1.8692E-2</v>
      </c>
      <c r="F119" s="39">
        <v>-3.9168000000000001E-2</v>
      </c>
      <c r="G119" s="39">
        <v>-2.3909999999999999E-3</v>
      </c>
      <c r="H119" s="39">
        <v>-6.0749999999999997E-3</v>
      </c>
      <c r="I119" s="39">
        <v>-2.5229999999999999E-2</v>
      </c>
      <c r="J119" s="39">
        <v>-4.4060000000000002E-2</v>
      </c>
      <c r="K119" s="39">
        <v>-5.2644000000000003E-2</v>
      </c>
      <c r="L119" s="39">
        <v>-2.8820999999999999E-2</v>
      </c>
      <c r="M119" s="42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8">
        <v>43264</v>
      </c>
      <c r="AJ119" s="39">
        <v>-9.0449999999999992E-3</v>
      </c>
      <c r="AK119" s="39">
        <v>1.2468999999999999E-2</v>
      </c>
      <c r="AL119" s="39">
        <v>-5.2769999999999996E-3</v>
      </c>
      <c r="AM119" s="44">
        <f t="shared" si="3"/>
        <v>-6.1760489999999999E-4</v>
      </c>
      <c r="AN119" s="36"/>
      <c r="AO119" s="36"/>
    </row>
    <row r="120" spans="1:41" ht="15" customHeight="1" x14ac:dyDescent="0.2">
      <c r="A120" s="38">
        <v>43273</v>
      </c>
      <c r="B120" s="39">
        <v>1.653E-3</v>
      </c>
      <c r="C120" s="39">
        <v>3.454E-3</v>
      </c>
      <c r="D120" s="39">
        <v>-1.052E-3</v>
      </c>
      <c r="E120" s="39">
        <v>-1.6167999999999998E-2</v>
      </c>
      <c r="F120" s="39">
        <v>-1.9472E-2</v>
      </c>
      <c r="G120" s="39">
        <v>1.0714E-2</v>
      </c>
      <c r="H120" s="39">
        <v>8.0920000000000002E-3</v>
      </c>
      <c r="I120" s="39">
        <v>-6.6730000000000001E-3</v>
      </c>
      <c r="J120" s="39">
        <v>2.7545E-2</v>
      </c>
      <c r="K120" s="39">
        <v>3.3225999999999999E-2</v>
      </c>
      <c r="L120" s="39">
        <v>8.0450000000000001E-3</v>
      </c>
      <c r="M120" s="42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8">
        <v>43265</v>
      </c>
      <c r="AJ120" s="39">
        <v>1.1690000000000001E-2</v>
      </c>
      <c r="AK120" s="39">
        <v>-4.0460999999999997E-2</v>
      </c>
      <c r="AL120" s="39">
        <v>-1.3912000000000001E-2</v>
      </c>
      <c r="AM120" s="44">
        <f t="shared" si="3"/>
        <v>-1.4226243899999998E-2</v>
      </c>
      <c r="AN120" s="36"/>
      <c r="AO120" s="36"/>
    </row>
    <row r="121" spans="1:41" ht="15" customHeight="1" x14ac:dyDescent="0.2">
      <c r="A121" s="38">
        <v>43276</v>
      </c>
      <c r="B121" s="39">
        <v>3.2989999999999998E-3</v>
      </c>
      <c r="C121" s="39">
        <v>2.8702999999999999E-2</v>
      </c>
      <c r="D121" s="39">
        <v>-3.6909999999999998E-3</v>
      </c>
      <c r="E121" s="39">
        <v>2.5557E-2</v>
      </c>
      <c r="F121" s="39">
        <v>2.0848999999999999E-2</v>
      </c>
      <c r="G121" s="39">
        <v>6.4920000000000004E-3</v>
      </c>
      <c r="H121" s="39">
        <v>1.0023000000000001E-2</v>
      </c>
      <c r="I121" s="39">
        <v>6.8040000000000002E-3</v>
      </c>
      <c r="J121" s="39">
        <v>1.2628E-2</v>
      </c>
      <c r="K121" s="39">
        <v>-3.6609999999999997E-2</v>
      </c>
      <c r="L121" s="39">
        <v>4.4070000000000003E-3</v>
      </c>
      <c r="M121" s="42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8">
        <v>43266</v>
      </c>
      <c r="AJ121" s="39">
        <v>-1.1155E-2</v>
      </c>
      <c r="AK121" s="39">
        <v>-3.1456999999999999E-2</v>
      </c>
      <c r="AL121" s="39">
        <v>1.9480999999999998E-2</v>
      </c>
      <c r="AM121" s="44">
        <f t="shared" si="3"/>
        <v>-7.7095623000000002E-3</v>
      </c>
      <c r="AN121" s="36"/>
      <c r="AO121" s="36"/>
    </row>
    <row r="122" spans="1:41" ht="15" customHeight="1" x14ac:dyDescent="0.2">
      <c r="A122" s="38">
        <v>43277</v>
      </c>
      <c r="B122" s="39">
        <v>-7.1609999999999998E-3</v>
      </c>
      <c r="C122" s="39">
        <v>1.1842999999999999E-2</v>
      </c>
      <c r="D122" s="39">
        <v>1.312E-2</v>
      </c>
      <c r="E122" s="39">
        <v>-9.3499999999999996E-4</v>
      </c>
      <c r="F122" s="39">
        <v>-1.3760000000000001E-3</v>
      </c>
      <c r="G122" s="39">
        <v>9.3679999999999996E-3</v>
      </c>
      <c r="H122" s="39">
        <v>5.0245999999999999E-2</v>
      </c>
      <c r="I122" s="39">
        <v>2.4264999999999998E-2</v>
      </c>
      <c r="J122" s="39">
        <v>4.65E-2</v>
      </c>
      <c r="K122" s="39">
        <v>2.1794999999999998E-2</v>
      </c>
      <c r="L122" s="39">
        <v>6.3499999999999997E-3</v>
      </c>
      <c r="M122" s="42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8">
        <v>43269</v>
      </c>
      <c r="AJ122" s="39">
        <v>-1.078E-3</v>
      </c>
      <c r="AK122" s="39">
        <v>-1.7461999999999998E-2</v>
      </c>
      <c r="AL122" s="39">
        <v>-1.7396999999999999E-2</v>
      </c>
      <c r="AM122" s="44">
        <f t="shared" si="3"/>
        <v>-1.1977802099999999E-2</v>
      </c>
      <c r="AN122" s="36"/>
      <c r="AO122" s="36"/>
    </row>
    <row r="123" spans="1:41" ht="15" customHeight="1" x14ac:dyDescent="0.2">
      <c r="A123" s="38">
        <v>43278</v>
      </c>
      <c r="B123" s="39">
        <v>-7.7689999999999999E-3</v>
      </c>
      <c r="C123" s="39">
        <v>-2.0819000000000001E-2</v>
      </c>
      <c r="D123" s="39">
        <v>-3.6096999999999997E-2</v>
      </c>
      <c r="E123" s="39">
        <v>-2.5582000000000001E-2</v>
      </c>
      <c r="F123" s="39">
        <v>-1.6667000000000001E-2</v>
      </c>
      <c r="G123" s="39">
        <v>0</v>
      </c>
      <c r="H123" s="39">
        <v>-3.2779000000000003E-2</v>
      </c>
      <c r="I123" s="39">
        <v>-5.2014999999999999E-2</v>
      </c>
      <c r="J123" s="39">
        <v>-4.3476000000000001E-2</v>
      </c>
      <c r="K123" s="39">
        <v>-3.2016000000000003E-2</v>
      </c>
      <c r="L123" s="39">
        <v>-1.1195999999999999E-2</v>
      </c>
      <c r="M123" s="42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8">
        <v>43270</v>
      </c>
      <c r="AJ123" s="39">
        <v>1.3925999999999999E-2</v>
      </c>
      <c r="AK123" s="39">
        <v>9.4400000000000005E-3</v>
      </c>
      <c r="AL123" s="39">
        <v>-2.0839999999999999E-3</v>
      </c>
      <c r="AM123" s="44">
        <f t="shared" si="3"/>
        <v>7.0932905999999997E-3</v>
      </c>
      <c r="AN123" s="36"/>
      <c r="AO123" s="36"/>
    </row>
    <row r="124" spans="1:41" ht="15" customHeight="1" x14ac:dyDescent="0.2">
      <c r="A124" s="38">
        <v>43279</v>
      </c>
      <c r="B124" s="39">
        <v>3.3370000000000001E-3</v>
      </c>
      <c r="C124" s="39">
        <v>5.5884999999999997E-2</v>
      </c>
      <c r="D124" s="39">
        <v>2.1391E-2</v>
      </c>
      <c r="E124" s="39">
        <v>2.6516999999999999E-2</v>
      </c>
      <c r="F124" s="39">
        <v>-8.4390000000000003E-3</v>
      </c>
      <c r="G124" s="39">
        <v>3.2000000000000002E-3</v>
      </c>
      <c r="H124" s="39">
        <v>-4.9119999999999997E-3</v>
      </c>
      <c r="I124" s="39">
        <v>2.775E-2</v>
      </c>
      <c r="J124" s="39">
        <v>2.1763000000000001E-2</v>
      </c>
      <c r="K124" s="39">
        <v>3.4190000000000002E-3</v>
      </c>
      <c r="L124" s="39">
        <v>1.6253E-2</v>
      </c>
      <c r="M124" s="42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8">
        <v>43271</v>
      </c>
      <c r="AJ124" s="39">
        <v>-1.3925999999999999E-2</v>
      </c>
      <c r="AK124" s="39">
        <v>1.3334E-2</v>
      </c>
      <c r="AL124" s="39">
        <v>-1.4909999999999999E-3</v>
      </c>
      <c r="AM124" s="44">
        <f t="shared" si="3"/>
        <v>-6.9426389999999942E-4</v>
      </c>
      <c r="AN124" s="36"/>
      <c r="AO124" s="36"/>
    </row>
    <row r="125" spans="1:41" ht="15" customHeight="1" x14ac:dyDescent="0.2">
      <c r="A125" s="38">
        <v>43280</v>
      </c>
      <c r="B125" s="39">
        <v>-1.6670000000000001E-3</v>
      </c>
      <c r="C125" s="39">
        <v>1.7606E-2</v>
      </c>
      <c r="D125" s="39">
        <v>1.6268999999999999E-2</v>
      </c>
      <c r="E125" s="39">
        <v>2.7651999999999999E-2</v>
      </c>
      <c r="F125" s="39">
        <v>4.4206000000000002E-2</v>
      </c>
      <c r="G125" s="39">
        <v>-5.8259999999999996E-3</v>
      </c>
      <c r="H125" s="39">
        <v>1.2397999999999999E-2</v>
      </c>
      <c r="I125" s="39">
        <v>3.007E-2</v>
      </c>
      <c r="J125" s="39">
        <v>4.4330000000000003E-3</v>
      </c>
      <c r="K125" s="39">
        <v>5.1060000000000003E-3</v>
      </c>
      <c r="L125" s="39">
        <v>1.3783E-2</v>
      </c>
      <c r="M125" s="42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8">
        <v>43272</v>
      </c>
      <c r="AJ125" s="39">
        <v>-2.2363000000000001E-2</v>
      </c>
      <c r="AK125" s="39">
        <v>-3.9168000000000001E-2</v>
      </c>
      <c r="AL125" s="39">
        <v>-2.3909999999999999E-3</v>
      </c>
      <c r="AM125" s="44">
        <f t="shared" si="3"/>
        <v>-2.13052026E-2</v>
      </c>
      <c r="AN125" s="36"/>
      <c r="AO125" s="36"/>
    </row>
    <row r="126" spans="1:41" ht="15" customHeight="1" x14ac:dyDescent="0.2">
      <c r="A126" s="38">
        <v>43283</v>
      </c>
      <c r="B126" s="39">
        <v>8.8590000000000006E-3</v>
      </c>
      <c r="C126" s="39">
        <v>2.5500999999999999E-2</v>
      </c>
      <c r="D126" s="39">
        <v>9.8420000000000001E-3</v>
      </c>
      <c r="E126" s="39">
        <v>-1.4652E-2</v>
      </c>
      <c r="F126" s="39">
        <v>-2.1859E-2</v>
      </c>
      <c r="G126" s="39">
        <v>8.7600000000000004E-4</v>
      </c>
      <c r="H126" s="39">
        <v>1.4486000000000001E-2</v>
      </c>
      <c r="I126" s="39">
        <v>-1.2678E-2</v>
      </c>
      <c r="J126" s="39">
        <v>-2.6041999999999999E-2</v>
      </c>
      <c r="K126" s="39">
        <v>-8.5249999999999996E-3</v>
      </c>
      <c r="L126" s="39">
        <v>1.0579999999999999E-3</v>
      </c>
      <c r="M126" s="42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8">
        <v>43273</v>
      </c>
      <c r="AJ126" s="39">
        <v>1.653E-3</v>
      </c>
      <c r="AK126" s="39">
        <v>-1.9472E-2</v>
      </c>
      <c r="AL126" s="39">
        <v>1.0714E-2</v>
      </c>
      <c r="AM126" s="44">
        <f t="shared" si="3"/>
        <v>-2.3680965000000003E-3</v>
      </c>
      <c r="AN126" s="36"/>
      <c r="AO126" s="36"/>
    </row>
    <row r="127" spans="1:41" ht="15" customHeight="1" x14ac:dyDescent="0.2">
      <c r="A127" s="38">
        <v>43284</v>
      </c>
      <c r="B127" s="39">
        <v>-2.7599999999999999E-3</v>
      </c>
      <c r="C127" s="39">
        <v>8.8079999999999999E-3</v>
      </c>
      <c r="D127" s="39">
        <v>1.1786E-2</v>
      </c>
      <c r="E127" s="39">
        <v>2.6401000000000001E-2</v>
      </c>
      <c r="F127" s="39">
        <v>2.8593E-2</v>
      </c>
      <c r="G127" s="39">
        <v>6.9810000000000002E-3</v>
      </c>
      <c r="H127" s="39">
        <v>4.1460000000000004E-3</v>
      </c>
      <c r="I127" s="39">
        <v>3.3902000000000002E-2</v>
      </c>
      <c r="J127" s="39">
        <v>1.4172000000000001E-2</v>
      </c>
      <c r="K127" s="39">
        <v>-1.7271999999999999E-2</v>
      </c>
      <c r="L127" s="39">
        <v>1.1303000000000001E-2</v>
      </c>
      <c r="M127" s="42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8">
        <v>43276</v>
      </c>
      <c r="AJ127" s="39">
        <v>3.2989999999999998E-3</v>
      </c>
      <c r="AK127" s="39">
        <v>2.0848999999999999E-2</v>
      </c>
      <c r="AL127" s="39">
        <v>6.4920000000000004E-3</v>
      </c>
      <c r="AM127" s="44">
        <f t="shared" si="3"/>
        <v>1.0212311999999999E-2</v>
      </c>
      <c r="AN127" s="36"/>
      <c r="AO127" s="36"/>
    </row>
    <row r="128" spans="1:41" ht="15" customHeight="1" x14ac:dyDescent="0.2">
      <c r="A128" s="38">
        <v>43285</v>
      </c>
      <c r="B128" s="39">
        <v>5.53E-4</v>
      </c>
      <c r="C128" s="39">
        <v>2.8264999999999998E-2</v>
      </c>
      <c r="D128" s="39">
        <v>2.3661000000000001E-2</v>
      </c>
      <c r="E128" s="39">
        <v>2.9218999999999998E-2</v>
      </c>
      <c r="F128" s="39">
        <v>6.6889999999999996E-3</v>
      </c>
      <c r="G128" s="39">
        <v>1.0094000000000001E-2</v>
      </c>
      <c r="H128" s="39">
        <v>2.8551E-2</v>
      </c>
      <c r="I128" s="39">
        <v>-5.0130000000000001E-3</v>
      </c>
      <c r="J128" s="39">
        <v>4.2550000000000001E-3</v>
      </c>
      <c r="K128" s="39">
        <v>-3.49E-3</v>
      </c>
      <c r="L128" s="39">
        <v>1.4501E-2</v>
      </c>
      <c r="M128" s="42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8">
        <v>43277</v>
      </c>
      <c r="AJ128" s="39">
        <v>-7.1609999999999998E-3</v>
      </c>
      <c r="AK128" s="39">
        <v>-1.3760000000000001E-3</v>
      </c>
      <c r="AL128" s="39">
        <v>9.3679999999999996E-3</v>
      </c>
      <c r="AM128" s="44">
        <f t="shared" si="3"/>
        <v>2.7697229999999956E-4</v>
      </c>
      <c r="AN128" s="36"/>
      <c r="AO128" s="36"/>
    </row>
    <row r="129" spans="1:41" ht="15" customHeight="1" x14ac:dyDescent="0.2">
      <c r="A129" s="38">
        <v>43286</v>
      </c>
      <c r="B129" s="39">
        <v>1.6438999999999999E-2</v>
      </c>
      <c r="C129" s="39">
        <v>-2.3553999999999999E-2</v>
      </c>
      <c r="D129" s="39">
        <v>-1.2515999999999999E-2</v>
      </c>
      <c r="E129" s="39">
        <v>-3.4970000000000001E-3</v>
      </c>
      <c r="F129" s="39">
        <v>5.8269000000000001E-2</v>
      </c>
      <c r="G129" s="39">
        <v>-8.3560000000000006E-3</v>
      </c>
      <c r="H129" s="39">
        <v>-6.5170000000000002E-3</v>
      </c>
      <c r="I129" s="39">
        <v>1.6739999999999999E-3</v>
      </c>
      <c r="J129" s="39">
        <v>-1.4973999999999999E-2</v>
      </c>
      <c r="K129" s="39">
        <v>-2.478E-2</v>
      </c>
      <c r="L129" s="39">
        <v>-2.545E-3</v>
      </c>
      <c r="M129" s="42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8">
        <v>43278</v>
      </c>
      <c r="AJ129" s="39">
        <v>-7.7689999999999999E-3</v>
      </c>
      <c r="AK129" s="39">
        <v>-1.6667000000000001E-2</v>
      </c>
      <c r="AL129" s="39">
        <v>0</v>
      </c>
      <c r="AM129" s="44">
        <f t="shared" si="3"/>
        <v>-8.1445188000000002E-3</v>
      </c>
      <c r="AN129" s="36"/>
      <c r="AO129" s="36"/>
    </row>
    <row r="130" spans="1:41" ht="15" customHeight="1" x14ac:dyDescent="0.2">
      <c r="A130" s="38">
        <v>43287</v>
      </c>
      <c r="B130" s="39">
        <v>-1.6990999999999999E-2</v>
      </c>
      <c r="C130" s="39">
        <v>-1.1139E-2</v>
      </c>
      <c r="D130" s="39">
        <v>-6.0639999999999999E-3</v>
      </c>
      <c r="E130" s="39">
        <v>1.4775999999999999E-2</v>
      </c>
      <c r="F130" s="39">
        <v>-1.2658000000000001E-2</v>
      </c>
      <c r="G130" s="39">
        <v>-8.4270000000000005E-3</v>
      </c>
      <c r="H130" s="39">
        <v>-2.1819999999999999E-3</v>
      </c>
      <c r="I130" s="39">
        <v>0</v>
      </c>
      <c r="J130" s="39">
        <v>-1.6514999999999998E-2</v>
      </c>
      <c r="K130" s="39">
        <v>-1.8083999999999999E-2</v>
      </c>
      <c r="L130" s="39">
        <v>6.1110000000000001E-3</v>
      </c>
      <c r="M130" s="42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8">
        <v>43279</v>
      </c>
      <c r="AJ130" s="39">
        <v>3.3370000000000001E-3</v>
      </c>
      <c r="AK130" s="39">
        <v>-8.4390000000000003E-3</v>
      </c>
      <c r="AL130" s="39">
        <v>3.2000000000000002E-3</v>
      </c>
      <c r="AM130" s="44">
        <f t="shared" si="3"/>
        <v>-6.3393659999999986E-4</v>
      </c>
      <c r="AN130" s="36"/>
      <c r="AO130" s="36"/>
    </row>
    <row r="131" spans="1:41" ht="15" customHeight="1" x14ac:dyDescent="0.2">
      <c r="A131" s="38">
        <v>43291</v>
      </c>
      <c r="B131" s="39">
        <v>5.5129999999999997E-3</v>
      </c>
      <c r="C131" s="39">
        <v>-8.5220000000000001E-3</v>
      </c>
      <c r="D131" s="39">
        <v>-3.5073E-2</v>
      </c>
      <c r="E131" s="39">
        <v>-7.796E-3</v>
      </c>
      <c r="F131" s="39">
        <v>3.1350999999999997E-2</v>
      </c>
      <c r="G131" s="39">
        <v>3.7859999999999999E-3</v>
      </c>
      <c r="H131" s="39">
        <v>5.6010000000000001E-3</v>
      </c>
      <c r="I131" s="39">
        <v>1.9868E-2</v>
      </c>
      <c r="J131" s="39">
        <v>2.5099E-2</v>
      </c>
      <c r="K131" s="39">
        <v>-2.4008999999999999E-2</v>
      </c>
      <c r="L131" s="39">
        <v>-1.9750000000000002E-3</v>
      </c>
      <c r="M131" s="42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8">
        <v>43280</v>
      </c>
      <c r="AJ131" s="39">
        <v>-1.6670000000000001E-3</v>
      </c>
      <c r="AK131" s="39">
        <v>4.4206000000000002E-2</v>
      </c>
      <c r="AL131" s="39">
        <v>-5.8259999999999996E-3</v>
      </c>
      <c r="AM131" s="44">
        <f t="shared" si="3"/>
        <v>1.22364429E-2</v>
      </c>
      <c r="AN131" s="36"/>
      <c r="AO131" s="36"/>
    </row>
    <row r="132" spans="1:41" ht="15" customHeight="1" x14ac:dyDescent="0.2">
      <c r="A132" s="38">
        <v>43292</v>
      </c>
      <c r="B132" s="39">
        <v>-1.5513000000000001E-2</v>
      </c>
      <c r="C132" s="39">
        <v>1.9661999999999999E-2</v>
      </c>
      <c r="D132" s="39">
        <v>0</v>
      </c>
      <c r="E132" s="39">
        <v>-4.3569999999999998E-3</v>
      </c>
      <c r="F132" s="39">
        <v>-6.1919999999999996E-3</v>
      </c>
      <c r="G132" s="39">
        <v>1.2423E-2</v>
      </c>
      <c r="H132" s="39">
        <v>-1.5635E-2</v>
      </c>
      <c r="I132" s="39">
        <v>-1.9868E-2</v>
      </c>
      <c r="J132" s="39">
        <v>-4.0555000000000001E-2</v>
      </c>
      <c r="K132" s="39">
        <v>5.4559000000000003E-2</v>
      </c>
      <c r="L132" s="39">
        <v>-6.2170000000000003E-3</v>
      </c>
      <c r="M132" s="42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8">
        <v>43283</v>
      </c>
      <c r="AJ132" s="39">
        <v>8.8590000000000006E-3</v>
      </c>
      <c r="AK132" s="39">
        <v>-2.1859E-2</v>
      </c>
      <c r="AL132" s="39">
        <v>8.7600000000000004E-4</v>
      </c>
      <c r="AM132" s="44">
        <f t="shared" si="3"/>
        <v>-4.0409291999999996E-3</v>
      </c>
      <c r="AN132" s="36"/>
      <c r="AO132" s="36"/>
    </row>
    <row r="133" spans="1:41" ht="15" customHeight="1" x14ac:dyDescent="0.2">
      <c r="A133" s="38">
        <v>43293</v>
      </c>
      <c r="B133" s="39">
        <v>1.8258E-2</v>
      </c>
      <c r="C133" s="39">
        <v>1.8953000000000001E-2</v>
      </c>
      <c r="D133" s="39">
        <v>5.2499999999999997E-4</v>
      </c>
      <c r="E133" s="39">
        <v>4.1903999999999997E-2</v>
      </c>
      <c r="F133" s="39">
        <v>3.1787999999999997E-2</v>
      </c>
      <c r="G133" s="39">
        <v>1.5102000000000001E-2</v>
      </c>
      <c r="H133" s="39">
        <v>1.7805000000000001E-2</v>
      </c>
      <c r="I133" s="39">
        <v>2.3379999999999998E-3</v>
      </c>
      <c r="J133" s="39">
        <v>1.8082000000000001E-2</v>
      </c>
      <c r="K133" s="39">
        <v>-1.0676E-2</v>
      </c>
      <c r="L133" s="39">
        <v>1.9408000000000002E-2</v>
      </c>
      <c r="M133" s="42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8">
        <v>43284</v>
      </c>
      <c r="AJ133" s="39">
        <v>-2.7599999999999999E-3</v>
      </c>
      <c r="AK133" s="39">
        <v>2.8593E-2</v>
      </c>
      <c r="AL133" s="39">
        <v>6.9810000000000002E-3</v>
      </c>
      <c r="AM133" s="44">
        <f t="shared" si="3"/>
        <v>1.0936906199999999E-2</v>
      </c>
      <c r="AN133" s="36"/>
      <c r="AO133" s="36"/>
    </row>
    <row r="134" spans="1:41" ht="15" customHeight="1" x14ac:dyDescent="0.2">
      <c r="A134" s="38">
        <v>43294</v>
      </c>
      <c r="B134" s="39">
        <v>1.0905E-2</v>
      </c>
      <c r="C134" s="39">
        <v>2.5045999999999999E-2</v>
      </c>
      <c r="D134" s="39">
        <v>-1.0548999999999999E-2</v>
      </c>
      <c r="E134" s="39">
        <v>-5.0379999999999999E-3</v>
      </c>
      <c r="F134" s="39">
        <v>-1.3325E-2</v>
      </c>
      <c r="G134" s="39">
        <v>2.5684999999999999E-2</v>
      </c>
      <c r="H134" s="39">
        <v>3.7074999999999997E-2</v>
      </c>
      <c r="I134" s="39">
        <v>2.3088000000000001E-2</v>
      </c>
      <c r="J134" s="39">
        <v>3.6477000000000002E-2</v>
      </c>
      <c r="K134" s="39">
        <v>3.6879000000000002E-2</v>
      </c>
      <c r="L134" s="39">
        <v>9.6819999999999996E-3</v>
      </c>
      <c r="M134" s="42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8">
        <v>43285</v>
      </c>
      <c r="AJ134" s="39">
        <v>5.53E-4</v>
      </c>
      <c r="AK134" s="39">
        <v>6.6889999999999996E-3</v>
      </c>
      <c r="AL134" s="39">
        <v>1.0094000000000001E-2</v>
      </c>
      <c r="AM134" s="44">
        <f t="shared" si="3"/>
        <v>5.7780887999999992E-3</v>
      </c>
      <c r="AN134" s="36"/>
      <c r="AO134" s="36"/>
    </row>
    <row r="135" spans="1:41" ht="15" customHeight="1" x14ac:dyDescent="0.2">
      <c r="A135" s="38">
        <v>43297</v>
      </c>
      <c r="B135" s="39">
        <v>2.7282000000000001E-2</v>
      </c>
      <c r="C135" s="39">
        <v>-1.0982E-2</v>
      </c>
      <c r="D135" s="39">
        <v>1.5889999999999999E-3</v>
      </c>
      <c r="E135" s="39">
        <v>-2.2128999999999999E-2</v>
      </c>
      <c r="F135" s="39">
        <v>1.4527999999999999E-2</v>
      </c>
      <c r="G135" s="39">
        <v>-1.931E-3</v>
      </c>
      <c r="H135" s="39">
        <v>-1.5635E-2</v>
      </c>
      <c r="I135" s="39">
        <v>-1.9092000000000001E-2</v>
      </c>
      <c r="J135" s="39">
        <v>-1.4430999999999999E-2</v>
      </c>
      <c r="K135" s="39">
        <v>-2.7973999999999999E-2</v>
      </c>
      <c r="L135" s="39">
        <v>7.5699999999999997E-4</v>
      </c>
      <c r="M135" s="42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8">
        <v>43286</v>
      </c>
      <c r="AJ135" s="39">
        <v>1.6438999999999999E-2</v>
      </c>
      <c r="AK135" s="39">
        <v>5.8269000000000001E-2</v>
      </c>
      <c r="AL135" s="39">
        <v>-8.3560000000000006E-3</v>
      </c>
      <c r="AM135" s="44">
        <f t="shared" si="3"/>
        <v>2.2115121600000003E-2</v>
      </c>
      <c r="AN135" s="36"/>
      <c r="AO135" s="36"/>
    </row>
    <row r="136" spans="1:41" ht="15" customHeight="1" x14ac:dyDescent="0.2">
      <c r="A136" s="38">
        <v>43298</v>
      </c>
      <c r="B136" s="39">
        <v>1.1542999999999999E-2</v>
      </c>
      <c r="C136" s="39">
        <v>3.2904999999999997E-2</v>
      </c>
      <c r="D136" s="39">
        <v>-7.9719999999999999E-3</v>
      </c>
      <c r="E136" s="39">
        <v>5.1500000000000001E-3</v>
      </c>
      <c r="F136" s="39">
        <v>7.1859999999999997E-3</v>
      </c>
      <c r="G136" s="39">
        <v>-1.9803000000000001E-2</v>
      </c>
      <c r="H136" s="39">
        <v>1.2647E-2</v>
      </c>
      <c r="I136" s="39">
        <v>1.7787000000000001E-2</v>
      </c>
      <c r="J136" s="39">
        <v>4.3913000000000001E-2</v>
      </c>
      <c r="K136" s="39">
        <v>3.1415999999999999E-2</v>
      </c>
      <c r="L136" s="39">
        <v>1.9098E-2</v>
      </c>
      <c r="M136" s="42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8">
        <v>43287</v>
      </c>
      <c r="AJ136" s="39">
        <v>-1.6990999999999999E-2</v>
      </c>
      <c r="AK136" s="39">
        <v>-1.2658000000000001E-2</v>
      </c>
      <c r="AL136" s="39">
        <v>-8.4270000000000005E-3</v>
      </c>
      <c r="AM136" s="44">
        <f t="shared" si="3"/>
        <v>-1.2690730799999998E-2</v>
      </c>
      <c r="AN136" s="36"/>
      <c r="AO136" s="36"/>
    </row>
    <row r="137" spans="1:41" ht="15" customHeight="1" x14ac:dyDescent="0.2">
      <c r="A137" s="38">
        <v>43299</v>
      </c>
      <c r="B137" s="39">
        <v>-2.162E-2</v>
      </c>
      <c r="C137" s="39">
        <v>-6.3049999999999998E-3</v>
      </c>
      <c r="D137" s="39">
        <v>-5.3499999999999997E-3</v>
      </c>
      <c r="E137" s="39">
        <v>-9.4619999999999999E-3</v>
      </c>
      <c r="F137" s="39">
        <v>-5.9839999999999997E-3</v>
      </c>
      <c r="G137" s="39">
        <v>-2.2560000000000002E-3</v>
      </c>
      <c r="H137" s="39">
        <v>-9.6209999999999993E-3</v>
      </c>
      <c r="I137" s="39">
        <v>-1.6126999999999999E-2</v>
      </c>
      <c r="J137" s="39">
        <v>1.0581999999999999E-2</v>
      </c>
      <c r="K137" s="39">
        <v>1.1956E-2</v>
      </c>
      <c r="L137" s="39">
        <v>-9.8779999999999996E-3</v>
      </c>
      <c r="M137" s="42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8">
        <v>43291</v>
      </c>
      <c r="AJ137" s="39">
        <v>5.5129999999999997E-3</v>
      </c>
      <c r="AK137" s="39">
        <v>3.1350999999999997E-2</v>
      </c>
      <c r="AL137" s="39">
        <v>3.7859999999999999E-3</v>
      </c>
      <c r="AM137" s="44">
        <f t="shared" si="3"/>
        <v>1.3548644999999998E-2</v>
      </c>
      <c r="AN137" s="36"/>
      <c r="AO137" s="36"/>
    </row>
    <row r="138" spans="1:41" ht="15" customHeight="1" x14ac:dyDescent="0.2">
      <c r="A138" s="38">
        <v>43300</v>
      </c>
      <c r="B138" s="39">
        <v>6.3759999999999997E-3</v>
      </c>
      <c r="C138" s="39">
        <v>-8.8950000000000001E-3</v>
      </c>
      <c r="D138" s="39">
        <v>1.1202999999999999E-2</v>
      </c>
      <c r="E138" s="39">
        <v>3.8156000000000002E-2</v>
      </c>
      <c r="F138" s="39">
        <v>-2.1846000000000001E-2</v>
      </c>
      <c r="G138" s="39">
        <v>3.6640000000000002E-3</v>
      </c>
      <c r="H138" s="39">
        <v>4.8219999999999999E-3</v>
      </c>
      <c r="I138" s="39">
        <v>3.4564999999999999E-2</v>
      </c>
      <c r="J138" s="39">
        <v>-6.0910000000000001E-3</v>
      </c>
      <c r="K138" s="39">
        <v>-5.1060000000000003E-3</v>
      </c>
      <c r="L138" s="39">
        <v>1.6019999999999999E-3</v>
      </c>
      <c r="M138" s="42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8">
        <v>43292</v>
      </c>
      <c r="AJ138" s="39">
        <v>-1.5513000000000001E-2</v>
      </c>
      <c r="AK138" s="39">
        <v>-6.1919999999999996E-3</v>
      </c>
      <c r="AL138" s="39">
        <v>1.2423E-2</v>
      </c>
      <c r="AM138" s="44">
        <f t="shared" si="3"/>
        <v>-3.0936906000000007E-3</v>
      </c>
      <c r="AN138" s="36"/>
      <c r="AO138" s="36"/>
    </row>
    <row r="139" spans="1:41" ht="15" customHeight="1" x14ac:dyDescent="0.2">
      <c r="A139" s="38">
        <v>43301</v>
      </c>
      <c r="B139" s="39">
        <v>-4.7780000000000001E-3</v>
      </c>
      <c r="C139" s="39">
        <v>5.1611999999999998E-2</v>
      </c>
      <c r="D139" s="39">
        <v>2.3591999999999998E-2</v>
      </c>
      <c r="E139" s="39">
        <v>2.4652E-2</v>
      </c>
      <c r="F139" s="39">
        <v>3.4964000000000002E-2</v>
      </c>
      <c r="G139" s="39">
        <v>1.0632000000000001E-2</v>
      </c>
      <c r="H139" s="39">
        <v>1.3736E-2</v>
      </c>
      <c r="I139" s="39">
        <v>1.8419000000000001E-2</v>
      </c>
      <c r="J139" s="39">
        <v>3.0093000000000002E-2</v>
      </c>
      <c r="K139" s="39">
        <v>-1.0292000000000001E-2</v>
      </c>
      <c r="L139" s="39">
        <v>1.3905000000000001E-2</v>
      </c>
      <c r="M139" s="42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8">
        <v>43293</v>
      </c>
      <c r="AJ139" s="39">
        <v>1.8258E-2</v>
      </c>
      <c r="AK139" s="39">
        <v>3.1787999999999997E-2</v>
      </c>
      <c r="AL139" s="39">
        <v>1.5102000000000001E-2</v>
      </c>
      <c r="AM139" s="44">
        <f t="shared" si="3"/>
        <v>2.1713828399999999E-2</v>
      </c>
      <c r="AN139" s="36"/>
      <c r="AO139" s="36"/>
    </row>
    <row r="140" spans="1:41" ht="15" customHeight="1" x14ac:dyDescent="0.2">
      <c r="A140" s="38">
        <v>43304</v>
      </c>
      <c r="B140" s="39">
        <v>-7.4790000000000004E-3</v>
      </c>
      <c r="C140" s="39">
        <v>-6.6889999999999996E-3</v>
      </c>
      <c r="D140" s="39">
        <v>1.5529999999999999E-3</v>
      </c>
      <c r="E140" s="39">
        <v>-2.0500999999999998E-2</v>
      </c>
      <c r="F140" s="39">
        <v>-1.186E-3</v>
      </c>
      <c r="G140" s="39">
        <v>-6.9820000000000004E-3</v>
      </c>
      <c r="H140" s="39">
        <v>-1.524E-2</v>
      </c>
      <c r="I140" s="39">
        <v>-3.5226E-2</v>
      </c>
      <c r="J140" s="39">
        <v>-2.6027000000000002E-2</v>
      </c>
      <c r="K140" s="39">
        <v>1.7094000000000002E-2</v>
      </c>
      <c r="L140" s="39">
        <v>-7.345E-3</v>
      </c>
      <c r="M140" s="42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8">
        <v>43294</v>
      </c>
      <c r="AJ140" s="39">
        <v>1.0905E-2</v>
      </c>
      <c r="AK140" s="39">
        <v>-1.3325E-2</v>
      </c>
      <c r="AL140" s="39">
        <v>2.5684999999999999E-2</v>
      </c>
      <c r="AM140" s="44">
        <f t="shared" si="3"/>
        <v>7.7542245000000003E-3</v>
      </c>
      <c r="AN140" s="36"/>
      <c r="AO140" s="36"/>
    </row>
    <row r="141" spans="1:41" ht="15" customHeight="1" x14ac:dyDescent="0.2">
      <c r="A141" s="38">
        <v>43305</v>
      </c>
      <c r="B141" s="39">
        <v>1.7013E-2</v>
      </c>
      <c r="C141" s="39">
        <v>7.9000000000000008E-3</v>
      </c>
      <c r="D141" s="39">
        <v>1.6419E-2</v>
      </c>
      <c r="E141" s="39">
        <v>1.7249E-2</v>
      </c>
      <c r="F141" s="39">
        <v>-1.1932999999999999E-2</v>
      </c>
      <c r="G141" s="39">
        <v>1.1979999999999999E-2</v>
      </c>
      <c r="H141" s="39">
        <v>2.3508999999999999E-2</v>
      </c>
      <c r="I141" s="39">
        <v>3.2074999999999999E-2</v>
      </c>
      <c r="J141" s="39">
        <v>3.7033999999999997E-2</v>
      </c>
      <c r="K141" s="39">
        <v>0.13458999999999999</v>
      </c>
      <c r="L141" s="39">
        <v>1.4737999999999999E-2</v>
      </c>
      <c r="M141" s="42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8">
        <v>43297</v>
      </c>
      <c r="AJ141" s="39">
        <v>2.7282000000000001E-2</v>
      </c>
      <c r="AK141" s="39">
        <v>1.4527999999999999E-2</v>
      </c>
      <c r="AL141" s="39">
        <v>-1.931E-3</v>
      </c>
      <c r="AM141" s="44">
        <f t="shared" si="3"/>
        <v>1.3291670699999997E-2</v>
      </c>
      <c r="AN141" s="36"/>
      <c r="AO141" s="36"/>
    </row>
    <row r="142" spans="1:41" ht="15" customHeight="1" x14ac:dyDescent="0.2">
      <c r="A142" s="38">
        <v>43306</v>
      </c>
      <c r="B142" s="39">
        <v>-3.6970000000000002E-3</v>
      </c>
      <c r="C142" s="39">
        <v>1.5914000000000001E-2</v>
      </c>
      <c r="D142" s="39">
        <v>-5.0900000000000001E-4</v>
      </c>
      <c r="E142" s="39">
        <v>1.8556E-2</v>
      </c>
      <c r="F142" s="39">
        <v>2.398E-3</v>
      </c>
      <c r="G142" s="39">
        <v>1.6479000000000001E-2</v>
      </c>
      <c r="H142" s="39">
        <v>-2.9459999999999998E-3</v>
      </c>
      <c r="I142" s="39">
        <v>2.2070000000000002E-3</v>
      </c>
      <c r="J142" s="39">
        <v>2.7330000000000002E-3</v>
      </c>
      <c r="K142" s="39">
        <v>2.7758999999999999E-2</v>
      </c>
      <c r="L142" s="39">
        <v>1.3353E-2</v>
      </c>
      <c r="M142" s="42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8">
        <v>43298</v>
      </c>
      <c r="AJ142" s="39">
        <v>1.1542999999999999E-2</v>
      </c>
      <c r="AK142" s="39">
        <v>7.1859999999999997E-3</v>
      </c>
      <c r="AL142" s="39">
        <v>-1.9803000000000001E-2</v>
      </c>
      <c r="AM142" s="44">
        <f t="shared" si="3"/>
        <v>-3.5796420000000061E-4</v>
      </c>
      <c r="AN142" s="36"/>
      <c r="AO142" s="36"/>
    </row>
    <row r="143" spans="1:41" ht="15" customHeight="1" x14ac:dyDescent="0.2">
      <c r="A143" s="38">
        <v>43307</v>
      </c>
      <c r="B143" s="39">
        <v>5.1055000000000003E-2</v>
      </c>
      <c r="C143" s="39">
        <v>-3.3008000000000003E-2</v>
      </c>
      <c r="D143" s="39">
        <v>8.1139999999999997E-3</v>
      </c>
      <c r="E143" s="39">
        <v>-3.3322999999999998E-2</v>
      </c>
      <c r="F143" s="39">
        <v>-2.1793E-2</v>
      </c>
      <c r="G143" s="39">
        <v>-4.3680000000000004E-3</v>
      </c>
      <c r="H143" s="39">
        <v>-1.6657000000000002E-2</v>
      </c>
      <c r="I143" s="39">
        <v>-5.0520000000000001E-3</v>
      </c>
      <c r="J143" s="39">
        <v>-8.6140000000000001E-3</v>
      </c>
      <c r="K143" s="39">
        <v>-5.0231999999999999E-2</v>
      </c>
      <c r="L143" s="39">
        <v>-1.0187E-2</v>
      </c>
      <c r="M143" s="42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8">
        <v>43299</v>
      </c>
      <c r="AJ143" s="39">
        <v>-2.162E-2</v>
      </c>
      <c r="AK143" s="39">
        <v>-5.9839999999999997E-3</v>
      </c>
      <c r="AL143" s="39">
        <v>-2.2560000000000002E-3</v>
      </c>
      <c r="AM143" s="44">
        <f t="shared" si="3"/>
        <v>-9.9523379999999998E-3</v>
      </c>
      <c r="AN143" s="36"/>
      <c r="AO143" s="36"/>
    </row>
    <row r="144" spans="1:41" ht="15" customHeight="1" x14ac:dyDescent="0.2">
      <c r="A144" s="38">
        <v>43308</v>
      </c>
      <c r="B144" s="39">
        <v>-4.0299999999999997E-3</v>
      </c>
      <c r="C144" s="39">
        <v>1.2239999999999999E-2</v>
      </c>
      <c r="D144" s="39">
        <v>-1.5266999999999999E-2</v>
      </c>
      <c r="E144" s="39">
        <v>-8.2990000000000008E-3</v>
      </c>
      <c r="F144" s="39">
        <v>3.6649999999999999E-3</v>
      </c>
      <c r="G144" s="39">
        <v>7.0879999999999997E-3</v>
      </c>
      <c r="H144" s="39">
        <v>2.3969999999999998E-3</v>
      </c>
      <c r="I144" s="39">
        <v>-3.3475999999999999E-2</v>
      </c>
      <c r="J144" s="39">
        <v>-2.4279999999999999E-2</v>
      </c>
      <c r="K144" s="39">
        <v>0</v>
      </c>
      <c r="L144" s="39">
        <v>5.7889999999999999E-3</v>
      </c>
      <c r="M144" s="42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8">
        <v>43300</v>
      </c>
      <c r="AJ144" s="39">
        <v>6.3759999999999997E-3</v>
      </c>
      <c r="AK144" s="39">
        <v>-2.1846000000000001E-2</v>
      </c>
      <c r="AL144" s="39">
        <v>3.6640000000000002E-3</v>
      </c>
      <c r="AM144" s="44">
        <f t="shared" si="3"/>
        <v>-3.9349398000000004E-3</v>
      </c>
      <c r="AN144" s="36"/>
      <c r="AO144" s="36"/>
    </row>
    <row r="145" spans="1:41" ht="15" customHeight="1" x14ac:dyDescent="0.2">
      <c r="A145" s="38">
        <v>43311</v>
      </c>
      <c r="B145" s="39">
        <v>-5.568E-3</v>
      </c>
      <c r="C145" s="39">
        <v>3.0400000000000002E-4</v>
      </c>
      <c r="D145" s="39">
        <v>-3.0820000000000001E-3</v>
      </c>
      <c r="E145" s="39">
        <v>-2.2756999999999999E-2</v>
      </c>
      <c r="F145" s="39">
        <v>-1.8461999999999999E-2</v>
      </c>
      <c r="G145" s="39">
        <v>8.3859999999999994E-3</v>
      </c>
      <c r="H145" s="39">
        <v>1.794E-3</v>
      </c>
      <c r="I145" s="39">
        <v>2.1052999999999999E-2</v>
      </c>
      <c r="J145" s="39">
        <v>6.025E-3</v>
      </c>
      <c r="K145" s="39">
        <v>7.0204000000000003E-2</v>
      </c>
      <c r="L145" s="39">
        <v>5.1079999999999997E-3</v>
      </c>
      <c r="M145" s="42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8">
        <v>43301</v>
      </c>
      <c r="AJ145" s="39">
        <v>-4.7780000000000001E-3</v>
      </c>
      <c r="AK145" s="39">
        <v>3.4964000000000002E-2</v>
      </c>
      <c r="AL145" s="39">
        <v>1.0632000000000001E-2</v>
      </c>
      <c r="AM145" s="44">
        <f t="shared" si="3"/>
        <v>1.36046394E-2</v>
      </c>
      <c r="AN145" s="36"/>
      <c r="AO145" s="36"/>
    </row>
    <row r="146" spans="1:41" ht="15" customHeight="1" x14ac:dyDescent="0.2">
      <c r="A146" s="38">
        <v>43312</v>
      </c>
      <c r="B146" s="39">
        <v>-1.4829999999999999E-2</v>
      </c>
      <c r="C146" s="39">
        <v>-1.1929E-2</v>
      </c>
      <c r="D146" s="39">
        <v>-2.2894000000000001E-2</v>
      </c>
      <c r="E146" s="39">
        <v>-1.2007E-2</v>
      </c>
      <c r="F146" s="39">
        <v>-3.1548E-2</v>
      </c>
      <c r="G146" s="39">
        <v>7.247E-3</v>
      </c>
      <c r="H146" s="39">
        <v>5.3619999999999996E-3</v>
      </c>
      <c r="I146" s="39">
        <v>-1.0309E-2</v>
      </c>
      <c r="J146" s="39">
        <v>-5.0092999999999999E-2</v>
      </c>
      <c r="K146" s="39">
        <v>9.8379999999999995E-3</v>
      </c>
      <c r="L146" s="39">
        <v>-1.3228999999999999E-2</v>
      </c>
      <c r="M146" s="42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8">
        <v>43304</v>
      </c>
      <c r="AJ146" s="39">
        <v>-7.4790000000000004E-3</v>
      </c>
      <c r="AK146" s="39">
        <v>-1.186E-3</v>
      </c>
      <c r="AL146" s="39">
        <v>-6.9820000000000004E-3</v>
      </c>
      <c r="AM146" s="44">
        <f t="shared" si="3"/>
        <v>-5.2151451000000005E-3</v>
      </c>
      <c r="AN146" s="36"/>
      <c r="AO146" s="36"/>
    </row>
    <row r="147" spans="1:41" ht="15" customHeight="1" x14ac:dyDescent="0.2">
      <c r="A147" s="38">
        <v>43313</v>
      </c>
      <c r="B147" s="39">
        <v>2.0590000000000001E-3</v>
      </c>
      <c r="C147" s="39">
        <v>1.4357999999999999E-2</v>
      </c>
      <c r="D147" s="39">
        <v>1.9803000000000001E-2</v>
      </c>
      <c r="E147" s="39">
        <v>4.4713999999999997E-2</v>
      </c>
      <c r="F147" s="39">
        <v>1.5266999999999999E-2</v>
      </c>
      <c r="G147" s="39">
        <v>-1.874E-3</v>
      </c>
      <c r="H147" s="39">
        <v>7.4000000000000003E-3</v>
      </c>
      <c r="I147" s="39">
        <v>9.7099999999999997E-4</v>
      </c>
      <c r="J147" s="39">
        <v>8.3859999999999994E-3</v>
      </c>
      <c r="K147" s="39">
        <v>3.3015000000000003E-2</v>
      </c>
      <c r="L147" s="39">
        <v>1.0219999999999999E-3</v>
      </c>
      <c r="M147" s="42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8">
        <v>43305</v>
      </c>
      <c r="AJ147" s="39">
        <v>1.7013E-2</v>
      </c>
      <c r="AK147" s="39">
        <v>-1.1932999999999999E-2</v>
      </c>
      <c r="AL147" s="39">
        <v>1.1979999999999999E-2</v>
      </c>
      <c r="AM147" s="44">
        <f t="shared" si="3"/>
        <v>5.6860979999999988E-3</v>
      </c>
      <c r="AN147" s="36"/>
      <c r="AO147" s="36"/>
    </row>
    <row r="148" spans="1:41" ht="15" customHeight="1" x14ac:dyDescent="0.2">
      <c r="A148" s="38">
        <v>43314</v>
      </c>
      <c r="B148" s="39">
        <v>-8.26E-3</v>
      </c>
      <c r="C148" s="39">
        <v>7.8549999999999991E-3</v>
      </c>
      <c r="D148" s="39">
        <v>-5.1599999999999997E-4</v>
      </c>
      <c r="E148" s="39">
        <v>-1.4126E-2</v>
      </c>
      <c r="F148" s="39">
        <v>0</v>
      </c>
      <c r="G148" s="39">
        <v>0</v>
      </c>
      <c r="H148" s="39">
        <v>0</v>
      </c>
      <c r="I148" s="39">
        <v>-1.5322000000000001E-2</v>
      </c>
      <c r="J148" s="39">
        <v>-9.6500000000000006E-3</v>
      </c>
      <c r="K148" s="39">
        <v>1.3519999999999999E-3</v>
      </c>
      <c r="L148" s="39">
        <v>4.2160000000000001E-3</v>
      </c>
      <c r="M148" s="42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8">
        <v>43306</v>
      </c>
      <c r="AJ148" s="39">
        <v>-3.6970000000000002E-3</v>
      </c>
      <c r="AK148" s="39">
        <v>2.398E-3</v>
      </c>
      <c r="AL148" s="39">
        <v>1.6479000000000001E-2</v>
      </c>
      <c r="AM148" s="44">
        <f t="shared" si="3"/>
        <v>5.0594939999999995E-3</v>
      </c>
      <c r="AN148" s="36"/>
      <c r="AO148" s="36"/>
    </row>
    <row r="149" spans="1:41" ht="15" customHeight="1" x14ac:dyDescent="0.2">
      <c r="A149" s="38">
        <v>43315</v>
      </c>
      <c r="B149" s="39">
        <v>5.1800000000000001E-4</v>
      </c>
      <c r="C149" s="39">
        <v>2.9648999999999998E-2</v>
      </c>
      <c r="D149" s="39">
        <v>-8.8149999999999999E-3</v>
      </c>
      <c r="E149" s="39">
        <v>2.9680999999999999E-2</v>
      </c>
      <c r="F149" s="39">
        <v>4.3242999999999997E-2</v>
      </c>
      <c r="G149" s="39">
        <v>8.8039999999999993E-3</v>
      </c>
      <c r="H149" s="39">
        <v>1.7538999999999999E-2</v>
      </c>
      <c r="I149" s="39">
        <v>2.6901999999999999E-2</v>
      </c>
      <c r="J149" s="39">
        <v>4.6136999999999997E-2</v>
      </c>
      <c r="K149" s="39">
        <v>5.1360999999999997E-2</v>
      </c>
      <c r="L149" s="39">
        <v>2.2327E-2</v>
      </c>
      <c r="M149" s="42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8">
        <v>43307</v>
      </c>
      <c r="AJ149" s="39">
        <v>5.1055000000000003E-2</v>
      </c>
      <c r="AK149" s="39">
        <v>-2.1793E-2</v>
      </c>
      <c r="AL149" s="39">
        <v>-4.3680000000000004E-3</v>
      </c>
      <c r="AM149" s="44">
        <f t="shared" si="3"/>
        <v>8.2971702000000005E-3</v>
      </c>
      <c r="AN149" s="36"/>
      <c r="AO149" s="36"/>
    </row>
    <row r="150" spans="1:41" ht="15" customHeight="1" x14ac:dyDescent="0.2">
      <c r="A150" s="38">
        <v>43318</v>
      </c>
      <c r="B150" s="39">
        <v>0</v>
      </c>
      <c r="C150" s="39">
        <v>2.0430000000000001E-3</v>
      </c>
      <c r="D150" s="39">
        <v>5.7130000000000002E-3</v>
      </c>
      <c r="E150" s="39">
        <v>-1.3082999999999999E-2</v>
      </c>
      <c r="F150" s="39">
        <v>-6.0639999999999999E-3</v>
      </c>
      <c r="G150" s="39">
        <v>1.5920000000000001E-3</v>
      </c>
      <c r="H150" s="39">
        <v>-1.9900999999999999E-2</v>
      </c>
      <c r="I150" s="39">
        <v>-3.2030000000000001E-3</v>
      </c>
      <c r="J150" s="39">
        <v>2.1899999999999999E-2</v>
      </c>
      <c r="K150" s="39">
        <v>4.1488999999999998E-2</v>
      </c>
      <c r="L150" s="39">
        <v>-4.7270000000000003E-3</v>
      </c>
      <c r="M150" s="42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8">
        <v>43308</v>
      </c>
      <c r="AJ150" s="39">
        <v>-4.0299999999999997E-3</v>
      </c>
      <c r="AK150" s="39">
        <v>3.6649999999999999E-3</v>
      </c>
      <c r="AL150" s="39">
        <v>7.0879999999999997E-3</v>
      </c>
      <c r="AM150" s="44">
        <f t="shared" si="3"/>
        <v>2.2407758999999998E-3</v>
      </c>
      <c r="AN150" s="36"/>
      <c r="AO150" s="36"/>
    </row>
    <row r="151" spans="1:41" ht="15" customHeight="1" x14ac:dyDescent="0.2">
      <c r="A151" s="38">
        <v>43319</v>
      </c>
      <c r="B151" s="39">
        <v>-6.7590000000000003E-3</v>
      </c>
      <c r="C151" s="39">
        <v>-2.1513000000000001E-2</v>
      </c>
      <c r="D151" s="39">
        <v>-1.6184E-2</v>
      </c>
      <c r="E151" s="39">
        <v>-1.3256E-2</v>
      </c>
      <c r="F151" s="39">
        <v>-1.7177999999999999E-2</v>
      </c>
      <c r="G151" s="39">
        <v>-2.7149E-2</v>
      </c>
      <c r="H151" s="39">
        <v>-3.031E-2</v>
      </c>
      <c r="I151" s="39">
        <v>-6.4199999999999999E-4</v>
      </c>
      <c r="J151" s="39">
        <v>0</v>
      </c>
      <c r="K151" s="39">
        <v>-1.4888999999999999E-2</v>
      </c>
      <c r="L151" s="39">
        <v>-8.7240000000000009E-3</v>
      </c>
      <c r="M151" s="42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8">
        <v>43311</v>
      </c>
      <c r="AJ151" s="39">
        <v>-5.568E-3</v>
      </c>
      <c r="AK151" s="39">
        <v>-1.8461999999999999E-2</v>
      </c>
      <c r="AL151" s="39">
        <v>8.3859999999999994E-3</v>
      </c>
      <c r="AM151" s="44">
        <f t="shared" si="3"/>
        <v>-5.2141452E-3</v>
      </c>
      <c r="AN151" s="36"/>
      <c r="AO151" s="36"/>
    </row>
    <row r="152" spans="1:41" ht="15" customHeight="1" x14ac:dyDescent="0.2">
      <c r="A152" s="38">
        <v>43320</v>
      </c>
      <c r="B152" s="39">
        <v>-5.22E-4</v>
      </c>
      <c r="C152" s="39">
        <v>-2.8400999999999999E-2</v>
      </c>
      <c r="D152" s="39">
        <v>-1.5914999999999999E-2</v>
      </c>
      <c r="E152" s="39">
        <v>6.6499999999999997E-3</v>
      </c>
      <c r="F152" s="39">
        <v>-2.8878000000000001E-2</v>
      </c>
      <c r="G152" s="39">
        <v>-2.4550000000000002E-3</v>
      </c>
      <c r="H152" s="39">
        <v>-4.8869999999999999E-3</v>
      </c>
      <c r="I152" s="39">
        <v>-3.215E-3</v>
      </c>
      <c r="J152" s="39">
        <v>-3.1203000000000002E-2</v>
      </c>
      <c r="K152" s="39">
        <v>-7.7962000000000004E-2</v>
      </c>
      <c r="L152" s="39">
        <v>-1.4985E-2</v>
      </c>
      <c r="M152" s="42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8">
        <v>43312</v>
      </c>
      <c r="AJ152" s="39">
        <v>-1.4829999999999999E-2</v>
      </c>
      <c r="AK152" s="39">
        <v>-3.1548E-2</v>
      </c>
      <c r="AL152" s="39">
        <v>7.247E-3</v>
      </c>
      <c r="AM152" s="44">
        <f t="shared" si="3"/>
        <v>-1.3042362299999999E-2</v>
      </c>
      <c r="AN152" s="36"/>
      <c r="AO152" s="36"/>
    </row>
    <row r="153" spans="1:41" ht="15" customHeight="1" x14ac:dyDescent="0.2">
      <c r="A153" s="38">
        <v>43321</v>
      </c>
      <c r="B153" s="39">
        <v>5.7250000000000001E-3</v>
      </c>
      <c r="C153" s="39">
        <v>2.9294000000000001E-2</v>
      </c>
      <c r="D153" s="39">
        <v>-2.4358000000000001E-2</v>
      </c>
      <c r="E153" s="39">
        <v>1.0713E-2</v>
      </c>
      <c r="F153" s="39">
        <v>-1.6698999999999999E-2</v>
      </c>
      <c r="G153" s="39">
        <v>4.4083999999999998E-2</v>
      </c>
      <c r="H153" s="39">
        <v>-1.7918E-2</v>
      </c>
      <c r="I153" s="39">
        <v>-1.3945000000000001E-2</v>
      </c>
      <c r="J153" s="39">
        <v>-2.4681999999999999E-2</v>
      </c>
      <c r="K153" s="39">
        <v>-4.5620000000000001E-2</v>
      </c>
      <c r="L153" s="39">
        <v>-4.8630000000000001E-3</v>
      </c>
      <c r="M153" s="42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8">
        <v>43313</v>
      </c>
      <c r="AJ153" s="39">
        <v>2.0590000000000001E-3</v>
      </c>
      <c r="AK153" s="39">
        <v>1.5266999999999999E-2</v>
      </c>
      <c r="AL153" s="39">
        <v>-1.874E-3</v>
      </c>
      <c r="AM153" s="44">
        <f t="shared" si="3"/>
        <v>5.1501515999999997E-3</v>
      </c>
      <c r="AN153" s="36"/>
      <c r="AO153" s="36"/>
    </row>
    <row r="154" spans="1:41" ht="15" customHeight="1" x14ac:dyDescent="0.2">
      <c r="A154" s="38">
        <v>43322</v>
      </c>
      <c r="B154" s="39">
        <v>-1.8859000000000001E-2</v>
      </c>
      <c r="C154" s="39">
        <v>-5.6633000000000003E-2</v>
      </c>
      <c r="D154" s="39">
        <v>-3.9111E-2</v>
      </c>
      <c r="E154" s="39">
        <v>-4.7848000000000002E-2</v>
      </c>
      <c r="F154" s="39">
        <v>-1.5665999999999999E-2</v>
      </c>
      <c r="G154" s="39">
        <v>-2.5680000000000001E-2</v>
      </c>
      <c r="H154" s="39">
        <v>-3.3923000000000002E-2</v>
      </c>
      <c r="I154" s="39">
        <v>-3.5230999999999998E-2</v>
      </c>
      <c r="J154" s="39">
        <v>-3.3456E-2</v>
      </c>
      <c r="K154" s="39">
        <v>-5.6742000000000001E-2</v>
      </c>
      <c r="L154" s="39">
        <v>-2.9020000000000001E-2</v>
      </c>
      <c r="M154" s="42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8">
        <v>43314</v>
      </c>
      <c r="AJ154" s="39">
        <v>-8.26E-3</v>
      </c>
      <c r="AK154" s="39">
        <v>0</v>
      </c>
      <c r="AL154" s="39">
        <v>0</v>
      </c>
      <c r="AM154" s="44">
        <f t="shared" si="3"/>
        <v>-2.7530580000000001E-3</v>
      </c>
      <c r="AN154" s="36"/>
      <c r="AO154" s="36"/>
    </row>
    <row r="155" spans="1:41" ht="15" customHeight="1" x14ac:dyDescent="0.2">
      <c r="A155" s="38">
        <v>43325</v>
      </c>
      <c r="B155" s="39">
        <v>1.209E-2</v>
      </c>
      <c r="C155" s="39">
        <v>4.7130000000000002E-3</v>
      </c>
      <c r="D155" s="39">
        <v>2.5318E-2</v>
      </c>
      <c r="E155" s="39">
        <v>-8.6359999999999996E-3</v>
      </c>
      <c r="F155" s="39">
        <v>2.2121999999999999E-2</v>
      </c>
      <c r="G155" s="39">
        <v>2.6800000000000001E-4</v>
      </c>
      <c r="H155" s="39">
        <v>1.9164E-2</v>
      </c>
      <c r="I155" s="39">
        <v>2.1089E-2</v>
      </c>
      <c r="J155" s="39">
        <v>1.3687E-2</v>
      </c>
      <c r="K155" s="39">
        <v>-1.0534E-2</v>
      </c>
      <c r="L155" s="39">
        <v>1.2753E-2</v>
      </c>
      <c r="M155" s="42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8">
        <v>43315</v>
      </c>
      <c r="AJ155" s="39">
        <v>5.1800000000000001E-4</v>
      </c>
      <c r="AK155" s="39">
        <v>4.3242999999999997E-2</v>
      </c>
      <c r="AL155" s="39">
        <v>8.8039999999999993E-3</v>
      </c>
      <c r="AM155" s="44">
        <f t="shared" si="3"/>
        <v>1.7519914499999997E-2</v>
      </c>
      <c r="AN155" s="36"/>
      <c r="AO155" s="36"/>
    </row>
    <row r="156" spans="1:41" ht="15" customHeight="1" x14ac:dyDescent="0.2">
      <c r="A156" s="38">
        <v>43326</v>
      </c>
      <c r="B156" s="39">
        <v>1.4008E-2</v>
      </c>
      <c r="C156" s="39">
        <v>3.3902000000000002E-2</v>
      </c>
      <c r="D156" s="39">
        <v>8.2990000000000008E-3</v>
      </c>
      <c r="E156" s="39">
        <v>3.2426000000000003E-2</v>
      </c>
      <c r="F156" s="39">
        <v>1.9120999999999999E-2</v>
      </c>
      <c r="G156" s="39">
        <v>4.8139999999999997E-3</v>
      </c>
      <c r="H156" s="39">
        <v>-1.9E-3</v>
      </c>
      <c r="I156" s="39">
        <v>3.967E-3</v>
      </c>
      <c r="J156" s="39">
        <v>2.5460000000000001E-3</v>
      </c>
      <c r="K156" s="39">
        <v>6.8690000000000001E-2</v>
      </c>
      <c r="L156" s="39">
        <v>1.4171E-2</v>
      </c>
      <c r="M156" s="42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8">
        <v>43318</v>
      </c>
      <c r="AJ156" s="39">
        <v>0</v>
      </c>
      <c r="AK156" s="39">
        <v>-6.0639999999999999E-3</v>
      </c>
      <c r="AL156" s="39">
        <v>1.5920000000000001E-3</v>
      </c>
      <c r="AM156" s="44">
        <f t="shared" si="3"/>
        <v>-1.4905176E-3</v>
      </c>
      <c r="AN156" s="36"/>
      <c r="AO156" s="36"/>
    </row>
    <row r="157" spans="1:41" ht="15" customHeight="1" x14ac:dyDescent="0.2">
      <c r="A157" s="38">
        <v>43327</v>
      </c>
      <c r="B157" s="39">
        <v>5.1500000000000005E-4</v>
      </c>
      <c r="C157" s="39">
        <v>-2.1440000000000001E-2</v>
      </c>
      <c r="D157" s="39">
        <v>4.398E-3</v>
      </c>
      <c r="E157" s="39">
        <v>-1.5228999999999999E-2</v>
      </c>
      <c r="F157" s="39">
        <v>-4.1243000000000002E-2</v>
      </c>
      <c r="G157" s="39">
        <v>-8.8439999999999994E-3</v>
      </c>
      <c r="H157" s="39">
        <v>-2.9593999999999999E-2</v>
      </c>
      <c r="I157" s="39">
        <v>-1.0947E-2</v>
      </c>
      <c r="J157" s="39">
        <v>-3.5364E-2</v>
      </c>
      <c r="K157" s="39">
        <v>-5.5166E-2</v>
      </c>
      <c r="L157" s="39">
        <v>-1.9591999999999998E-2</v>
      </c>
      <c r="M157" s="42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8">
        <v>43319</v>
      </c>
      <c r="AJ157" s="39">
        <v>-6.7590000000000003E-3</v>
      </c>
      <c r="AK157" s="39">
        <v>-1.7177999999999999E-2</v>
      </c>
      <c r="AL157" s="39">
        <v>-2.7149E-2</v>
      </c>
      <c r="AM157" s="44">
        <f t="shared" si="3"/>
        <v>-1.7026963799999999E-2</v>
      </c>
      <c r="AN157" s="36"/>
      <c r="AO157" s="36"/>
    </row>
    <row r="158" spans="1:41" ht="15" customHeight="1" x14ac:dyDescent="0.2">
      <c r="A158" s="38">
        <v>43328</v>
      </c>
      <c r="B158" s="39">
        <v>-2.1337999999999999E-2</v>
      </c>
      <c r="C158" s="39">
        <v>3.091E-3</v>
      </c>
      <c r="D158" s="39">
        <v>3.6093E-2</v>
      </c>
      <c r="E158" s="39">
        <v>-1.6330000000000001E-2</v>
      </c>
      <c r="F158" s="39">
        <v>-1.3245E-2</v>
      </c>
      <c r="G158" s="39">
        <v>0</v>
      </c>
      <c r="H158" s="39">
        <v>1.2007E-2</v>
      </c>
      <c r="I158" s="39">
        <v>-4.6810000000000003E-3</v>
      </c>
      <c r="J158" s="39">
        <v>-7.0479999999999996E-3</v>
      </c>
      <c r="K158" s="39">
        <v>-2.1117E-2</v>
      </c>
      <c r="L158" s="39">
        <v>-3.3660000000000001E-3</v>
      </c>
      <c r="M158" s="42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8">
        <v>43320</v>
      </c>
      <c r="AJ158" s="39">
        <v>-5.22E-4</v>
      </c>
      <c r="AK158" s="39">
        <v>-2.8878000000000001E-2</v>
      </c>
      <c r="AL158" s="39">
        <v>-2.4550000000000002E-3</v>
      </c>
      <c r="AM158" s="44">
        <f t="shared" si="3"/>
        <v>-1.0617271500000001E-2</v>
      </c>
      <c r="AN158" s="36"/>
      <c r="AO158" s="36"/>
    </row>
    <row r="159" spans="1:41" ht="15" customHeight="1" x14ac:dyDescent="0.2">
      <c r="A159" s="38">
        <v>43329</v>
      </c>
      <c r="B159" s="39">
        <v>8.9029999999999995E-3</v>
      </c>
      <c r="C159" s="39">
        <v>-3.5818999999999997E-2</v>
      </c>
      <c r="D159" s="39">
        <v>0</v>
      </c>
      <c r="E159" s="39">
        <v>-1.6601999999999999E-2</v>
      </c>
      <c r="F159" s="39">
        <v>2.663E-3</v>
      </c>
      <c r="G159" s="39">
        <v>-2.6949999999999999E-3</v>
      </c>
      <c r="H159" s="39">
        <v>-1.3641E-2</v>
      </c>
      <c r="I159" s="39">
        <v>-2.7865000000000001E-2</v>
      </c>
      <c r="J159" s="39">
        <v>-1.2456E-2</v>
      </c>
      <c r="K159" s="39">
        <v>-3.2536000000000002E-2</v>
      </c>
      <c r="L159" s="39">
        <v>-1.0337000000000001E-2</v>
      </c>
      <c r="M159" s="42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8">
        <v>43321</v>
      </c>
      <c r="AJ159" s="39">
        <v>5.7250000000000001E-3</v>
      </c>
      <c r="AK159" s="39">
        <v>-1.6698999999999999E-2</v>
      </c>
      <c r="AL159" s="39">
        <v>4.4083999999999998E-2</v>
      </c>
      <c r="AM159" s="44">
        <f t="shared" si="3"/>
        <v>1.1035563E-2</v>
      </c>
      <c r="AN159" s="36"/>
      <c r="AO159" s="36"/>
    </row>
    <row r="160" spans="1:41" ht="15" customHeight="1" x14ac:dyDescent="0.2">
      <c r="A160" s="38">
        <v>43332</v>
      </c>
      <c r="B160" s="39">
        <v>-1.565E-3</v>
      </c>
      <c r="C160" s="39">
        <v>-2.691E-2</v>
      </c>
      <c r="D160" s="39">
        <v>1.3141E-2</v>
      </c>
      <c r="E160" s="39">
        <v>-1.7777999999999999E-2</v>
      </c>
      <c r="F160" s="39">
        <v>1.3290000000000001E-3</v>
      </c>
      <c r="G160" s="39">
        <v>8.0649999999999993E-3</v>
      </c>
      <c r="H160" s="39">
        <v>2.1673000000000001E-2</v>
      </c>
      <c r="I160" s="39">
        <v>2.1477E-2</v>
      </c>
      <c r="J160" s="39">
        <v>9.3559999999999997E-3</v>
      </c>
      <c r="K160" s="39">
        <v>2.7952000000000001E-2</v>
      </c>
      <c r="L160" s="39">
        <v>3.9249999999999997E-3</v>
      </c>
      <c r="M160" s="42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8">
        <v>43322</v>
      </c>
      <c r="AJ160" s="39">
        <v>-1.8859000000000001E-2</v>
      </c>
      <c r="AK160" s="39">
        <v>-1.5665999999999999E-2</v>
      </c>
      <c r="AL160" s="39">
        <v>-2.5680000000000001E-2</v>
      </c>
      <c r="AM160" s="44">
        <f t="shared" si="3"/>
        <v>-2.0066326500000002E-2</v>
      </c>
      <c r="AN160" s="36"/>
      <c r="AO160" s="36"/>
    </row>
    <row r="161" spans="1:41" ht="15" customHeight="1" x14ac:dyDescent="0.2">
      <c r="A161" s="38">
        <v>43333</v>
      </c>
      <c r="B161" s="39">
        <v>-8.9169999999999996E-3</v>
      </c>
      <c r="C161" s="39">
        <v>-4.0576000000000001E-2</v>
      </c>
      <c r="D161" s="39">
        <v>-4.4854999999999999E-2</v>
      </c>
      <c r="E161" s="39">
        <v>-3.0043E-2</v>
      </c>
      <c r="F161" s="39">
        <v>-3.7893999999999997E-2</v>
      </c>
      <c r="G161" s="39">
        <v>-6.6039999999999996E-3</v>
      </c>
      <c r="H161" s="39">
        <v>-1.4829E-2</v>
      </c>
      <c r="I161" s="39">
        <v>-2.7699000000000001E-2</v>
      </c>
      <c r="J161" s="39">
        <v>-4.7682000000000002E-2</v>
      </c>
      <c r="K161" s="39">
        <v>-5.1858000000000001E-2</v>
      </c>
      <c r="L161" s="39">
        <v>-1.5141999999999999E-2</v>
      </c>
      <c r="M161" s="42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8">
        <v>43325</v>
      </c>
      <c r="AJ161" s="39">
        <v>1.209E-2</v>
      </c>
      <c r="AK161" s="39">
        <v>2.2121999999999999E-2</v>
      </c>
      <c r="AL161" s="39">
        <v>2.6800000000000001E-4</v>
      </c>
      <c r="AM161" s="44">
        <f t="shared" si="3"/>
        <v>1.1492183999999999E-2</v>
      </c>
      <c r="AN161" s="36"/>
      <c r="AO161" s="36"/>
    </row>
    <row r="162" spans="1:41" ht="15" customHeight="1" x14ac:dyDescent="0.2">
      <c r="A162" s="38">
        <v>43334</v>
      </c>
      <c r="B162" s="39">
        <v>-4.2240000000000003E-3</v>
      </c>
      <c r="C162" s="39">
        <v>3.5596999999999997E-2</v>
      </c>
      <c r="D162" s="39">
        <v>1.7326000000000001E-2</v>
      </c>
      <c r="E162" s="39">
        <v>1.6499E-2</v>
      </c>
      <c r="F162" s="39">
        <v>1.3698999999999999E-2</v>
      </c>
      <c r="G162" s="39">
        <v>1.8770999999999999E-2</v>
      </c>
      <c r="H162" s="39">
        <v>1.6428000000000002E-2</v>
      </c>
      <c r="I162" s="39">
        <v>1.9911000000000002E-2</v>
      </c>
      <c r="J162" s="39">
        <v>4.7239000000000003E-2</v>
      </c>
      <c r="K162" s="39">
        <v>-8.097E-3</v>
      </c>
      <c r="L162" s="39">
        <v>2.2647E-2</v>
      </c>
      <c r="M162" s="42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8">
        <v>43326</v>
      </c>
      <c r="AJ162" s="39">
        <v>1.4008E-2</v>
      </c>
      <c r="AK162" s="39">
        <v>1.9120999999999999E-2</v>
      </c>
      <c r="AL162" s="39">
        <v>4.8139999999999997E-3</v>
      </c>
      <c r="AM162" s="44">
        <f t="shared" si="3"/>
        <v>1.2646401899999998E-2</v>
      </c>
      <c r="AN162" s="36"/>
      <c r="AO162" s="36"/>
    </row>
    <row r="163" spans="1:41" ht="15" customHeight="1" x14ac:dyDescent="0.2">
      <c r="A163" s="38">
        <v>43335</v>
      </c>
      <c r="B163" s="39">
        <v>2.114E-3</v>
      </c>
      <c r="C163" s="39">
        <v>-2.5659999999999999E-2</v>
      </c>
      <c r="D163" s="39">
        <v>-2.3352000000000001E-2</v>
      </c>
      <c r="E163" s="39">
        <v>-2.0202999999999999E-2</v>
      </c>
      <c r="F163" s="39">
        <v>-3.0388999999999999E-2</v>
      </c>
      <c r="G163" s="39">
        <v>-1.3412E-2</v>
      </c>
      <c r="H163" s="39">
        <v>-1.6753000000000001E-2</v>
      </c>
      <c r="I163" s="39">
        <v>-2.3036999999999998E-2</v>
      </c>
      <c r="J163" s="39">
        <v>-4.8168999999999997E-2</v>
      </c>
      <c r="K163" s="39">
        <v>-1.6393999999999999E-2</v>
      </c>
      <c r="L163" s="39">
        <v>-1.6639000000000001E-2</v>
      </c>
      <c r="M163" s="42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8">
        <v>43327</v>
      </c>
      <c r="AJ163" s="39">
        <v>5.1500000000000005E-4</v>
      </c>
      <c r="AK163" s="39">
        <v>-4.1243000000000002E-2</v>
      </c>
      <c r="AL163" s="39">
        <v>-8.8439999999999994E-3</v>
      </c>
      <c r="AM163" s="44">
        <f t="shared" si="3"/>
        <v>-1.6522347600000001E-2</v>
      </c>
      <c r="AN163" s="36"/>
      <c r="AO163" s="36"/>
    </row>
    <row r="164" spans="1:41" ht="15" customHeight="1" x14ac:dyDescent="0.2">
      <c r="A164" s="38">
        <v>43336</v>
      </c>
      <c r="B164" s="39">
        <v>6.8399999999999997E-3</v>
      </c>
      <c r="C164" s="39">
        <v>1.3587E-2</v>
      </c>
      <c r="D164" s="39">
        <v>-1.9418000000000001E-2</v>
      </c>
      <c r="E164" s="39">
        <v>-7.4489999999999999E-3</v>
      </c>
      <c r="F164" s="39">
        <v>1.1158E-2</v>
      </c>
      <c r="G164" s="39">
        <v>1.2579E-2</v>
      </c>
      <c r="H164" s="39">
        <v>-7.1729999999999997E-3</v>
      </c>
      <c r="I164" s="39">
        <v>-3.48E-4</v>
      </c>
      <c r="J164" s="39">
        <v>1.9820999999999998E-2</v>
      </c>
      <c r="K164" s="39">
        <v>1.4766E-2</v>
      </c>
      <c r="L164" s="39">
        <v>8.2819999999999994E-3</v>
      </c>
      <c r="M164" s="42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8">
        <v>43328</v>
      </c>
      <c r="AJ164" s="39">
        <v>-2.1337999999999999E-2</v>
      </c>
      <c r="AK164" s="39">
        <v>-1.3245E-2</v>
      </c>
      <c r="AL164" s="39">
        <v>0</v>
      </c>
      <c r="AM164" s="44">
        <f t="shared" si="3"/>
        <v>-1.15265139E-2</v>
      </c>
      <c r="AN164" s="36"/>
      <c r="AO164" s="36"/>
    </row>
    <row r="165" spans="1:41" ht="15" customHeight="1" x14ac:dyDescent="0.2">
      <c r="A165" s="38">
        <v>43339</v>
      </c>
      <c r="B165" s="39">
        <v>3.1410000000000001E-3</v>
      </c>
      <c r="C165" s="39">
        <v>3.024E-2</v>
      </c>
      <c r="D165" s="39">
        <v>2.5989999999999999E-2</v>
      </c>
      <c r="E165" s="39">
        <v>1.8519000000000001E-2</v>
      </c>
      <c r="F165" s="39">
        <v>2.6010999999999999E-2</v>
      </c>
      <c r="G165" s="39">
        <v>1.6256E-2</v>
      </c>
      <c r="H165" s="39">
        <v>3.0613000000000001E-2</v>
      </c>
      <c r="I165" s="39">
        <v>3.0835000000000001E-2</v>
      </c>
      <c r="J165" s="39">
        <v>3.8940000000000002E-2</v>
      </c>
      <c r="K165" s="39">
        <v>-6.5360000000000001E-3</v>
      </c>
      <c r="L165" s="39">
        <v>2.1623E-2</v>
      </c>
      <c r="M165" s="42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8">
        <v>43329</v>
      </c>
      <c r="AJ165" s="39">
        <v>8.9029999999999995E-3</v>
      </c>
      <c r="AK165" s="39">
        <v>2.663E-3</v>
      </c>
      <c r="AL165" s="39">
        <v>-2.6949999999999999E-3</v>
      </c>
      <c r="AM165" s="44">
        <f t="shared" si="3"/>
        <v>2.9567042999999998E-3</v>
      </c>
      <c r="AN165" s="36"/>
      <c r="AO165" s="36"/>
    </row>
    <row r="166" spans="1:41" ht="15" customHeight="1" x14ac:dyDescent="0.2">
      <c r="A166" s="38">
        <v>43340</v>
      </c>
      <c r="B166" s="39">
        <v>-1.5690000000000001E-3</v>
      </c>
      <c r="C166" s="39">
        <v>-4.9220000000000002E-3</v>
      </c>
      <c r="D166" s="39">
        <v>-1.2081E-2</v>
      </c>
      <c r="E166" s="39">
        <v>-2.7560000000000002E-3</v>
      </c>
      <c r="F166" s="39">
        <v>-1.0869999999999999E-2</v>
      </c>
      <c r="G166" s="39">
        <v>3.0019999999999999E-3</v>
      </c>
      <c r="H166" s="39">
        <v>-8.286E-3</v>
      </c>
      <c r="I166" s="39">
        <v>-1.6327000000000001E-2</v>
      </c>
      <c r="J166" s="39">
        <v>6.1269999999999996E-3</v>
      </c>
      <c r="K166" s="39">
        <v>-1.6528999999999999E-2</v>
      </c>
      <c r="L166" s="39">
        <v>-5.8690000000000001E-3</v>
      </c>
      <c r="M166" s="42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8">
        <v>43332</v>
      </c>
      <c r="AJ166" s="39">
        <v>-1.565E-3</v>
      </c>
      <c r="AK166" s="39">
        <v>1.3290000000000001E-3</v>
      </c>
      <c r="AL166" s="39">
        <v>8.0649999999999993E-3</v>
      </c>
      <c r="AM166" s="44">
        <f t="shared" si="3"/>
        <v>2.6094056999999998E-3</v>
      </c>
      <c r="AN166" s="36"/>
      <c r="AO166" s="36"/>
    </row>
    <row r="167" spans="1:41" ht="15" customHeight="1" x14ac:dyDescent="0.2">
      <c r="A167" s="38">
        <v>43341</v>
      </c>
      <c r="B167" s="39">
        <v>7.8230000000000001E-3</v>
      </c>
      <c r="C167" s="39">
        <v>2.2443999999999999E-2</v>
      </c>
      <c r="D167" s="39">
        <v>1.9151999999999999E-2</v>
      </c>
      <c r="E167" s="39">
        <v>2.7560000000000002E-3</v>
      </c>
      <c r="F167" s="39">
        <v>1.6261000000000001E-2</v>
      </c>
      <c r="G167" s="39">
        <v>-5.4500000000000002E-4</v>
      </c>
      <c r="H167" s="39">
        <v>1.2718999999999999E-2</v>
      </c>
      <c r="I167" s="39">
        <v>9.8960000000000003E-3</v>
      </c>
      <c r="J167" s="39">
        <v>-1.6275000000000001E-2</v>
      </c>
      <c r="K167" s="39">
        <v>8.2990000000000008E-3</v>
      </c>
      <c r="L167" s="39">
        <v>1.1741E-2</v>
      </c>
      <c r="M167" s="42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8">
        <v>43333</v>
      </c>
      <c r="AJ167" s="39">
        <v>-8.9169999999999996E-3</v>
      </c>
      <c r="AK167" s="39">
        <v>-3.7893999999999997E-2</v>
      </c>
      <c r="AL167" s="39">
        <v>-6.6039999999999996E-3</v>
      </c>
      <c r="AM167" s="44">
        <f t="shared" si="3"/>
        <v>-1.7803219499999998E-2</v>
      </c>
      <c r="AN167" s="36"/>
      <c r="AO167" s="36"/>
    </row>
    <row r="168" spans="1:41" ht="15" customHeight="1" x14ac:dyDescent="0.2">
      <c r="A168" s="38">
        <v>43342</v>
      </c>
      <c r="B168" s="39">
        <v>-1.3072E-2</v>
      </c>
      <c r="C168" s="39">
        <v>-3.8025000000000003E-2</v>
      </c>
      <c r="D168" s="39">
        <v>-1.0899000000000001E-2</v>
      </c>
      <c r="E168" s="39">
        <v>-7.3670000000000003E-3</v>
      </c>
      <c r="F168" s="39">
        <v>-3.5570999999999998E-2</v>
      </c>
      <c r="G168" s="39">
        <v>-9.0369999999999999E-3</v>
      </c>
      <c r="H168" s="39">
        <v>-1.6886999999999999E-2</v>
      </c>
      <c r="I168" s="39">
        <v>-4.1953999999999998E-2</v>
      </c>
      <c r="J168" s="39">
        <v>-5.0943000000000002E-2</v>
      </c>
      <c r="K168" s="39">
        <v>-8.2990000000000008E-3</v>
      </c>
      <c r="L168" s="39">
        <v>-2.5635999999999999E-2</v>
      </c>
      <c r="M168" s="42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8">
        <v>43334</v>
      </c>
      <c r="AJ168" s="39">
        <v>-4.2240000000000003E-3</v>
      </c>
      <c r="AK168" s="39">
        <v>1.3698999999999999E-2</v>
      </c>
      <c r="AL168" s="39">
        <v>1.8770999999999999E-2</v>
      </c>
      <c r="AM168" s="44">
        <f t="shared" si="3"/>
        <v>9.4143917999999997E-3</v>
      </c>
      <c r="AN168" s="36"/>
      <c r="AO168" s="36"/>
    </row>
    <row r="169" spans="1:41" ht="15" customHeight="1" x14ac:dyDescent="0.2">
      <c r="A169" s="38">
        <v>43343</v>
      </c>
      <c r="B169" s="39">
        <v>-7.9260000000000008E-3</v>
      </c>
      <c r="C169" s="39">
        <v>5.6639999999999998E-3</v>
      </c>
      <c r="D169" s="39">
        <v>1.8997E-2</v>
      </c>
      <c r="E169" s="39">
        <v>1.0115000000000001E-2</v>
      </c>
      <c r="F169" s="39">
        <v>-1.1205E-2</v>
      </c>
      <c r="G169" s="39">
        <v>1.5017000000000001E-2</v>
      </c>
      <c r="H169" s="39">
        <v>-1.5544000000000001E-2</v>
      </c>
      <c r="I169" s="39">
        <v>1.415E-3</v>
      </c>
      <c r="J169" s="39">
        <v>4.6560000000000004E-3</v>
      </c>
      <c r="K169" s="39">
        <v>-5.1292999999999998E-2</v>
      </c>
      <c r="L169" s="39">
        <v>3.5669999999999999E-3</v>
      </c>
      <c r="M169" s="42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8">
        <v>43335</v>
      </c>
      <c r="AJ169" s="39">
        <v>2.114E-3</v>
      </c>
      <c r="AK169" s="39">
        <v>-3.0388999999999999E-2</v>
      </c>
      <c r="AL169" s="39">
        <v>-1.3412E-2</v>
      </c>
      <c r="AM169" s="44">
        <f t="shared" si="3"/>
        <v>-1.38942771E-2</v>
      </c>
      <c r="AN169" s="36"/>
      <c r="AO169" s="36"/>
    </row>
    <row r="170" spans="1:41" ht="15" customHeight="1" x14ac:dyDescent="0.2">
      <c r="A170" s="38">
        <v>43346</v>
      </c>
      <c r="B170" s="39">
        <v>-1.174E-2</v>
      </c>
      <c r="C170" s="39">
        <v>-2.3871E-2</v>
      </c>
      <c r="D170" s="39">
        <v>0</v>
      </c>
      <c r="E170" s="39">
        <v>-2.1267999999999999E-2</v>
      </c>
      <c r="F170" s="39">
        <v>2.7779999999999999E-2</v>
      </c>
      <c r="G170" s="39">
        <v>3.787E-3</v>
      </c>
      <c r="H170" s="39">
        <v>3.5839999999999999E-3</v>
      </c>
      <c r="I170" s="39">
        <v>-9.9500000000000005E-3</v>
      </c>
      <c r="J170" s="39">
        <v>1.2463E-2</v>
      </c>
      <c r="K170" s="39">
        <v>-3.3902000000000002E-2</v>
      </c>
      <c r="L170" s="39">
        <v>-6.3449999999999999E-3</v>
      </c>
      <c r="M170" s="42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8">
        <v>43336</v>
      </c>
      <c r="AJ170" s="39">
        <v>6.8399999999999997E-3</v>
      </c>
      <c r="AK170" s="39">
        <v>1.1158E-2</v>
      </c>
      <c r="AL170" s="39">
        <v>1.2579E-2</v>
      </c>
      <c r="AM170" s="44">
        <f t="shared" si="3"/>
        <v>1.0191314099999998E-2</v>
      </c>
      <c r="AN170" s="36"/>
      <c r="AO170" s="36"/>
    </row>
    <row r="171" spans="1:41" ht="15" customHeight="1" x14ac:dyDescent="0.2">
      <c r="A171" s="38">
        <v>43347</v>
      </c>
      <c r="B171" s="39">
        <v>-3.3846000000000001E-2</v>
      </c>
      <c r="C171" s="39">
        <v>-2.5850000000000001E-2</v>
      </c>
      <c r="D171" s="39">
        <v>1.2821000000000001E-2</v>
      </c>
      <c r="E171" s="39">
        <v>-5.6230000000000004E-3</v>
      </c>
      <c r="F171" s="39">
        <v>-2.4967E-2</v>
      </c>
      <c r="G171" s="39">
        <v>-1.7430000000000001E-2</v>
      </c>
      <c r="H171" s="39">
        <v>-2.937E-2</v>
      </c>
      <c r="I171" s="39">
        <v>-2.2391999999999999E-2</v>
      </c>
      <c r="J171" s="39">
        <v>-4.1681999999999997E-2</v>
      </c>
      <c r="K171" s="39">
        <v>-8.1253000000000006E-2</v>
      </c>
      <c r="L171" s="39">
        <v>-1.9629000000000001E-2</v>
      </c>
      <c r="M171" s="42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8">
        <v>43339</v>
      </c>
      <c r="AJ171" s="39">
        <v>3.1410000000000001E-3</v>
      </c>
      <c r="AK171" s="39">
        <v>2.6010999999999999E-2</v>
      </c>
      <c r="AL171" s="39">
        <v>1.6256E-2</v>
      </c>
      <c r="AM171" s="44">
        <f t="shared" si="3"/>
        <v>1.5134486399999997E-2</v>
      </c>
      <c r="AN171" s="36"/>
      <c r="AO171" s="36"/>
    </row>
    <row r="172" spans="1:41" ht="15" customHeight="1" x14ac:dyDescent="0.2">
      <c r="A172" s="38">
        <v>43348</v>
      </c>
      <c r="B172" s="39">
        <v>7.1919999999999996E-3</v>
      </c>
      <c r="C172" s="39">
        <v>1.7440000000000001E-3</v>
      </c>
      <c r="D172" s="39">
        <v>-4.7889999999999999E-3</v>
      </c>
      <c r="E172" s="39">
        <v>-8.4950000000000008E-3</v>
      </c>
      <c r="F172" s="39">
        <v>-8.463E-3</v>
      </c>
      <c r="G172" s="39">
        <v>-1.65E-3</v>
      </c>
      <c r="H172" s="39">
        <v>-5.3730000000000002E-3</v>
      </c>
      <c r="I172" s="39">
        <v>2.0247000000000001E-2</v>
      </c>
      <c r="J172" s="39">
        <v>2.2696000000000001E-2</v>
      </c>
      <c r="K172" s="39">
        <v>-2.5923999999999999E-2</v>
      </c>
      <c r="L172" s="39">
        <v>5.0870000000000004E-3</v>
      </c>
      <c r="M172" s="42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8">
        <v>43340</v>
      </c>
      <c r="AJ172" s="39">
        <v>-1.5690000000000001E-3</v>
      </c>
      <c r="AK172" s="39">
        <v>-1.0869999999999999E-2</v>
      </c>
      <c r="AL172" s="39">
        <v>3.0019999999999999E-3</v>
      </c>
      <c r="AM172" s="44">
        <f t="shared" si="3"/>
        <v>-3.1453520999999993E-3</v>
      </c>
      <c r="AN172" s="36"/>
      <c r="AO172" s="36"/>
    </row>
    <row r="173" spans="1:41" ht="15" customHeight="1" x14ac:dyDescent="0.2">
      <c r="A173" s="38">
        <v>43349</v>
      </c>
      <c r="B173" s="39">
        <v>9.8740000000000008E-3</v>
      </c>
      <c r="C173" s="39">
        <v>2.2061999999999998E-2</v>
      </c>
      <c r="D173" s="39">
        <v>1.8495000000000001E-2</v>
      </c>
      <c r="E173" s="39">
        <v>1.4118E-2</v>
      </c>
      <c r="F173" s="39">
        <v>8.0260999999999999E-2</v>
      </c>
      <c r="G173" s="39">
        <v>1.6917000000000001E-2</v>
      </c>
      <c r="H173" s="39">
        <v>1.1383000000000001E-2</v>
      </c>
      <c r="I173" s="39">
        <v>3.1009999999999999E-2</v>
      </c>
      <c r="J173" s="39">
        <v>2.2648999999999999E-2</v>
      </c>
      <c r="K173" s="39">
        <v>-3.7040999999999998E-2</v>
      </c>
      <c r="L173" s="39">
        <v>1.7478E-2</v>
      </c>
      <c r="M173" s="42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8">
        <v>43341</v>
      </c>
      <c r="AJ173" s="39">
        <v>7.8230000000000001E-3</v>
      </c>
      <c r="AK173" s="39">
        <v>1.6261000000000001E-2</v>
      </c>
      <c r="AL173" s="39">
        <v>-5.4500000000000002E-4</v>
      </c>
      <c r="AM173" s="44">
        <f t="shared" si="3"/>
        <v>7.8455486999999997E-3</v>
      </c>
      <c r="AN173" s="36"/>
      <c r="AO173" s="36"/>
    </row>
    <row r="174" spans="1:41" ht="15" customHeight="1" x14ac:dyDescent="0.2">
      <c r="A174" s="38">
        <v>43353</v>
      </c>
      <c r="B174" s="39">
        <v>-1.639E-3</v>
      </c>
      <c r="C174" s="39">
        <v>-1.3731999999999999E-2</v>
      </c>
      <c r="D174" s="39">
        <v>5.7429999999999998E-3</v>
      </c>
      <c r="E174" s="39">
        <v>1.867E-3</v>
      </c>
      <c r="F174" s="39">
        <v>2.611E-3</v>
      </c>
      <c r="G174" s="39">
        <v>-8.12E-4</v>
      </c>
      <c r="H174" s="39">
        <v>-3.3300000000000002E-4</v>
      </c>
      <c r="I174" s="39">
        <v>5.8809999999999999E-3</v>
      </c>
      <c r="J174" s="39">
        <v>-6.8789999999999997E-3</v>
      </c>
      <c r="K174" s="39">
        <v>-1.4784E-2</v>
      </c>
      <c r="L174" s="39">
        <v>2.6200000000000003E-4</v>
      </c>
      <c r="M174" s="42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8">
        <v>43342</v>
      </c>
      <c r="AJ174" s="39">
        <v>-1.3072E-2</v>
      </c>
      <c r="AK174" s="39">
        <v>-3.5570999999999998E-2</v>
      </c>
      <c r="AL174" s="39">
        <v>-9.0369999999999999E-3</v>
      </c>
      <c r="AM174" s="44">
        <f t="shared" si="3"/>
        <v>-1.9224743999999998E-2</v>
      </c>
      <c r="AN174" s="36"/>
      <c r="AO174" s="36"/>
    </row>
    <row r="175" spans="1:41" ht="15" customHeight="1" x14ac:dyDescent="0.2">
      <c r="A175" s="38">
        <v>43354</v>
      </c>
      <c r="B175" s="39">
        <v>-5.4819999999999999E-3</v>
      </c>
      <c r="C175" s="39">
        <v>-4.6338999999999998E-2</v>
      </c>
      <c r="D175" s="39">
        <v>-6.79E-3</v>
      </c>
      <c r="E175" s="39">
        <v>-3.8026999999999998E-2</v>
      </c>
      <c r="F175" s="39">
        <v>-2.9103E-2</v>
      </c>
      <c r="G175" s="39">
        <v>-1.1164E-2</v>
      </c>
      <c r="H175" s="39">
        <v>-1.8145999999999999E-2</v>
      </c>
      <c r="I175" s="39">
        <v>-1.7047E-2</v>
      </c>
      <c r="J175" s="39">
        <v>5.0489999999999997E-3</v>
      </c>
      <c r="K175" s="39">
        <v>-3.9051000000000002E-2</v>
      </c>
      <c r="L175" s="39">
        <v>-2.3563000000000001E-2</v>
      </c>
      <c r="M175" s="42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8">
        <v>43343</v>
      </c>
      <c r="AJ175" s="39">
        <v>-7.9260000000000008E-3</v>
      </c>
      <c r="AK175" s="39">
        <v>-1.1205E-2</v>
      </c>
      <c r="AL175" s="39">
        <v>1.5017000000000001E-2</v>
      </c>
      <c r="AM175" s="44">
        <f t="shared" si="3"/>
        <v>-1.3711961999999999E-3</v>
      </c>
      <c r="AN175" s="36"/>
      <c r="AO175" s="36"/>
    </row>
    <row r="176" spans="1:41" ht="15" customHeight="1" x14ac:dyDescent="0.2">
      <c r="A176" s="38">
        <v>43355</v>
      </c>
      <c r="B176" s="39">
        <v>1.4192E-2</v>
      </c>
      <c r="C176" s="39">
        <v>4.5469999999999998E-3</v>
      </c>
      <c r="D176" s="39">
        <v>-9.4789999999999996E-3</v>
      </c>
      <c r="E176" s="39">
        <v>0</v>
      </c>
      <c r="F176" s="39">
        <v>2.1249000000000001E-2</v>
      </c>
      <c r="G176" s="39">
        <v>-6.0419999999999996E-3</v>
      </c>
      <c r="H176" s="39">
        <v>4.3990000000000001E-3</v>
      </c>
      <c r="I176" s="39">
        <v>0</v>
      </c>
      <c r="J176" s="39">
        <v>-4.1289999999999999E-3</v>
      </c>
      <c r="K176" s="39">
        <v>0</v>
      </c>
      <c r="L176" s="39">
        <v>6.2490000000000002E-3</v>
      </c>
      <c r="M176" s="42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8">
        <v>43346</v>
      </c>
      <c r="AJ176" s="39">
        <v>-1.174E-2</v>
      </c>
      <c r="AK176" s="39">
        <v>2.7779999999999999E-2</v>
      </c>
      <c r="AL176" s="39">
        <v>3.787E-3</v>
      </c>
      <c r="AM176" s="44">
        <f t="shared" si="3"/>
        <v>6.6083390999999991E-3</v>
      </c>
      <c r="AN176" s="36"/>
      <c r="AO176" s="36"/>
    </row>
    <row r="177" spans="1:41" ht="15" customHeight="1" x14ac:dyDescent="0.2">
      <c r="A177" s="38">
        <v>43356</v>
      </c>
      <c r="B177" s="39">
        <v>-6.5250000000000004E-3</v>
      </c>
      <c r="C177" s="39">
        <v>-1.3467E-2</v>
      </c>
      <c r="D177" s="39">
        <v>-5.3049999999999998E-3</v>
      </c>
      <c r="E177" s="39">
        <v>-2.1548000000000001E-2</v>
      </c>
      <c r="F177" s="39">
        <v>-1.3228E-2</v>
      </c>
      <c r="G177" s="39">
        <v>3.849E-3</v>
      </c>
      <c r="H177" s="39">
        <v>-1.2912E-2</v>
      </c>
      <c r="I177" s="39">
        <v>-2.1277000000000001E-2</v>
      </c>
      <c r="J177" s="39">
        <v>-3.7475000000000001E-2</v>
      </c>
      <c r="K177" s="39">
        <v>0.120729</v>
      </c>
      <c r="L177" s="39">
        <v>-5.8469999999999998E-3</v>
      </c>
      <c r="M177" s="42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8">
        <v>43347</v>
      </c>
      <c r="AJ177" s="39">
        <v>-3.3846000000000001E-2</v>
      </c>
      <c r="AK177" s="39">
        <v>-2.4967E-2</v>
      </c>
      <c r="AL177" s="39">
        <v>-1.7430000000000001E-2</v>
      </c>
      <c r="AM177" s="44">
        <f t="shared" si="3"/>
        <v>-2.5411791899999998E-2</v>
      </c>
      <c r="AN177" s="36"/>
      <c r="AO177" s="36"/>
    </row>
    <row r="178" spans="1:41" ht="15" customHeight="1" x14ac:dyDescent="0.2">
      <c r="A178" s="38">
        <v>43357</v>
      </c>
      <c r="B178" s="39">
        <v>-5.47E-3</v>
      </c>
      <c r="C178" s="39">
        <v>8.0289999999999997E-3</v>
      </c>
      <c r="D178" s="39">
        <v>1.0581999999999999E-2</v>
      </c>
      <c r="E178" s="39">
        <v>2.0579E-2</v>
      </c>
      <c r="F178" s="39">
        <v>-1.3405E-2</v>
      </c>
      <c r="G178" s="39">
        <v>-7.7140000000000004E-3</v>
      </c>
      <c r="H178" s="39">
        <v>-5.143E-3</v>
      </c>
      <c r="I178" s="39">
        <v>3.4522999999999998E-2</v>
      </c>
      <c r="J178" s="39">
        <v>9.5010000000000008E-3</v>
      </c>
      <c r="K178" s="39">
        <v>-2.7834999999999999E-2</v>
      </c>
      <c r="L178" s="39">
        <v>9.8989999999999998E-3</v>
      </c>
      <c r="M178" s="42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8">
        <v>43348</v>
      </c>
      <c r="AJ178" s="39">
        <v>7.1919999999999996E-3</v>
      </c>
      <c r="AK178" s="39">
        <v>-8.463E-3</v>
      </c>
      <c r="AL178" s="39">
        <v>-1.65E-3</v>
      </c>
      <c r="AM178" s="44">
        <f t="shared" si="3"/>
        <v>-9.7356930000000008E-4</v>
      </c>
      <c r="AN178" s="36"/>
      <c r="AO178" s="36"/>
    </row>
    <row r="179" spans="1:41" ht="15" customHeight="1" x14ac:dyDescent="0.2">
      <c r="A179" s="38">
        <v>43360</v>
      </c>
      <c r="B179" s="39">
        <v>7.1060000000000003E-3</v>
      </c>
      <c r="C179" s="39">
        <v>3.3598999999999997E-2</v>
      </c>
      <c r="D179" s="39">
        <v>3.6179999999999997E-2</v>
      </c>
      <c r="E179" s="39">
        <v>1.3488E-2</v>
      </c>
      <c r="F179" s="39">
        <v>1.2073E-2</v>
      </c>
      <c r="G179" s="39">
        <v>6.0660000000000002E-3</v>
      </c>
      <c r="H179" s="39">
        <v>1.8055000000000002E-2</v>
      </c>
      <c r="I179" s="39">
        <v>4.2040000000000001E-2</v>
      </c>
      <c r="J179" s="39">
        <v>5.3843000000000002E-2</v>
      </c>
      <c r="K179" s="39">
        <v>8.3140000000000006E-2</v>
      </c>
      <c r="L179" s="39">
        <v>1.7857000000000001E-2</v>
      </c>
      <c r="M179" s="42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8">
        <v>43349</v>
      </c>
      <c r="AJ179" s="39">
        <v>9.8740000000000008E-3</v>
      </c>
      <c r="AK179" s="39">
        <v>8.0260999999999999E-2</v>
      </c>
      <c r="AL179" s="39">
        <v>1.6917000000000001E-2</v>
      </c>
      <c r="AM179" s="44">
        <f t="shared" si="3"/>
        <v>3.56804316E-2</v>
      </c>
      <c r="AN179" s="36"/>
      <c r="AO179" s="36"/>
    </row>
    <row r="180" spans="1:41" ht="15" customHeight="1" x14ac:dyDescent="0.2">
      <c r="A180" s="38">
        <v>43361</v>
      </c>
      <c r="B180" s="39">
        <v>2.315E-2</v>
      </c>
      <c r="C180" s="39">
        <v>4.3672000000000002E-2</v>
      </c>
      <c r="D180" s="39">
        <v>1.1106E-2</v>
      </c>
      <c r="E180" s="39">
        <v>1.1417999999999999E-2</v>
      </c>
      <c r="F180" s="39">
        <v>2.8910999999999999E-2</v>
      </c>
      <c r="G180" s="39">
        <v>-8.25E-4</v>
      </c>
      <c r="H180" s="39">
        <v>3.3700000000000002E-3</v>
      </c>
      <c r="I180" s="39">
        <v>2.5566999999999999E-2</v>
      </c>
      <c r="J180" s="39">
        <v>3.0010999999999999E-2</v>
      </c>
      <c r="K180" s="39">
        <v>8.8710999999999998E-2</v>
      </c>
      <c r="L180" s="39">
        <v>1.9664999999999998E-2</v>
      </c>
      <c r="M180" s="42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8">
        <v>43353</v>
      </c>
      <c r="AJ180" s="39">
        <v>-1.639E-3</v>
      </c>
      <c r="AK180" s="39">
        <v>2.611E-3</v>
      </c>
      <c r="AL180" s="39">
        <v>-8.12E-4</v>
      </c>
      <c r="AM180" s="44">
        <f t="shared" si="3"/>
        <v>5.3328000000000002E-5</v>
      </c>
      <c r="AN180" s="36"/>
      <c r="AO180" s="36"/>
    </row>
    <row r="181" spans="1:41" ht="15" customHeight="1" x14ac:dyDescent="0.2">
      <c r="A181" s="38">
        <v>43362</v>
      </c>
      <c r="B181" s="39">
        <v>0</v>
      </c>
      <c r="C181" s="39">
        <v>-1.0146000000000001E-2</v>
      </c>
      <c r="D181" s="39">
        <v>4.0080000000000003E-3</v>
      </c>
      <c r="E181" s="39">
        <v>0</v>
      </c>
      <c r="F181" s="39">
        <v>-3.56E-2</v>
      </c>
      <c r="G181" s="39">
        <v>-1.1343000000000001E-2</v>
      </c>
      <c r="H181" s="39">
        <v>-1.3470000000000001E-3</v>
      </c>
      <c r="I181" s="39">
        <v>-3.6248000000000002E-2</v>
      </c>
      <c r="J181" s="39">
        <v>-9.6109999999999998E-3</v>
      </c>
      <c r="K181" s="39">
        <v>-9.6158999999999994E-2</v>
      </c>
      <c r="L181" s="39">
        <v>-1.853E-3</v>
      </c>
      <c r="M181" s="42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8">
        <v>43354</v>
      </c>
      <c r="AJ181" s="39">
        <v>-5.4819999999999999E-3</v>
      </c>
      <c r="AK181" s="39">
        <v>-2.9103E-2</v>
      </c>
      <c r="AL181" s="39">
        <v>-1.1164E-2</v>
      </c>
      <c r="AM181" s="44">
        <f t="shared" si="3"/>
        <v>-1.5248141700000002E-2</v>
      </c>
      <c r="AN181" s="36"/>
      <c r="AO181" s="36"/>
    </row>
    <row r="182" spans="1:41" ht="15" customHeight="1" x14ac:dyDescent="0.2">
      <c r="A182" s="38">
        <v>43363</v>
      </c>
      <c r="B182" s="39">
        <v>-2.1310000000000001E-3</v>
      </c>
      <c r="C182" s="39">
        <v>2.7160000000000001E-3</v>
      </c>
      <c r="D182" s="39">
        <v>4.3059E-2</v>
      </c>
      <c r="E182" s="39">
        <v>9.4600000000000001E-4</v>
      </c>
      <c r="F182" s="39">
        <v>-2.171E-2</v>
      </c>
      <c r="G182" s="39">
        <v>-3.6240000000000001E-3</v>
      </c>
      <c r="H182" s="39">
        <v>-3.0370000000000002E-3</v>
      </c>
      <c r="I182" s="39">
        <v>-1.6789999999999999E-3</v>
      </c>
      <c r="J182" s="39">
        <v>-3.5179999999999999E-3</v>
      </c>
      <c r="K182" s="39">
        <v>9.3019999999999995E-3</v>
      </c>
      <c r="L182" s="39">
        <v>-6.6500000000000001E-4</v>
      </c>
      <c r="M182" s="42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8">
        <v>43355</v>
      </c>
      <c r="AJ182" s="39">
        <v>1.4192E-2</v>
      </c>
      <c r="AK182" s="39">
        <v>2.1249000000000001E-2</v>
      </c>
      <c r="AL182" s="39">
        <v>-6.0419999999999996E-3</v>
      </c>
      <c r="AM182" s="44">
        <f t="shared" si="3"/>
        <v>9.7986866999999998E-3</v>
      </c>
      <c r="AN182" s="36"/>
      <c r="AO182" s="36"/>
    </row>
    <row r="183" spans="1:41" ht="15" customHeight="1" x14ac:dyDescent="0.2">
      <c r="A183" s="38">
        <v>43364</v>
      </c>
      <c r="B183" s="39">
        <v>5.3189999999999999E-3</v>
      </c>
      <c r="C183" s="39">
        <v>3.5956000000000002E-2</v>
      </c>
      <c r="D183" s="39">
        <v>1.436E-3</v>
      </c>
      <c r="E183" s="39">
        <v>3.774E-3</v>
      </c>
      <c r="F183" s="39">
        <v>0</v>
      </c>
      <c r="G183" s="39">
        <v>5.2919999999999998E-3</v>
      </c>
      <c r="H183" s="39">
        <v>5.3930000000000002E-3</v>
      </c>
      <c r="I183" s="39">
        <v>4.7588999999999999E-2</v>
      </c>
      <c r="J183" s="39">
        <v>3.8033999999999998E-2</v>
      </c>
      <c r="K183" s="39">
        <v>1.8349000000000001E-2</v>
      </c>
      <c r="L183" s="39">
        <v>1.6857E-2</v>
      </c>
      <c r="M183" s="42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8">
        <v>43356</v>
      </c>
      <c r="AJ183" s="39">
        <v>-6.5250000000000004E-3</v>
      </c>
      <c r="AK183" s="39">
        <v>-1.3228E-2</v>
      </c>
      <c r="AL183" s="39">
        <v>3.849E-3</v>
      </c>
      <c r="AM183" s="44">
        <f t="shared" si="3"/>
        <v>-5.300803199999999E-3</v>
      </c>
      <c r="AN183" s="36"/>
      <c r="AO183" s="36"/>
    </row>
    <row r="184" spans="1:41" ht="15" customHeight="1" x14ac:dyDescent="0.2">
      <c r="A184" s="38">
        <v>43367</v>
      </c>
      <c r="B184" s="39">
        <v>-2.4705999999999999E-2</v>
      </c>
      <c r="C184" s="39">
        <v>-2.819E-2</v>
      </c>
      <c r="D184" s="39">
        <v>-2.0291E-2</v>
      </c>
      <c r="E184" s="39">
        <v>-3.774E-3</v>
      </c>
      <c r="F184" s="39">
        <v>-2.2192E-2</v>
      </c>
      <c r="G184" s="39">
        <v>-8.3680000000000004E-3</v>
      </c>
      <c r="H184" s="39">
        <v>-2.3810999999999999E-2</v>
      </c>
      <c r="I184" s="39">
        <v>-9.6620000000000004E-3</v>
      </c>
      <c r="J184" s="39">
        <v>-3.4077000000000003E-2</v>
      </c>
      <c r="K184" s="39">
        <v>0</v>
      </c>
      <c r="L184" s="39">
        <v>-1.8549E-2</v>
      </c>
      <c r="M184" s="42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8">
        <v>43357</v>
      </c>
      <c r="AJ184" s="39">
        <v>-5.47E-3</v>
      </c>
      <c r="AK184" s="39">
        <v>-1.3405E-2</v>
      </c>
      <c r="AL184" s="39">
        <v>-7.7140000000000004E-3</v>
      </c>
      <c r="AM184" s="44">
        <f t="shared" si="3"/>
        <v>-8.8621136999999985E-3</v>
      </c>
      <c r="AN184" s="36"/>
      <c r="AO184" s="36"/>
    </row>
    <row r="185" spans="1:41" ht="15" customHeight="1" x14ac:dyDescent="0.2">
      <c r="A185" s="38">
        <v>43368</v>
      </c>
      <c r="B185" s="39">
        <v>5.44E-4</v>
      </c>
      <c r="C185" s="39">
        <v>-6.0730000000000003E-3</v>
      </c>
      <c r="D185" s="39">
        <v>-9.809E-3</v>
      </c>
      <c r="E185" s="39">
        <v>-2.5850999999999999E-2</v>
      </c>
      <c r="F185" s="39">
        <v>0</v>
      </c>
      <c r="G185" s="39">
        <v>-3.3670000000000002E-3</v>
      </c>
      <c r="H185" s="39">
        <v>-3.7940000000000001E-3</v>
      </c>
      <c r="I185" s="39">
        <v>-3.9110000000000004E-3</v>
      </c>
      <c r="J185" s="39">
        <v>-1.3696E-2</v>
      </c>
      <c r="K185" s="39">
        <v>7.2459999999999998E-3</v>
      </c>
      <c r="L185" s="39">
        <v>8.2500000000000004E-3</v>
      </c>
      <c r="M185" s="42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8">
        <v>43360</v>
      </c>
      <c r="AJ185" s="39">
        <v>7.1060000000000003E-3</v>
      </c>
      <c r="AK185" s="39">
        <v>1.2073E-2</v>
      </c>
      <c r="AL185" s="39">
        <v>6.0660000000000002E-3</v>
      </c>
      <c r="AM185" s="44">
        <f t="shared" si="3"/>
        <v>8.4141585000000012E-3</v>
      </c>
      <c r="AN185" s="36"/>
      <c r="AO185" s="36"/>
    </row>
    <row r="186" spans="1:41" ht="15" customHeight="1" x14ac:dyDescent="0.2">
      <c r="A186" s="38">
        <v>43369</v>
      </c>
      <c r="B186" s="39">
        <v>1.6173E-2</v>
      </c>
      <c r="C186" s="39">
        <v>-3.3899999999999998E-3</v>
      </c>
      <c r="D186" s="39">
        <v>-2.4445999999999999E-2</v>
      </c>
      <c r="E186" s="39">
        <v>2.8683E-2</v>
      </c>
      <c r="F186" s="39">
        <v>-2.4132000000000001E-2</v>
      </c>
      <c r="G186" s="39">
        <v>3.9269999999999999E-3</v>
      </c>
      <c r="H186" s="39">
        <v>8.9440000000000006E-3</v>
      </c>
      <c r="I186" s="39">
        <v>-7.5199999999999998E-3</v>
      </c>
      <c r="J186" s="39">
        <v>6.6499999999999997E-3</v>
      </c>
      <c r="K186" s="39">
        <v>-7.2459999999999998E-3</v>
      </c>
      <c r="L186" s="39">
        <v>3.3100000000000002E-4</v>
      </c>
      <c r="M186" s="42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8">
        <v>43361</v>
      </c>
      <c r="AJ186" s="39">
        <v>2.315E-2</v>
      </c>
      <c r="AK186" s="39">
        <v>2.8910999999999999E-2</v>
      </c>
      <c r="AL186" s="39">
        <v>-8.25E-4</v>
      </c>
      <c r="AM186" s="44">
        <f t="shared" si="3"/>
        <v>1.7076958799999997E-2</v>
      </c>
      <c r="AN186" s="36"/>
      <c r="AO186" s="36"/>
    </row>
    <row r="187" spans="1:41" ht="15" customHeight="1" x14ac:dyDescent="0.2">
      <c r="A187" s="38">
        <v>43370</v>
      </c>
      <c r="B187" s="39">
        <v>-1.1834000000000001E-2</v>
      </c>
      <c r="C187" s="39">
        <v>2.8124E-2</v>
      </c>
      <c r="D187" s="39">
        <v>1.7025999999999999E-2</v>
      </c>
      <c r="E187" s="39">
        <v>4.9643E-2</v>
      </c>
      <c r="F187" s="39">
        <v>1.2848E-2</v>
      </c>
      <c r="G187" s="39">
        <v>-9.2809999999999993E-3</v>
      </c>
      <c r="H187" s="39">
        <v>3.4666000000000002E-2</v>
      </c>
      <c r="I187" s="39">
        <v>2.8472000000000001E-2</v>
      </c>
      <c r="J187" s="39">
        <v>1.8822999999999999E-2</v>
      </c>
      <c r="K187" s="39">
        <v>1.2647E-2</v>
      </c>
      <c r="L187" s="39">
        <v>1.6943E-2</v>
      </c>
      <c r="M187" s="42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8">
        <v>43362</v>
      </c>
      <c r="AJ187" s="39">
        <v>0</v>
      </c>
      <c r="AK187" s="39">
        <v>-3.56E-2</v>
      </c>
      <c r="AL187" s="39">
        <v>-1.1343000000000001E-2</v>
      </c>
      <c r="AM187" s="44">
        <f t="shared" si="3"/>
        <v>-1.5646101900000001E-2</v>
      </c>
      <c r="AN187" s="36"/>
      <c r="AO187" s="36"/>
    </row>
    <row r="188" spans="1:41" ht="15" customHeight="1" x14ac:dyDescent="0.2">
      <c r="A188" s="38">
        <v>43371</v>
      </c>
      <c r="B188" s="39">
        <v>-7.6049999999999998E-3</v>
      </c>
      <c r="C188" s="39">
        <v>-2.8124E-2</v>
      </c>
      <c r="D188" s="39">
        <v>-1.4909999999999999E-3</v>
      </c>
      <c r="E188" s="39">
        <v>-3.7463999999999997E-2</v>
      </c>
      <c r="F188" s="39">
        <v>1.5481999999999999E-2</v>
      </c>
      <c r="G188" s="39">
        <v>2.5400000000000002E-3</v>
      </c>
      <c r="H188" s="39">
        <v>2.6764E-2</v>
      </c>
      <c r="I188" s="39">
        <v>-1.1227000000000001E-2</v>
      </c>
      <c r="J188" s="39">
        <v>-1.0607999999999999E-2</v>
      </c>
      <c r="K188" s="39">
        <v>-9.6029000000000003E-2</v>
      </c>
      <c r="L188" s="39">
        <v>-8.2590000000000007E-3</v>
      </c>
      <c r="M188" s="42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8">
        <v>43363</v>
      </c>
      <c r="AJ188" s="39">
        <v>-2.1310000000000001E-3</v>
      </c>
      <c r="AK188" s="39">
        <v>-2.171E-2</v>
      </c>
      <c r="AL188" s="39">
        <v>-3.6240000000000001E-3</v>
      </c>
      <c r="AM188" s="44">
        <f t="shared" si="3"/>
        <v>-9.1540844999999996E-3</v>
      </c>
      <c r="AN188" s="36"/>
      <c r="AO188" s="36"/>
    </row>
    <row r="189" spans="1:41" ht="15" customHeight="1" x14ac:dyDescent="0.2">
      <c r="A189" s="38">
        <v>43374</v>
      </c>
      <c r="B189" s="39">
        <v>4.895E-3</v>
      </c>
      <c r="C189" s="39">
        <v>-4.3017E-2</v>
      </c>
      <c r="D189" s="39">
        <v>-5.4850000000000003E-3</v>
      </c>
      <c r="E189" s="39">
        <v>-1.9747000000000001E-2</v>
      </c>
      <c r="F189" s="39">
        <v>-7.0080000000000003E-3</v>
      </c>
      <c r="G189" s="39">
        <v>-4.5199999999999997E-3</v>
      </c>
      <c r="H189" s="39">
        <v>-5.8139999999999997E-3</v>
      </c>
      <c r="I189" s="39">
        <v>1.289E-3</v>
      </c>
      <c r="J189" s="39">
        <v>-3.9906999999999998E-2</v>
      </c>
      <c r="K189" s="39">
        <v>-0.16741300000000001</v>
      </c>
      <c r="L189" s="39">
        <v>-9.103E-3</v>
      </c>
      <c r="M189" s="42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8">
        <v>43364</v>
      </c>
      <c r="AJ189" s="39">
        <v>5.3189999999999999E-3</v>
      </c>
      <c r="AK189" s="39">
        <v>0</v>
      </c>
      <c r="AL189" s="39">
        <v>5.2919999999999998E-3</v>
      </c>
      <c r="AM189" s="44">
        <f t="shared" si="3"/>
        <v>3.5366462999999997E-3</v>
      </c>
      <c r="AN189" s="36"/>
      <c r="AO189" s="36"/>
    </row>
    <row r="190" spans="1:41" ht="15" customHeight="1" x14ac:dyDescent="0.2">
      <c r="A190" s="38">
        <v>43375</v>
      </c>
      <c r="B190" s="39">
        <v>-9.8150000000000008E-3</v>
      </c>
      <c r="C190" s="39">
        <v>0.108086</v>
      </c>
      <c r="D190" s="39">
        <v>4.879E-2</v>
      </c>
      <c r="E190" s="39">
        <v>4.4575999999999998E-2</v>
      </c>
      <c r="F190" s="39">
        <v>4.1327999999999997E-2</v>
      </c>
      <c r="G190" s="39">
        <v>1.9625E-2</v>
      </c>
      <c r="H190" s="39">
        <v>5.4834000000000001E-2</v>
      </c>
      <c r="I190" s="39">
        <v>6.2744999999999995E-2</v>
      </c>
      <c r="J190" s="39">
        <v>4.6477999999999998E-2</v>
      </c>
      <c r="K190" s="39">
        <v>3.6700999999999998E-2</v>
      </c>
      <c r="L190" s="39">
        <v>3.7311999999999998E-2</v>
      </c>
      <c r="M190" s="42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8">
        <v>43367</v>
      </c>
      <c r="AJ190" s="39">
        <v>-2.4705999999999999E-2</v>
      </c>
      <c r="AK190" s="39">
        <v>-2.2192E-2</v>
      </c>
      <c r="AL190" s="39">
        <v>-8.3680000000000004E-3</v>
      </c>
      <c r="AM190" s="44">
        <f t="shared" si="3"/>
        <v>-1.84201578E-2</v>
      </c>
      <c r="AN190" s="36"/>
      <c r="AO190" s="36"/>
    </row>
    <row r="191" spans="1:41" ht="15" customHeight="1" x14ac:dyDescent="0.2">
      <c r="A191" s="38">
        <v>43376</v>
      </c>
      <c r="B191" s="39">
        <v>-6.5970000000000004E-3</v>
      </c>
      <c r="C191" s="39">
        <v>8.6799000000000001E-2</v>
      </c>
      <c r="D191" s="39">
        <v>4.6519999999999999E-2</v>
      </c>
      <c r="E191" s="39">
        <v>7.7733999999999998E-2</v>
      </c>
      <c r="F191" s="39">
        <v>1.8717000000000001E-2</v>
      </c>
      <c r="G191" s="39">
        <v>1.1318E-2</v>
      </c>
      <c r="H191" s="39">
        <v>1.0371999999999999E-2</v>
      </c>
      <c r="I191" s="39">
        <v>3.1275999999999998E-2</v>
      </c>
      <c r="J191" s="39">
        <v>6.9574999999999998E-2</v>
      </c>
      <c r="K191" s="39">
        <v>7.3786000000000004E-2</v>
      </c>
      <c r="L191" s="39">
        <v>2.0147999999999999E-2</v>
      </c>
      <c r="M191" s="42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8">
        <v>43368</v>
      </c>
      <c r="AJ191" s="39">
        <v>5.44E-4</v>
      </c>
      <c r="AK191" s="39">
        <v>0</v>
      </c>
      <c r="AL191" s="39">
        <v>-3.3670000000000002E-3</v>
      </c>
      <c r="AM191" s="44">
        <f t="shared" si="3"/>
        <v>-9.4090590000000011E-4</v>
      </c>
      <c r="AN191" s="36"/>
      <c r="AO191" s="36"/>
    </row>
    <row r="192" spans="1:41" ht="15" customHeight="1" x14ac:dyDescent="0.2">
      <c r="A192" s="38">
        <v>43377</v>
      </c>
      <c r="B192" s="39">
        <v>-1.4445E-2</v>
      </c>
      <c r="C192" s="39">
        <v>2.4209000000000001E-2</v>
      </c>
      <c r="D192" s="39">
        <v>3.1322000000000003E-2</v>
      </c>
      <c r="E192" s="39">
        <v>1.1696E-2</v>
      </c>
      <c r="F192" s="39">
        <v>1.7072E-2</v>
      </c>
      <c r="G192" s="39">
        <v>3.2889999999999998E-3</v>
      </c>
      <c r="H192" s="39">
        <v>-6.3940000000000004E-3</v>
      </c>
      <c r="I192" s="39">
        <v>4.0969999999999999E-3</v>
      </c>
      <c r="J192" s="39">
        <v>-2.4743999999999999E-2</v>
      </c>
      <c r="K192" s="39">
        <v>-1.0515E-2</v>
      </c>
      <c r="L192" s="39">
        <v>-3.862E-3</v>
      </c>
      <c r="M192" s="42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8">
        <v>43369</v>
      </c>
      <c r="AJ192" s="39">
        <v>1.6173E-2</v>
      </c>
      <c r="AK192" s="39">
        <v>-2.4132000000000001E-2</v>
      </c>
      <c r="AL192" s="39">
        <v>3.9269999999999999E-3</v>
      </c>
      <c r="AM192" s="44">
        <f t="shared" si="3"/>
        <v>-1.3438656000000011E-3</v>
      </c>
      <c r="AN192" s="36"/>
      <c r="AO192" s="36"/>
    </row>
    <row r="193" spans="1:41" ht="15" customHeight="1" x14ac:dyDescent="0.2">
      <c r="A193" s="38">
        <v>43378</v>
      </c>
      <c r="B193" s="39">
        <v>-1.2388E-2</v>
      </c>
      <c r="C193" s="39">
        <v>1.7500000000000002E-2</v>
      </c>
      <c r="D193" s="39">
        <v>-2.2049999999999999E-3</v>
      </c>
      <c r="E193" s="39">
        <v>-4.1609999999999998E-3</v>
      </c>
      <c r="F193" s="39">
        <v>0</v>
      </c>
      <c r="G193" s="39">
        <v>-1.2664999999999999E-2</v>
      </c>
      <c r="H193" s="39">
        <v>-1.0439E-2</v>
      </c>
      <c r="I193" s="39">
        <v>-9.9799999999999993E-3</v>
      </c>
      <c r="J193" s="39">
        <v>8.3160000000000005E-3</v>
      </c>
      <c r="K193" s="39">
        <v>-1.2766E-2</v>
      </c>
      <c r="L193" s="39">
        <v>-7.6360000000000004E-3</v>
      </c>
      <c r="M193" s="42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8">
        <v>43370</v>
      </c>
      <c r="AJ193" s="39">
        <v>-1.1834000000000001E-2</v>
      </c>
      <c r="AK193" s="39">
        <v>1.2848E-2</v>
      </c>
      <c r="AL193" s="39">
        <v>-9.2809999999999993E-3</v>
      </c>
      <c r="AM193" s="44">
        <f t="shared" si="3"/>
        <v>-2.7553911000000003E-3</v>
      </c>
      <c r="AN193" s="36"/>
      <c r="AO193" s="36"/>
    </row>
    <row r="194" spans="1:41" ht="15" customHeight="1" x14ac:dyDescent="0.2">
      <c r="A194" s="38">
        <v>43381</v>
      </c>
      <c r="B194" s="39">
        <v>1.9636000000000001E-2</v>
      </c>
      <c r="C194" s="39">
        <v>9.2406000000000002E-2</v>
      </c>
      <c r="D194" s="39">
        <v>3.9391000000000002E-2</v>
      </c>
      <c r="E194" s="39">
        <v>0.11043500000000001</v>
      </c>
      <c r="F194" s="39">
        <v>7.7635999999999997E-2</v>
      </c>
      <c r="G194" s="39">
        <v>1.2664999999999999E-2</v>
      </c>
      <c r="H194" s="39">
        <v>6.8581000000000003E-2</v>
      </c>
      <c r="I194" s="39">
        <v>6.0103999999999998E-2</v>
      </c>
      <c r="J194" s="39">
        <v>4.7309999999999998E-2</v>
      </c>
      <c r="K194" s="39">
        <v>6.0247000000000002E-2</v>
      </c>
      <c r="L194" s="39">
        <v>4.4685999999999997E-2</v>
      </c>
      <c r="M194" s="42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8">
        <v>43371</v>
      </c>
      <c r="AJ194" s="39">
        <v>-7.6049999999999998E-3</v>
      </c>
      <c r="AK194" s="39">
        <v>1.5481999999999999E-2</v>
      </c>
      <c r="AL194" s="39">
        <v>2.5400000000000002E-3</v>
      </c>
      <c r="AM194" s="44">
        <f t="shared" si="3"/>
        <v>3.4719861000000003E-3</v>
      </c>
      <c r="AN194" s="36"/>
      <c r="AO194" s="36"/>
    </row>
    <row r="195" spans="1:41" ht="15" customHeight="1" x14ac:dyDescent="0.2">
      <c r="A195" s="38">
        <v>43382</v>
      </c>
      <c r="B195" s="39">
        <v>-2.9314E-2</v>
      </c>
      <c r="C195" s="39">
        <v>-5.1149999999999998E-3</v>
      </c>
      <c r="D195" s="39">
        <v>5.9249999999999997E-3</v>
      </c>
      <c r="E195" s="39">
        <v>8.182E-3</v>
      </c>
      <c r="F195" s="39">
        <v>3.6080000000000001E-3</v>
      </c>
      <c r="G195" s="39">
        <v>4.9129999999999998E-3</v>
      </c>
      <c r="H195" s="39">
        <v>2.3637999999999999E-2</v>
      </c>
      <c r="I195" s="39">
        <v>-4.7330000000000002E-3</v>
      </c>
      <c r="J195" s="39">
        <v>-2.2364999999999999E-2</v>
      </c>
      <c r="K195" s="39">
        <v>2.3906E-2</v>
      </c>
      <c r="L195" s="39">
        <v>4.6E-5</v>
      </c>
      <c r="M195" s="42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8">
        <v>43374</v>
      </c>
      <c r="AJ195" s="39">
        <v>4.895E-3</v>
      </c>
      <c r="AK195" s="39">
        <v>-7.0080000000000003E-3</v>
      </c>
      <c r="AL195" s="39">
        <v>-4.5199999999999997E-3</v>
      </c>
      <c r="AM195" s="44">
        <f t="shared" si="3"/>
        <v>-2.2107788999999999E-3</v>
      </c>
      <c r="AN195" s="36"/>
      <c r="AO195" s="36"/>
    </row>
    <row r="196" spans="1:41" ht="15" customHeight="1" x14ac:dyDescent="0.2">
      <c r="A196" s="38">
        <v>43383</v>
      </c>
      <c r="B196" s="39">
        <v>-1.6147999999999999E-2</v>
      </c>
      <c r="C196" s="39">
        <v>-4.3228999999999997E-2</v>
      </c>
      <c r="D196" s="39">
        <v>-8.4749999999999999E-3</v>
      </c>
      <c r="E196" s="39">
        <v>-4.5462000000000002E-2</v>
      </c>
      <c r="F196" s="39">
        <v>-3.7925E-2</v>
      </c>
      <c r="G196" s="39">
        <v>-1.6747000000000001E-2</v>
      </c>
      <c r="H196" s="39">
        <v>-1.5029000000000001E-2</v>
      </c>
      <c r="I196" s="39">
        <v>-2.3436999999999999E-2</v>
      </c>
      <c r="J196" s="39">
        <v>-2.4531000000000001E-2</v>
      </c>
      <c r="K196" s="39">
        <v>-5.4614000000000003E-2</v>
      </c>
      <c r="L196" s="39">
        <v>-2.8369999999999999E-2</v>
      </c>
      <c r="M196" s="42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8">
        <v>43375</v>
      </c>
      <c r="AJ196" s="39">
        <v>-9.8150000000000008E-3</v>
      </c>
      <c r="AK196" s="39">
        <v>4.1327999999999997E-2</v>
      </c>
      <c r="AL196" s="39">
        <v>1.9625E-2</v>
      </c>
      <c r="AM196" s="44">
        <f t="shared" si="3"/>
        <v>1.7044295399999999E-2</v>
      </c>
      <c r="AN196" s="36"/>
      <c r="AO196" s="36"/>
    </row>
    <row r="197" spans="1:41" ht="15" customHeight="1" x14ac:dyDescent="0.2">
      <c r="A197" s="38">
        <v>43384</v>
      </c>
      <c r="B197" s="39">
        <v>-1.2284E-2</v>
      </c>
      <c r="C197" s="39">
        <v>-4.0239999999999998E-3</v>
      </c>
      <c r="D197" s="39">
        <v>8.4749999999999999E-3</v>
      </c>
      <c r="E197" s="39">
        <v>-2.3529999999999999E-2</v>
      </c>
      <c r="F197" s="39">
        <v>1.3623E-2</v>
      </c>
      <c r="G197" s="39">
        <v>-1.9005999999999999E-2</v>
      </c>
      <c r="H197" s="39">
        <v>-3.7209999999999999E-3</v>
      </c>
      <c r="I197" s="39">
        <v>-1.5838999999999999E-2</v>
      </c>
      <c r="J197" s="39">
        <v>-2.4870000000000001E-3</v>
      </c>
      <c r="K197" s="39">
        <v>-1.2552000000000001E-2</v>
      </c>
      <c r="L197" s="39">
        <v>-9.1000000000000004E-3</v>
      </c>
      <c r="M197" s="42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8">
        <v>43376</v>
      </c>
      <c r="AJ197" s="39">
        <v>-6.5970000000000004E-3</v>
      </c>
      <c r="AK197" s="39">
        <v>1.8717000000000001E-2</v>
      </c>
      <c r="AL197" s="39">
        <v>1.1318E-2</v>
      </c>
      <c r="AM197" s="44">
        <f t="shared" si="3"/>
        <v>7.8118853999999995E-3</v>
      </c>
      <c r="AN197" s="36"/>
      <c r="AO197" s="36"/>
    </row>
    <row r="198" spans="1:41" ht="15" customHeight="1" x14ac:dyDescent="0.2">
      <c r="A198" s="38">
        <v>43388</v>
      </c>
      <c r="B198" s="39">
        <v>-3.5379999999999999E-3</v>
      </c>
      <c r="C198" s="39">
        <v>1.3882E-2</v>
      </c>
      <c r="D198" s="39">
        <v>5.8900000000000003E-3</v>
      </c>
      <c r="E198" s="39">
        <v>-7.1679999999999999E-3</v>
      </c>
      <c r="F198" s="39">
        <v>-1.9876000000000001E-2</v>
      </c>
      <c r="G198" s="39">
        <v>1.3731E-2</v>
      </c>
      <c r="H198" s="39">
        <v>-1.0668E-2</v>
      </c>
      <c r="I198" s="39">
        <v>0</v>
      </c>
      <c r="J198" s="39">
        <v>-4.1580000000000002E-3</v>
      </c>
      <c r="K198" s="39">
        <v>-2.1069999999999999E-3</v>
      </c>
      <c r="L198" s="39">
        <v>5.2680000000000001E-3</v>
      </c>
      <c r="M198" s="42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8">
        <v>43377</v>
      </c>
      <c r="AJ198" s="39">
        <v>-1.4445E-2</v>
      </c>
      <c r="AK198" s="39">
        <v>1.7072E-2</v>
      </c>
      <c r="AL198" s="39">
        <v>3.2889999999999998E-3</v>
      </c>
      <c r="AM198" s="44">
        <f t="shared" si="3"/>
        <v>1.9718028000000002E-3</v>
      </c>
      <c r="AN198" s="36"/>
      <c r="AO198" s="36"/>
    </row>
    <row r="199" spans="1:41" ht="15" customHeight="1" x14ac:dyDescent="0.2">
      <c r="A199" s="38">
        <v>43389</v>
      </c>
      <c r="B199" s="39">
        <v>2.7958E-2</v>
      </c>
      <c r="C199" s="39">
        <v>4.2813999999999998E-2</v>
      </c>
      <c r="D199" s="39">
        <v>0</v>
      </c>
      <c r="E199" s="39">
        <v>4.1493000000000002E-2</v>
      </c>
      <c r="F199" s="39">
        <v>3.0886E-2</v>
      </c>
      <c r="G199" s="39">
        <v>2.3109999999999999E-2</v>
      </c>
      <c r="H199" s="39">
        <v>5.7722000000000002E-2</v>
      </c>
      <c r="I199" s="39">
        <v>3.2836999999999998E-2</v>
      </c>
      <c r="J199" s="39">
        <v>5.1167999999999998E-2</v>
      </c>
      <c r="K199" s="39">
        <v>1.0493000000000001E-2</v>
      </c>
      <c r="L199" s="39">
        <v>2.7895E-2</v>
      </c>
      <c r="M199" s="42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8">
        <v>43378</v>
      </c>
      <c r="AJ199" s="39">
        <v>-1.2388E-2</v>
      </c>
      <c r="AK199" s="39">
        <v>0</v>
      </c>
      <c r="AL199" s="39">
        <v>-1.2664999999999999E-2</v>
      </c>
      <c r="AM199" s="44">
        <f t="shared" si="3"/>
        <v>-8.3501648999999983E-3</v>
      </c>
      <c r="AN199" s="36"/>
      <c r="AO199" s="36"/>
    </row>
    <row r="200" spans="1:41" ht="15" customHeight="1" x14ac:dyDescent="0.2">
      <c r="A200" s="38">
        <v>43390</v>
      </c>
      <c r="B200" s="39">
        <v>-2.0895E-2</v>
      </c>
      <c r="C200" s="39">
        <v>8.5990000000000007E-3</v>
      </c>
      <c r="D200" s="39">
        <v>-1.0541999999999999E-2</v>
      </c>
      <c r="E200" s="39">
        <v>-1.4678E-2</v>
      </c>
      <c r="F200" s="39">
        <v>-1.217E-3</v>
      </c>
      <c r="G200" s="39">
        <v>1.3238E-2</v>
      </c>
      <c r="H200" s="39">
        <v>1.3317000000000001E-2</v>
      </c>
      <c r="I200" s="39">
        <v>-1.1299999999999999E-2</v>
      </c>
      <c r="J200" s="39">
        <v>1.1415E-2</v>
      </c>
      <c r="K200" s="39">
        <v>-1.6843E-2</v>
      </c>
      <c r="L200" s="39">
        <v>5.3700000000000004E-4</v>
      </c>
      <c r="M200" s="42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8">
        <v>43381</v>
      </c>
      <c r="AJ200" s="39">
        <v>1.9636000000000001E-2</v>
      </c>
      <c r="AK200" s="39">
        <v>7.7635999999999997E-2</v>
      </c>
      <c r="AL200" s="39">
        <v>1.2664999999999999E-2</v>
      </c>
      <c r="AM200" s="44">
        <f t="shared" si="3"/>
        <v>3.6642002099999994E-2</v>
      </c>
      <c r="AN200" s="36"/>
      <c r="AO200" s="36"/>
    </row>
    <row r="201" spans="1:41" ht="15" customHeight="1" x14ac:dyDescent="0.2">
      <c r="A201" s="38">
        <v>43391</v>
      </c>
      <c r="B201" s="39">
        <v>-2.3740000000000001E-2</v>
      </c>
      <c r="C201" s="39">
        <v>-1.1651999999999999E-2</v>
      </c>
      <c r="D201" s="39">
        <v>-3.8219999999999999E-3</v>
      </c>
      <c r="E201" s="39">
        <v>-1.7269E-2</v>
      </c>
      <c r="F201" s="39">
        <v>1.0902999999999999E-2</v>
      </c>
      <c r="G201" s="39">
        <v>1.0413E-2</v>
      </c>
      <c r="H201" s="39">
        <v>-1.0312E-2</v>
      </c>
      <c r="I201" s="39">
        <v>-8.8459999999999997E-3</v>
      </c>
      <c r="J201" s="39">
        <v>-2.3362999999999998E-2</v>
      </c>
      <c r="K201" s="39">
        <v>-4.5610999999999999E-2</v>
      </c>
      <c r="L201" s="39">
        <v>-2.2594E-2</v>
      </c>
      <c r="M201" s="42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8">
        <v>43382</v>
      </c>
      <c r="AJ201" s="39">
        <v>-2.9314E-2</v>
      </c>
      <c r="AK201" s="39">
        <v>3.6080000000000001E-3</v>
      </c>
      <c r="AL201" s="39">
        <v>4.9129999999999998E-3</v>
      </c>
      <c r="AM201" s="44">
        <f t="shared" si="3"/>
        <v>-6.9303068999999997E-3</v>
      </c>
      <c r="AN201" s="36"/>
      <c r="AO201" s="36"/>
    </row>
    <row r="202" spans="1:41" ht="15" customHeight="1" x14ac:dyDescent="0.2">
      <c r="A202" s="38">
        <v>43392</v>
      </c>
      <c r="B202" s="39">
        <v>1.2534E-2</v>
      </c>
      <c r="C202" s="39">
        <v>8.3719999999999992E-3</v>
      </c>
      <c r="D202" s="39">
        <v>-1.5006E-2</v>
      </c>
      <c r="E202" s="39">
        <v>-4.7619999999999997E-3</v>
      </c>
      <c r="F202" s="39">
        <v>2.0275000000000001E-2</v>
      </c>
      <c r="G202" s="39">
        <v>9.2530000000000008E-3</v>
      </c>
      <c r="H202" s="39">
        <v>-8.1899999999999996E-4</v>
      </c>
      <c r="I202" s="39">
        <v>-9.5029999999999993E-3</v>
      </c>
      <c r="J202" s="39">
        <v>2.2187999999999999E-2</v>
      </c>
      <c r="K202" s="39">
        <v>8.8500000000000002E-3</v>
      </c>
      <c r="L202" s="39">
        <v>4.4270000000000004E-3</v>
      </c>
      <c r="M202" s="42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8">
        <v>43383</v>
      </c>
      <c r="AJ202" s="39">
        <v>-1.6147999999999999E-2</v>
      </c>
      <c r="AK202" s="39">
        <v>-3.7925E-2</v>
      </c>
      <c r="AL202" s="39">
        <v>-1.6747000000000001E-2</v>
      </c>
      <c r="AM202" s="44">
        <f t="shared" si="3"/>
        <v>-2.3604305999999999E-2</v>
      </c>
      <c r="AN202" s="36"/>
      <c r="AO202" s="36"/>
    </row>
    <row r="203" spans="1:41" ht="15" customHeight="1" x14ac:dyDescent="0.2">
      <c r="A203" s="38">
        <v>43395</v>
      </c>
      <c r="B203" s="39">
        <v>-2.3749999999999999E-3</v>
      </c>
      <c r="C203" s="39">
        <v>6.7980000000000002E-3</v>
      </c>
      <c r="D203" s="39">
        <v>2.3057999999999999E-2</v>
      </c>
      <c r="E203" s="39">
        <v>4.5109000000000003E-2</v>
      </c>
      <c r="F203" s="39">
        <v>8.2299999999999995E-3</v>
      </c>
      <c r="G203" s="39">
        <v>2.6280000000000001E-3</v>
      </c>
      <c r="H203" s="39">
        <v>1.7052999999999999E-2</v>
      </c>
      <c r="I203" s="39">
        <v>1.6643000000000002E-2</v>
      </c>
      <c r="J203" s="39">
        <v>2.0555E-2</v>
      </c>
      <c r="K203" s="39">
        <v>6.3988000000000003E-2</v>
      </c>
      <c r="L203" s="39">
        <v>1.6218E-2</v>
      </c>
      <c r="M203" s="42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8">
        <v>43384</v>
      </c>
      <c r="AJ203" s="39">
        <v>-1.2284E-2</v>
      </c>
      <c r="AK203" s="39">
        <v>1.3623E-2</v>
      </c>
      <c r="AL203" s="39">
        <v>-1.9005999999999999E-2</v>
      </c>
      <c r="AM203" s="44">
        <f t="shared" si="3"/>
        <v>-5.8884110999999992E-3</v>
      </c>
      <c r="AN203" s="36"/>
      <c r="AO203" s="36"/>
    </row>
    <row r="204" spans="1:41" ht="15" customHeight="1" x14ac:dyDescent="0.2">
      <c r="A204" s="38">
        <v>43396</v>
      </c>
      <c r="B204" s="39">
        <v>-1.136E-2</v>
      </c>
      <c r="C204" s="39">
        <v>3.5070000000000001E-3</v>
      </c>
      <c r="D204" s="39">
        <v>9.6620000000000004E-3</v>
      </c>
      <c r="E204" s="39">
        <v>3.3647999999999997E-2</v>
      </c>
      <c r="F204" s="39">
        <v>2.3389999999999999E-3</v>
      </c>
      <c r="G204" s="39">
        <v>2.8830000000000001E-3</v>
      </c>
      <c r="H204" s="39">
        <v>-8.8959999999999994E-3</v>
      </c>
      <c r="I204" s="39">
        <v>8.7829999999999991E-3</v>
      </c>
      <c r="J204" s="39">
        <v>-7.7070000000000003E-3</v>
      </c>
      <c r="K204" s="39">
        <v>0.10018199999999999</v>
      </c>
      <c r="L204" s="39">
        <v>-3.4640000000000001E-3</v>
      </c>
      <c r="M204" s="42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8">
        <v>43388</v>
      </c>
      <c r="AJ204" s="39">
        <v>-3.5379999999999999E-3</v>
      </c>
      <c r="AK204" s="39">
        <v>-1.9876000000000001E-2</v>
      </c>
      <c r="AL204" s="39">
        <v>1.3731E-2</v>
      </c>
      <c r="AM204" s="44">
        <f t="shared" si="3"/>
        <v>-3.2273439000000004E-3</v>
      </c>
      <c r="AN204" s="36"/>
      <c r="AO204" s="36"/>
    </row>
    <row r="205" spans="1:41" ht="15" customHeight="1" x14ac:dyDescent="0.2">
      <c r="A205" s="38">
        <v>43397</v>
      </c>
      <c r="B205" s="39">
        <v>-4.5518000000000003E-2</v>
      </c>
      <c r="C205" s="39">
        <v>-2.2506999999999999E-2</v>
      </c>
      <c r="D205" s="39">
        <v>-2.0271000000000001E-2</v>
      </c>
      <c r="E205" s="39">
        <v>0</v>
      </c>
      <c r="F205" s="39">
        <v>-1.5303000000000001E-2</v>
      </c>
      <c r="G205" s="39">
        <v>-1.3436999999999999E-2</v>
      </c>
      <c r="H205" s="39">
        <v>-1.9137000000000001E-2</v>
      </c>
      <c r="I205" s="39">
        <v>-1.2775E-2</v>
      </c>
      <c r="J205" s="39">
        <v>-2.3484000000000001E-2</v>
      </c>
      <c r="K205" s="39">
        <v>-6.7658999999999997E-2</v>
      </c>
      <c r="L205" s="39">
        <v>-2.6575000000000001E-2</v>
      </c>
      <c r="M205" s="42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8">
        <v>43389</v>
      </c>
      <c r="AJ205" s="39">
        <v>2.7958E-2</v>
      </c>
      <c r="AK205" s="39">
        <v>3.0886E-2</v>
      </c>
      <c r="AL205" s="39">
        <v>2.3109999999999999E-2</v>
      </c>
      <c r="AM205" s="44">
        <f t="shared" si="3"/>
        <v>2.7315268199999996E-2</v>
      </c>
      <c r="AN205" s="36"/>
      <c r="AO205" s="36"/>
    </row>
    <row r="206" spans="1:41" ht="15" customHeight="1" x14ac:dyDescent="0.2">
      <c r="A206" s="38">
        <v>43398</v>
      </c>
      <c r="B206" s="39">
        <v>-5.7639999999999997E-2</v>
      </c>
      <c r="C206" s="39">
        <v>2.5253999999999999E-2</v>
      </c>
      <c r="D206" s="39">
        <v>2.3609999999999999E-2</v>
      </c>
      <c r="E206" s="39">
        <v>1.8214999999999999E-2</v>
      </c>
      <c r="F206" s="39">
        <v>3.0376E-2</v>
      </c>
      <c r="G206" s="39">
        <v>1.325E-3</v>
      </c>
      <c r="H206" s="39">
        <v>2.4810000000000001E-3</v>
      </c>
      <c r="I206" s="39">
        <v>3.2328999999999997E-2</v>
      </c>
      <c r="J206" s="39">
        <v>2.9270000000000001E-2</v>
      </c>
      <c r="K206" s="39">
        <v>5.8269000000000001E-2</v>
      </c>
      <c r="L206" s="39">
        <v>1.2205000000000001E-2</v>
      </c>
      <c r="M206" s="42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8">
        <v>43390</v>
      </c>
      <c r="AJ206" s="39">
        <v>-2.0895E-2</v>
      </c>
      <c r="AK206" s="39">
        <v>-1.217E-3</v>
      </c>
      <c r="AL206" s="39">
        <v>1.3238E-2</v>
      </c>
      <c r="AM206" s="44">
        <f t="shared" si="3"/>
        <v>-2.9577041999999994E-3</v>
      </c>
      <c r="AN206" s="36"/>
      <c r="AO206" s="36"/>
    </row>
    <row r="207" spans="1:41" ht="15" customHeight="1" x14ac:dyDescent="0.2">
      <c r="A207" s="38">
        <v>43399</v>
      </c>
      <c r="B207" s="39">
        <v>1.2586999999999999E-2</v>
      </c>
      <c r="C207" s="39">
        <v>5.6244000000000002E-2</v>
      </c>
      <c r="D207" s="39">
        <v>2.5911E-2</v>
      </c>
      <c r="E207" s="39">
        <v>-1.3082E-2</v>
      </c>
      <c r="F207" s="39">
        <v>2.9481E-2</v>
      </c>
      <c r="G207" s="39">
        <v>2.0971E-2</v>
      </c>
      <c r="H207" s="39">
        <v>3.1972E-2</v>
      </c>
      <c r="I207" s="39">
        <v>2.0806000000000002E-2</v>
      </c>
      <c r="J207" s="39">
        <v>2.3566E-2</v>
      </c>
      <c r="K207" s="39">
        <v>1.4982000000000001E-2</v>
      </c>
      <c r="L207" s="39">
        <v>1.9269999999999999E-2</v>
      </c>
      <c r="M207" s="42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8">
        <v>43391</v>
      </c>
      <c r="AJ207" s="39">
        <v>-2.3740000000000001E-2</v>
      </c>
      <c r="AK207" s="39">
        <v>1.0902999999999999E-2</v>
      </c>
      <c r="AL207" s="39">
        <v>1.0413E-2</v>
      </c>
      <c r="AM207" s="44">
        <f t="shared" si="3"/>
        <v>-8.0791919999999989E-4</v>
      </c>
      <c r="AN207" s="36"/>
      <c r="AO207" s="36"/>
    </row>
    <row r="208" spans="1:41" ht="15" customHeight="1" x14ac:dyDescent="0.2">
      <c r="A208" s="38">
        <v>43402</v>
      </c>
      <c r="B208" s="39">
        <v>1.5675999999999999E-2</v>
      </c>
      <c r="C208" s="39">
        <v>-1.3050000000000001E-2</v>
      </c>
      <c r="D208" s="39">
        <v>1.6909E-2</v>
      </c>
      <c r="E208" s="39">
        <v>-7.3200000000000001E-4</v>
      </c>
      <c r="F208" s="39">
        <v>8.8990000000000007E-3</v>
      </c>
      <c r="G208" s="39">
        <v>-1.2979999999999999E-3</v>
      </c>
      <c r="H208" s="39">
        <v>-1.3422999999999999E-2</v>
      </c>
      <c r="I208" s="39">
        <v>-4.6868E-2</v>
      </c>
      <c r="J208" s="39">
        <v>-1.2474000000000001E-2</v>
      </c>
      <c r="K208" s="39">
        <v>-5.5919999999999997E-3</v>
      </c>
      <c r="L208" s="39">
        <v>-2.2689000000000001E-2</v>
      </c>
      <c r="M208" s="42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8">
        <v>43392</v>
      </c>
      <c r="AJ208" s="39">
        <v>1.2534E-2</v>
      </c>
      <c r="AK208" s="39">
        <v>2.0275000000000001E-2</v>
      </c>
      <c r="AL208" s="39">
        <v>9.2530000000000008E-3</v>
      </c>
      <c r="AM208" s="44">
        <f t="shared" si="3"/>
        <v>1.4019264600000001E-2</v>
      </c>
      <c r="AN208" s="36"/>
      <c r="AO208" s="36"/>
    </row>
    <row r="209" spans="1:41" ht="15" customHeight="1" x14ac:dyDescent="0.2">
      <c r="A209" s="38">
        <v>43403</v>
      </c>
      <c r="B209" s="39">
        <v>3.9394999999999999E-2</v>
      </c>
      <c r="C209" s="39">
        <v>2.8953E-2</v>
      </c>
      <c r="D209" s="39">
        <v>3.6838000000000003E-2</v>
      </c>
      <c r="E209" s="39">
        <v>5.2061999999999997E-2</v>
      </c>
      <c r="F209" s="39">
        <v>5.4940999999999997E-2</v>
      </c>
      <c r="G209" s="39">
        <v>2.6401999999999998E-2</v>
      </c>
      <c r="H209" s="39">
        <v>6.3354999999999995E-2</v>
      </c>
      <c r="I209" s="39">
        <v>8.1483E-2</v>
      </c>
      <c r="J209" s="39">
        <v>5.4406999999999997E-2</v>
      </c>
      <c r="K209" s="39">
        <v>5.1013000000000003E-2</v>
      </c>
      <c r="L209" s="39">
        <v>3.6200000000000003E-2</v>
      </c>
      <c r="M209" s="42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8">
        <v>43395</v>
      </c>
      <c r="AJ209" s="39">
        <v>-2.3749999999999999E-3</v>
      </c>
      <c r="AK209" s="39">
        <v>8.2299999999999995E-3</v>
      </c>
      <c r="AL209" s="39">
        <v>2.6280000000000001E-3</v>
      </c>
      <c r="AM209" s="44">
        <f t="shared" si="3"/>
        <v>2.8273838999999996E-3</v>
      </c>
      <c r="AN209" s="36"/>
      <c r="AO209" s="36"/>
    </row>
    <row r="210" spans="1:41" ht="15" customHeight="1" x14ac:dyDescent="0.2">
      <c r="A210" s="38">
        <v>43404</v>
      </c>
      <c r="B210" s="39">
        <v>1.7906999999999999E-2</v>
      </c>
      <c r="C210" s="39">
        <v>-8.1539999999999998E-3</v>
      </c>
      <c r="D210" s="39">
        <v>7.6900000000000004E-4</v>
      </c>
      <c r="E210" s="39">
        <v>1.4487999999999999E-2</v>
      </c>
      <c r="F210" s="39">
        <v>-9.4789999999999996E-3</v>
      </c>
      <c r="G210" s="39">
        <v>6.8069999999999997E-3</v>
      </c>
      <c r="H210" s="39">
        <v>-1.4308E-2</v>
      </c>
      <c r="I210" s="39">
        <v>-1.6093E-2</v>
      </c>
      <c r="J210" s="39">
        <v>3.5041999999999997E-2</v>
      </c>
      <c r="K210" s="39">
        <v>-5.3429999999999997E-3</v>
      </c>
      <c r="L210" s="39">
        <v>6.1729999999999997E-3</v>
      </c>
      <c r="M210" s="42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8">
        <v>43396</v>
      </c>
      <c r="AJ210" s="39">
        <v>-1.136E-2</v>
      </c>
      <c r="AK210" s="39">
        <v>2.3389999999999999E-3</v>
      </c>
      <c r="AL210" s="39">
        <v>2.8830000000000001E-3</v>
      </c>
      <c r="AM210" s="44">
        <f t="shared" si="3"/>
        <v>-2.0457954000000006E-3</v>
      </c>
      <c r="AN210" s="36"/>
      <c r="AO210" s="36"/>
    </row>
    <row r="211" spans="1:41" ht="15" customHeight="1" x14ac:dyDescent="0.2">
      <c r="A211" s="38">
        <v>43405</v>
      </c>
      <c r="B211" s="39">
        <v>1.8339999999999999E-3</v>
      </c>
      <c r="C211" s="39">
        <v>1.4629E-2</v>
      </c>
      <c r="D211" s="39">
        <v>3.3272999999999997E-2</v>
      </c>
      <c r="E211" s="39">
        <v>-2.4264999999999998E-2</v>
      </c>
      <c r="F211" s="39">
        <v>3.1700000000000001E-3</v>
      </c>
      <c r="G211" s="39">
        <v>9.0050000000000009E-3</v>
      </c>
      <c r="H211" s="39">
        <v>-1.0300000000000001E-3</v>
      </c>
      <c r="I211" s="39">
        <v>1.1370999999999999E-2</v>
      </c>
      <c r="J211" s="39">
        <v>4.1650000000000003E-3</v>
      </c>
      <c r="K211" s="39">
        <v>-8.9689999999999995E-3</v>
      </c>
      <c r="L211" s="39">
        <v>1.1328E-2</v>
      </c>
      <c r="M211" s="42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8">
        <v>43397</v>
      </c>
      <c r="AJ211" s="39">
        <v>-4.5518000000000003E-2</v>
      </c>
      <c r="AK211" s="39">
        <v>-1.5303000000000001E-2</v>
      </c>
      <c r="AL211" s="39">
        <v>-1.3436999999999999E-2</v>
      </c>
      <c r="AM211" s="44">
        <f t="shared" si="3"/>
        <v>-2.4750191399999996E-2</v>
      </c>
      <c r="AN211" s="36"/>
      <c r="AO211" s="36"/>
    </row>
    <row r="212" spans="1:41" ht="15" customHeight="1" x14ac:dyDescent="0.2">
      <c r="A212" s="38">
        <v>43409</v>
      </c>
      <c r="B212" s="39">
        <v>5.483E-3</v>
      </c>
      <c r="C212" s="39">
        <v>6.9099999999999999E-4</v>
      </c>
      <c r="D212" s="39">
        <v>1.1095000000000001E-2</v>
      </c>
      <c r="E212" s="39">
        <v>-4.9240000000000004E-3</v>
      </c>
      <c r="F212" s="39">
        <v>1.1537E-2</v>
      </c>
      <c r="G212" s="39">
        <v>2.1676000000000001E-2</v>
      </c>
      <c r="H212" s="39">
        <v>-1.7409999999999998E-2</v>
      </c>
      <c r="I212" s="39">
        <v>-1.5369000000000001E-2</v>
      </c>
      <c r="J212" s="39">
        <v>-1.2899000000000001E-2</v>
      </c>
      <c r="K212" s="39">
        <v>1.2534E-2</v>
      </c>
      <c r="L212" s="39">
        <v>1.3246000000000001E-2</v>
      </c>
      <c r="M212" s="42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8">
        <v>43398</v>
      </c>
      <c r="AJ212" s="39">
        <v>-5.7639999999999997E-2</v>
      </c>
      <c r="AK212" s="39">
        <v>3.0376E-2</v>
      </c>
      <c r="AL212" s="39">
        <v>1.325E-3</v>
      </c>
      <c r="AM212" s="44">
        <f t="shared" si="3"/>
        <v>-8.6454686999999971E-3</v>
      </c>
      <c r="AN212" s="36"/>
      <c r="AO212" s="36"/>
    </row>
    <row r="213" spans="1:41" ht="15" customHeight="1" x14ac:dyDescent="0.2">
      <c r="A213" s="38">
        <v>43410</v>
      </c>
      <c r="B213" s="39">
        <v>1.0876E-2</v>
      </c>
      <c r="C213" s="39">
        <v>-2.1892000000000002E-2</v>
      </c>
      <c r="D213" s="39">
        <v>3.68E-4</v>
      </c>
      <c r="E213" s="39">
        <v>-2.0663000000000001E-2</v>
      </c>
      <c r="F213" s="39">
        <v>-4.4130000000000003E-3</v>
      </c>
      <c r="G213" s="39">
        <v>-9.7499999999999996E-4</v>
      </c>
      <c r="H213" s="39">
        <v>-1.1866E-2</v>
      </c>
      <c r="I213" s="39">
        <v>-5.3550000000000004E-3</v>
      </c>
      <c r="J213" s="39">
        <v>-3.5149999999999999E-3</v>
      </c>
      <c r="K213" s="39">
        <v>-2.5226999999999999E-2</v>
      </c>
      <c r="L213" s="39">
        <v>-1.0434000000000001E-2</v>
      </c>
      <c r="M213" s="42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8">
        <v>43399</v>
      </c>
      <c r="AJ213" s="39">
        <v>1.2586999999999999E-2</v>
      </c>
      <c r="AK213" s="39">
        <v>2.9481E-2</v>
      </c>
      <c r="AL213" s="39">
        <v>2.0971E-2</v>
      </c>
      <c r="AM213" s="44">
        <f t="shared" si="3"/>
        <v>2.1010898699999999E-2</v>
      </c>
      <c r="AN213" s="36"/>
      <c r="AO213" s="36"/>
    </row>
    <row r="214" spans="1:41" ht="15" customHeight="1" x14ac:dyDescent="0.2">
      <c r="A214" s="38">
        <v>43411</v>
      </c>
      <c r="B214" s="39">
        <v>-1.7582E-2</v>
      </c>
      <c r="C214" s="39">
        <v>-2.4309999999999998E-2</v>
      </c>
      <c r="D214" s="39">
        <v>-1.9303000000000001E-2</v>
      </c>
      <c r="E214" s="39">
        <v>-1.4504E-2</v>
      </c>
      <c r="F214" s="39">
        <v>-2.6433000000000002E-2</v>
      </c>
      <c r="G214" s="39">
        <v>4.6230000000000004E-3</v>
      </c>
      <c r="H214" s="39">
        <v>-1.6043000000000002E-2</v>
      </c>
      <c r="I214" s="39">
        <v>-7.816E-3</v>
      </c>
      <c r="J214" s="39">
        <v>-2.6762999999999999E-2</v>
      </c>
      <c r="K214" s="39">
        <v>-4.4783999999999997E-2</v>
      </c>
      <c r="L214" s="39">
        <v>-1.0817999999999999E-2</v>
      </c>
      <c r="M214" s="42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8">
        <v>43402</v>
      </c>
      <c r="AJ214" s="39">
        <v>1.5675999999999999E-2</v>
      </c>
      <c r="AK214" s="39">
        <v>8.8990000000000007E-3</v>
      </c>
      <c r="AL214" s="39">
        <v>-1.2979999999999999E-3</v>
      </c>
      <c r="AM214" s="44">
        <f t="shared" si="3"/>
        <v>7.7582240999999989E-3</v>
      </c>
      <c r="AN214" s="36"/>
      <c r="AO214" s="36"/>
    </row>
    <row r="215" spans="1:41" ht="15" customHeight="1" x14ac:dyDescent="0.2">
      <c r="A215" s="38">
        <v>43412</v>
      </c>
      <c r="B215" s="39">
        <v>-3.993E-2</v>
      </c>
      <c r="C215" s="39">
        <v>-2.0719999999999999E-2</v>
      </c>
      <c r="D215" s="39">
        <v>2.6199999999999999E-3</v>
      </c>
      <c r="E215" s="39">
        <v>-2.2157E-2</v>
      </c>
      <c r="F215" s="39">
        <v>-4.3336E-2</v>
      </c>
      <c r="G215" s="39">
        <v>-2.6071E-2</v>
      </c>
      <c r="H215" s="39">
        <v>-1.8773999999999999E-2</v>
      </c>
      <c r="I215" s="39">
        <v>-2.0225E-2</v>
      </c>
      <c r="J215" s="39">
        <v>-3.7962999999999997E-2</v>
      </c>
      <c r="K215" s="39">
        <v>-1.9268E-2</v>
      </c>
      <c r="L215" s="39">
        <v>-2.4163E-2</v>
      </c>
      <c r="M215" s="42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8">
        <v>43403</v>
      </c>
      <c r="AJ215" s="39">
        <v>3.9394999999999999E-2</v>
      </c>
      <c r="AK215" s="39">
        <v>5.4940999999999997E-2</v>
      </c>
      <c r="AL215" s="39">
        <v>2.6401999999999998E-2</v>
      </c>
      <c r="AM215" s="44">
        <f t="shared" si="3"/>
        <v>4.0241975399999998E-2</v>
      </c>
      <c r="AN215" s="36"/>
      <c r="AO215" s="36"/>
    </row>
    <row r="216" spans="1:41" ht="15" customHeight="1" x14ac:dyDescent="0.2">
      <c r="A216" s="38">
        <v>43413</v>
      </c>
      <c r="B216" s="39">
        <v>2.3279000000000001E-2</v>
      </c>
      <c r="C216" s="39">
        <v>2.1925E-2</v>
      </c>
      <c r="D216" s="39">
        <v>3.3813999999999997E-2</v>
      </c>
      <c r="E216" s="39">
        <v>7.4700000000000005E-4</v>
      </c>
      <c r="F216" s="39">
        <v>2.6453999999999998E-2</v>
      </c>
      <c r="G216" s="39">
        <v>2.0472000000000001E-2</v>
      </c>
      <c r="H216" s="39">
        <v>1.0926E-2</v>
      </c>
      <c r="I216" s="39">
        <v>1.5615E-2</v>
      </c>
      <c r="J216" s="39">
        <v>1.2690999999999999E-2</v>
      </c>
      <c r="K216" s="39">
        <v>3.2538999999999998E-2</v>
      </c>
      <c r="L216" s="39">
        <v>2.4499999999999999E-4</v>
      </c>
      <c r="M216" s="42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8">
        <v>43404</v>
      </c>
      <c r="AJ216" s="39">
        <v>1.7906999999999999E-2</v>
      </c>
      <c r="AK216" s="39">
        <v>-9.4789999999999996E-3</v>
      </c>
      <c r="AL216" s="39">
        <v>6.8069999999999997E-3</v>
      </c>
      <c r="AM216" s="44">
        <f t="shared" si="3"/>
        <v>5.0778254999999991E-3</v>
      </c>
      <c r="AN216" s="36"/>
      <c r="AO216" s="36"/>
    </row>
    <row r="217" spans="1:41" ht="15" customHeight="1" x14ac:dyDescent="0.2">
      <c r="A217" s="38">
        <v>43416</v>
      </c>
      <c r="B217" s="39">
        <v>-8.1169999999999992E-3</v>
      </c>
      <c r="C217" s="39">
        <v>1.6253E-2</v>
      </c>
      <c r="D217" s="39">
        <v>-1.934E-2</v>
      </c>
      <c r="E217" s="39">
        <v>-2.5701000000000002E-2</v>
      </c>
      <c r="F217" s="39">
        <v>-2.2963000000000001E-2</v>
      </c>
      <c r="G217" s="39">
        <v>1.0685E-2</v>
      </c>
      <c r="H217" s="39">
        <v>-4.3559999999999996E-3</v>
      </c>
      <c r="I217" s="39">
        <v>-1.2031999999999999E-2</v>
      </c>
      <c r="J217" s="39">
        <v>9.9649999999999999E-3</v>
      </c>
      <c r="K217" s="39">
        <v>1.3096999999999999E-2</v>
      </c>
      <c r="L217" s="39">
        <v>-1.3669999999999999E-3</v>
      </c>
      <c r="M217" s="42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8">
        <v>43405</v>
      </c>
      <c r="AJ217" s="39">
        <v>1.8339999999999999E-3</v>
      </c>
      <c r="AK217" s="39">
        <v>3.1700000000000001E-3</v>
      </c>
      <c r="AL217" s="39">
        <v>9.0050000000000009E-3</v>
      </c>
      <c r="AM217" s="44">
        <f t="shared" si="3"/>
        <v>4.6691996999999996E-3</v>
      </c>
      <c r="AN217" s="36"/>
      <c r="AO217" s="36"/>
    </row>
    <row r="218" spans="1:41" ht="15" customHeight="1" x14ac:dyDescent="0.2">
      <c r="A218" s="38">
        <v>43417</v>
      </c>
      <c r="B218" s="39">
        <v>-1.1984E-2</v>
      </c>
      <c r="C218" s="39">
        <v>-1.1445E-2</v>
      </c>
      <c r="D218" s="39">
        <v>3.68E-4</v>
      </c>
      <c r="E218" s="39">
        <v>-7.6599999999999997E-4</v>
      </c>
      <c r="F218" s="39">
        <v>-1.5214E-2</v>
      </c>
      <c r="G218" s="39">
        <v>-7.2040000000000003E-3</v>
      </c>
      <c r="H218" s="39">
        <v>9.5040000000000003E-3</v>
      </c>
      <c r="I218" s="39">
        <v>2.5798999999999999E-2</v>
      </c>
      <c r="J218" s="39">
        <v>-1.5544000000000001E-2</v>
      </c>
      <c r="K218" s="39">
        <v>3.7109999999999999E-3</v>
      </c>
      <c r="L218" s="39">
        <v>-7.1580000000000003E-3</v>
      </c>
      <c r="M218" s="42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8">
        <v>43409</v>
      </c>
      <c r="AJ218" s="39">
        <v>5.483E-3</v>
      </c>
      <c r="AK218" s="39">
        <v>1.1537E-2</v>
      </c>
      <c r="AL218" s="39">
        <v>2.1676000000000001E-2</v>
      </c>
      <c r="AM218" s="44">
        <f t="shared" si="3"/>
        <v>1.2897376799999999E-2</v>
      </c>
      <c r="AN218" s="36"/>
      <c r="AO218" s="36"/>
    </row>
    <row r="219" spans="1:41" ht="15" customHeight="1" x14ac:dyDescent="0.2">
      <c r="A219" s="38">
        <v>43418</v>
      </c>
      <c r="B219" s="39">
        <v>1.6986999999999999E-2</v>
      </c>
      <c r="C219" s="39">
        <v>1.6770000000000001E-3</v>
      </c>
      <c r="D219" s="39">
        <v>3.68E-4</v>
      </c>
      <c r="E219" s="39">
        <v>5.1522999999999999E-2</v>
      </c>
      <c r="F219" s="39">
        <v>-1.1800000000000001E-3</v>
      </c>
      <c r="G219" s="39">
        <v>2.0237999999999999E-2</v>
      </c>
      <c r="H219" s="39">
        <v>3.9481000000000002E-2</v>
      </c>
      <c r="I219" s="39">
        <v>1.6222E-2</v>
      </c>
      <c r="J219" s="39">
        <v>7.4600000000000003E-4</v>
      </c>
      <c r="K219" s="39">
        <v>-1.3048000000000001E-2</v>
      </c>
      <c r="L219" s="39">
        <v>1.2394000000000001E-2</v>
      </c>
      <c r="M219" s="42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8">
        <v>43410</v>
      </c>
      <c r="AJ219" s="39">
        <v>1.0876E-2</v>
      </c>
      <c r="AK219" s="39">
        <v>-4.4130000000000003E-3</v>
      </c>
      <c r="AL219" s="39">
        <v>-9.7499999999999996E-4</v>
      </c>
      <c r="AM219" s="44">
        <f t="shared" si="3"/>
        <v>1.8291503999999996E-3</v>
      </c>
      <c r="AN219" s="36"/>
      <c r="AO219" s="36"/>
    </row>
    <row r="220" spans="1:41" ht="15" customHeight="1" x14ac:dyDescent="0.2">
      <c r="A220" s="38">
        <v>43420</v>
      </c>
      <c r="B220" s="39">
        <v>2.8898E-2</v>
      </c>
      <c r="C220" s="39">
        <v>3.1112999999999998E-2</v>
      </c>
      <c r="D220" s="39">
        <v>1.1349E-2</v>
      </c>
      <c r="E220" s="39">
        <v>4.3438999999999998E-2</v>
      </c>
      <c r="F220" s="39">
        <v>5.1764999999999999E-2</v>
      </c>
      <c r="G220" s="39">
        <v>2.0076E-2</v>
      </c>
      <c r="H220" s="39">
        <v>2.3875E-2</v>
      </c>
      <c r="I220" s="39">
        <v>3.3972000000000002E-2</v>
      </c>
      <c r="J220" s="39">
        <v>3.3355000000000003E-2</v>
      </c>
      <c r="K220" s="39">
        <v>-1.1320999999999999E-2</v>
      </c>
      <c r="L220" s="39">
        <v>2.9139000000000002E-2</v>
      </c>
      <c r="M220" s="42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8">
        <v>43411</v>
      </c>
      <c r="AJ220" s="39">
        <v>-1.7582E-2</v>
      </c>
      <c r="AK220" s="39">
        <v>-2.6433000000000002E-2</v>
      </c>
      <c r="AL220" s="39">
        <v>4.6230000000000004E-3</v>
      </c>
      <c r="AM220" s="44">
        <f t="shared" si="3"/>
        <v>-1.3129353599999999E-2</v>
      </c>
      <c r="AN220" s="36"/>
      <c r="AO220" s="36"/>
    </row>
    <row r="221" spans="1:41" ht="15" customHeight="1" x14ac:dyDescent="0.2">
      <c r="A221" s="38">
        <v>43423</v>
      </c>
      <c r="B221" s="39">
        <v>-2.4269999999999999E-3</v>
      </c>
      <c r="C221" s="39">
        <v>2.3168999999999999E-2</v>
      </c>
      <c r="D221" s="39">
        <v>-1.1717E-2</v>
      </c>
      <c r="E221" s="39">
        <v>-1.0508E-2</v>
      </c>
      <c r="F221" s="39">
        <v>-1.8100000000000002E-2</v>
      </c>
      <c r="G221" s="39">
        <v>3.3470000000000001E-3</v>
      </c>
      <c r="H221" s="39">
        <v>-1.3022000000000001E-2</v>
      </c>
      <c r="I221" s="39">
        <v>1.0147E-2</v>
      </c>
      <c r="J221" s="39">
        <v>2.2457000000000001E-2</v>
      </c>
      <c r="K221" s="39">
        <v>-2.1094000000000002E-2</v>
      </c>
      <c r="L221" s="39">
        <v>-6.9719999999999999E-3</v>
      </c>
      <c r="M221" s="42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8">
        <v>43412</v>
      </c>
      <c r="AJ221" s="39">
        <v>-3.993E-2</v>
      </c>
      <c r="AK221" s="39">
        <v>-4.3336E-2</v>
      </c>
      <c r="AL221" s="39">
        <v>-2.6071E-2</v>
      </c>
      <c r="AM221" s="44">
        <f t="shared" si="3"/>
        <v>-3.6442022099999999E-2</v>
      </c>
      <c r="AN221" s="36"/>
      <c r="AO221" s="36"/>
    </row>
    <row r="222" spans="1:41" ht="15" customHeight="1" x14ac:dyDescent="0.2">
      <c r="A222" s="38">
        <v>43425</v>
      </c>
      <c r="B222" s="39">
        <v>-4.8719999999999996E-3</v>
      </c>
      <c r="C222" s="39">
        <v>-2.2699999999999999E-3</v>
      </c>
      <c r="D222" s="39">
        <v>3.3089999999999999E-3</v>
      </c>
      <c r="E222" s="39">
        <v>7.7169999999999999E-3</v>
      </c>
      <c r="F222" s="39">
        <v>1.0222E-2</v>
      </c>
      <c r="G222" s="39">
        <v>-2.3422999999999999E-2</v>
      </c>
      <c r="H222" s="39">
        <v>1.797E-3</v>
      </c>
      <c r="I222" s="39">
        <v>-1.9626000000000001E-2</v>
      </c>
      <c r="J222" s="39">
        <v>-4.5929999999999999E-3</v>
      </c>
      <c r="K222" s="39">
        <v>-1.5625E-2</v>
      </c>
      <c r="L222" s="39">
        <v>-7.2160000000000002E-3</v>
      </c>
      <c r="M222" s="42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8">
        <v>43413</v>
      </c>
      <c r="AJ222" s="39">
        <v>2.3279000000000001E-2</v>
      </c>
      <c r="AK222" s="39">
        <v>2.6453999999999998E-2</v>
      </c>
      <c r="AL222" s="39">
        <v>2.0472000000000001E-2</v>
      </c>
      <c r="AM222" s="44">
        <f t="shared" si="3"/>
        <v>2.3399326500000001E-2</v>
      </c>
      <c r="AN222" s="36"/>
      <c r="AO222" s="36"/>
    </row>
    <row r="223" spans="1:41" ht="15" customHeight="1" x14ac:dyDescent="0.2">
      <c r="A223" s="38">
        <v>43426</v>
      </c>
      <c r="B223" s="39">
        <v>7.2989999999999999E-3</v>
      </c>
      <c r="C223" s="39">
        <v>1.9695000000000001E-2</v>
      </c>
      <c r="D223" s="39">
        <v>5.9154999999999999E-2</v>
      </c>
      <c r="E223" s="39">
        <v>2.0939999999999999E-3</v>
      </c>
      <c r="F223" s="39">
        <v>3.2243000000000001E-2</v>
      </c>
      <c r="G223" s="39">
        <v>5.3610000000000003E-3</v>
      </c>
      <c r="H223" s="39">
        <v>9.7009999999999996E-3</v>
      </c>
      <c r="I223" s="39">
        <v>-1.2880000000000001E-3</v>
      </c>
      <c r="J223" s="39">
        <v>-1.4625000000000001E-2</v>
      </c>
      <c r="K223" s="39">
        <v>-3.2002999999999997E-2</v>
      </c>
      <c r="L223" s="39">
        <v>2.392E-3</v>
      </c>
      <c r="M223" s="42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8">
        <v>43416</v>
      </c>
      <c r="AJ223" s="39">
        <v>-8.1169999999999992E-3</v>
      </c>
      <c r="AK223" s="39">
        <v>-2.2963000000000001E-2</v>
      </c>
      <c r="AL223" s="39">
        <v>1.0685E-2</v>
      </c>
      <c r="AM223" s="44">
        <f t="shared" si="3"/>
        <v>-6.7976535000000005E-3</v>
      </c>
      <c r="AN223" s="36"/>
      <c r="AO223" s="36"/>
    </row>
    <row r="224" spans="1:41" ht="15" customHeight="1" x14ac:dyDescent="0.2">
      <c r="A224" s="38">
        <v>43427</v>
      </c>
      <c r="B224" s="39">
        <v>-1.8349000000000001E-2</v>
      </c>
      <c r="C224" s="39">
        <v>7.8429999999999993E-3</v>
      </c>
      <c r="D224" s="39">
        <v>-2.8072E-2</v>
      </c>
      <c r="E224" s="39">
        <v>-2.2568000000000001E-2</v>
      </c>
      <c r="F224" s="39">
        <v>3.277E-3</v>
      </c>
      <c r="G224" s="39">
        <v>-1.7030000000000001E-3</v>
      </c>
      <c r="H224" s="39">
        <v>-4.0730000000000002E-3</v>
      </c>
      <c r="I224" s="39">
        <v>1.1022000000000001E-2</v>
      </c>
      <c r="J224" s="39">
        <v>2.5119999999999999E-3</v>
      </c>
      <c r="K224" s="39">
        <v>6.0790000000000002E-3</v>
      </c>
      <c r="L224" s="39">
        <v>-1.4357999999999999E-2</v>
      </c>
      <c r="M224" s="42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8">
        <v>43417</v>
      </c>
      <c r="AJ224" s="39">
        <v>-1.1984E-2</v>
      </c>
      <c r="AK224" s="39">
        <v>-1.5214E-2</v>
      </c>
      <c r="AL224" s="39">
        <v>-7.2040000000000003E-3</v>
      </c>
      <c r="AM224" s="44">
        <f t="shared" si="3"/>
        <v>-1.1466186600000001E-2</v>
      </c>
      <c r="AN224" s="36"/>
      <c r="AO224" s="36"/>
    </row>
    <row r="225" spans="1:41" ht="15" customHeight="1" x14ac:dyDescent="0.2">
      <c r="A225" s="38">
        <v>43430</v>
      </c>
      <c r="B225" s="39">
        <v>-3.091E-3</v>
      </c>
      <c r="C225" s="39">
        <v>-1.7791000000000001E-2</v>
      </c>
      <c r="D225" s="39">
        <v>-8.9370000000000005E-3</v>
      </c>
      <c r="E225" s="39">
        <v>-1.2200000000000001E-2</v>
      </c>
      <c r="F225" s="39">
        <v>-5.3763999999999999E-2</v>
      </c>
      <c r="G225" s="39">
        <v>1.2579E-2</v>
      </c>
      <c r="H225" s="39">
        <v>-1.0514000000000001E-2</v>
      </c>
      <c r="I225" s="39">
        <v>-3.1066E-2</v>
      </c>
      <c r="J225" s="39">
        <v>-1.1173000000000001E-2</v>
      </c>
      <c r="K225" s="39">
        <v>0</v>
      </c>
      <c r="L225" s="39">
        <v>-7.9640000000000006E-3</v>
      </c>
      <c r="M225" s="42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8">
        <v>43418</v>
      </c>
      <c r="AJ225" s="39">
        <v>1.6986999999999999E-2</v>
      </c>
      <c r="AK225" s="39">
        <v>-1.1800000000000001E-3</v>
      </c>
      <c r="AL225" s="39">
        <v>2.0237999999999999E-2</v>
      </c>
      <c r="AM225" s="44">
        <f t="shared" si="3"/>
        <v>1.2013798499999999E-2</v>
      </c>
      <c r="AN225" s="36"/>
      <c r="AO225" s="36"/>
    </row>
    <row r="226" spans="1:41" ht="15" customHeight="1" x14ac:dyDescent="0.2">
      <c r="A226" s="38">
        <v>43431</v>
      </c>
      <c r="B226" s="39">
        <v>2.3862000000000001E-2</v>
      </c>
      <c r="C226" s="39">
        <v>2.3355999999999998E-2</v>
      </c>
      <c r="D226" s="39">
        <v>7.9020000000000007E-2</v>
      </c>
      <c r="E226" s="39">
        <v>2.4957E-2</v>
      </c>
      <c r="F226" s="39">
        <v>3.5052E-2</v>
      </c>
      <c r="G226" s="39">
        <v>4.5809999999999997E-2</v>
      </c>
      <c r="H226" s="39">
        <v>2.2433000000000002E-2</v>
      </c>
      <c r="I226" s="39">
        <v>3.7671999999999997E-2</v>
      </c>
      <c r="J226" s="39">
        <v>1.4751E-2</v>
      </c>
      <c r="K226" s="39">
        <v>0</v>
      </c>
      <c r="L226" s="39">
        <v>2.7043000000000001E-2</v>
      </c>
      <c r="M226" s="42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8">
        <v>43420</v>
      </c>
      <c r="AJ226" s="39">
        <v>2.8898E-2</v>
      </c>
      <c r="AK226" s="39">
        <v>5.1764999999999999E-2</v>
      </c>
      <c r="AL226" s="39">
        <v>2.0076E-2</v>
      </c>
      <c r="AM226" s="44">
        <f t="shared" si="3"/>
        <v>3.3576308700000002E-2</v>
      </c>
      <c r="AN226" s="36"/>
      <c r="AO226" s="36"/>
    </row>
    <row r="227" spans="1:41" ht="15" customHeight="1" x14ac:dyDescent="0.2">
      <c r="A227" s="38">
        <v>43432</v>
      </c>
      <c r="B227" s="39">
        <v>9.0279999999999996E-3</v>
      </c>
      <c r="C227" s="39">
        <v>1.5637000000000002E-2</v>
      </c>
      <c r="D227" s="39">
        <v>8.26E-3</v>
      </c>
      <c r="E227" s="39">
        <v>-2.1150000000000001E-3</v>
      </c>
      <c r="F227" s="39">
        <v>-1.005E-2</v>
      </c>
      <c r="G227" s="39">
        <v>1.0279999999999999E-2</v>
      </c>
      <c r="H227" s="39">
        <v>-6.829E-3</v>
      </c>
      <c r="I227" s="39">
        <v>2.5300000000000002E-4</v>
      </c>
      <c r="J227" s="39">
        <v>7.1400000000000001E-4</v>
      </c>
      <c r="K227" s="39">
        <v>0</v>
      </c>
      <c r="L227" s="39">
        <v>1.5344E-2</v>
      </c>
      <c r="M227" s="42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8">
        <v>43423</v>
      </c>
      <c r="AJ227" s="39">
        <v>-2.4269999999999999E-3</v>
      </c>
      <c r="AK227" s="39">
        <v>-1.8100000000000002E-2</v>
      </c>
      <c r="AL227" s="39">
        <v>3.3470000000000001E-3</v>
      </c>
      <c r="AM227" s="44">
        <f t="shared" si="3"/>
        <v>-5.7260939999999993E-3</v>
      </c>
      <c r="AN227" s="36"/>
      <c r="AO227" s="36"/>
    </row>
    <row r="228" spans="1:41" ht="15" customHeight="1" x14ac:dyDescent="0.2">
      <c r="A228" s="38">
        <v>43433</v>
      </c>
      <c r="B228" s="39">
        <v>-3.0000000000000001E-3</v>
      </c>
      <c r="C228" s="39">
        <v>-1.1429E-2</v>
      </c>
      <c r="D228" s="39">
        <v>-3.2959999999999999E-3</v>
      </c>
      <c r="E228" s="39">
        <v>-2.5010000000000001E-2</v>
      </c>
      <c r="F228" s="39">
        <v>5.4599000000000002E-2</v>
      </c>
      <c r="G228" s="39">
        <v>-3.4150000000000001E-3</v>
      </c>
      <c r="H228" s="39">
        <v>-3.3050000000000002E-3</v>
      </c>
      <c r="I228" s="39">
        <v>-1.5200000000000001E-3</v>
      </c>
      <c r="J228" s="39">
        <v>-7.1630000000000001E-3</v>
      </c>
      <c r="K228" s="39">
        <v>1.8019E-2</v>
      </c>
      <c r="L228" s="39">
        <v>5.13E-3</v>
      </c>
      <c r="M228" s="42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8">
        <v>43425</v>
      </c>
      <c r="AJ228" s="39">
        <v>-4.8719999999999996E-3</v>
      </c>
      <c r="AK228" s="39">
        <v>1.0222E-2</v>
      </c>
      <c r="AL228" s="39">
        <v>-2.3422999999999999E-2</v>
      </c>
      <c r="AM228" s="44">
        <f t="shared" si="3"/>
        <v>-6.0237308999999996E-3</v>
      </c>
      <c r="AN228" s="36"/>
      <c r="AO228" s="36"/>
    </row>
    <row r="229" spans="1:41" ht="15" customHeight="1" x14ac:dyDescent="0.2">
      <c r="A229" s="38">
        <v>43434</v>
      </c>
      <c r="B229" s="39">
        <v>1.6687E-2</v>
      </c>
      <c r="C229" s="39">
        <v>-1.3575E-2</v>
      </c>
      <c r="D229" s="39">
        <v>3.9170000000000003E-2</v>
      </c>
      <c r="E229" s="39">
        <v>2.9937999999999999E-2</v>
      </c>
      <c r="F229" s="39">
        <v>-1.1759E-2</v>
      </c>
      <c r="G229" s="39">
        <v>-1.9342000000000002E-2</v>
      </c>
      <c r="H229" s="39">
        <v>-3.571E-3</v>
      </c>
      <c r="I229" s="39">
        <v>-8.6580000000000008E-3</v>
      </c>
      <c r="J229" s="39">
        <v>-3.3257000000000002E-2</v>
      </c>
      <c r="K229" s="39">
        <v>2.7399E-2</v>
      </c>
      <c r="L229" s="39">
        <v>-2.2880000000000001E-3</v>
      </c>
      <c r="M229" s="42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8">
        <v>43426</v>
      </c>
      <c r="AJ229" s="39">
        <v>7.2989999999999999E-3</v>
      </c>
      <c r="AK229" s="39">
        <v>3.2243000000000001E-2</v>
      </c>
      <c r="AL229" s="39">
        <v>5.3610000000000003E-3</v>
      </c>
      <c r="AM229" s="44">
        <f t="shared" si="3"/>
        <v>1.49661699E-2</v>
      </c>
      <c r="AN229" s="36"/>
      <c r="AO229" s="36"/>
    </row>
    <row r="230" spans="1:41" ht="15" customHeight="1" x14ac:dyDescent="0.2">
      <c r="A230" s="38">
        <v>43437</v>
      </c>
      <c r="B230" s="39">
        <v>-1.0695E-2</v>
      </c>
      <c r="C230" s="39">
        <v>-1.1946E-2</v>
      </c>
      <c r="D230" s="39">
        <v>2.1668E-2</v>
      </c>
      <c r="E230" s="39">
        <v>1.4040000000000001E-3</v>
      </c>
      <c r="F230" s="39">
        <v>1.917E-2</v>
      </c>
      <c r="G230" s="39">
        <v>6.7200000000000003E-3</v>
      </c>
      <c r="H230" s="39">
        <v>-1.7791000000000001E-2</v>
      </c>
      <c r="I230" s="39">
        <v>1.789E-3</v>
      </c>
      <c r="J230" s="39">
        <v>-1.3091999999999999E-2</v>
      </c>
      <c r="K230" s="39">
        <v>-1.1651E-2</v>
      </c>
      <c r="L230" s="39">
        <v>3.5239999999999998E-3</v>
      </c>
      <c r="M230" s="42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8">
        <v>43427</v>
      </c>
      <c r="AJ230" s="39">
        <v>-1.8349000000000001E-2</v>
      </c>
      <c r="AK230" s="39">
        <v>3.277E-3</v>
      </c>
      <c r="AL230" s="39">
        <v>-1.7030000000000001E-3</v>
      </c>
      <c r="AM230" s="44">
        <f t="shared" si="3"/>
        <v>-5.5911075000000003E-3</v>
      </c>
      <c r="AN230" s="36"/>
      <c r="AO230" s="36"/>
    </row>
    <row r="231" spans="1:41" ht="15" customHeight="1" x14ac:dyDescent="0.2">
      <c r="A231" s="38">
        <v>43438</v>
      </c>
      <c r="B231" s="39">
        <v>-5.391E-3</v>
      </c>
      <c r="C231" s="39">
        <v>-1.0026999999999999E-2</v>
      </c>
      <c r="D231" s="39">
        <v>-1.1247E-2</v>
      </c>
      <c r="E231" s="39">
        <v>-1.6261000000000001E-2</v>
      </c>
      <c r="F231" s="39">
        <v>-1.2739E-2</v>
      </c>
      <c r="G231" s="39">
        <v>4.6080000000000001E-3</v>
      </c>
      <c r="H231" s="39">
        <v>-4.9550000000000002E-3</v>
      </c>
      <c r="I231" s="39">
        <v>-2.0896000000000001E-2</v>
      </c>
      <c r="J231" s="39">
        <v>-7.1789999999999996E-3</v>
      </c>
      <c r="K231" s="39">
        <v>5.842E-3</v>
      </c>
      <c r="L231" s="39">
        <v>-1.3405E-2</v>
      </c>
      <c r="M231" s="42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8">
        <v>43430</v>
      </c>
      <c r="AJ231" s="39">
        <v>-3.091E-3</v>
      </c>
      <c r="AK231" s="39">
        <v>-5.3763999999999999E-2</v>
      </c>
      <c r="AL231" s="39">
        <v>1.2579E-2</v>
      </c>
      <c r="AM231" s="44">
        <f t="shared" si="3"/>
        <v>-1.47571908E-2</v>
      </c>
      <c r="AN231" s="36"/>
      <c r="AO231" s="36"/>
    </row>
    <row r="232" spans="1:41" ht="15" customHeight="1" x14ac:dyDescent="0.2">
      <c r="A232" s="38">
        <v>43439</v>
      </c>
      <c r="B232" s="39">
        <v>-6.6290000000000003E-3</v>
      </c>
      <c r="C232" s="39">
        <v>1.0026999999999999E-2</v>
      </c>
      <c r="D232" s="39">
        <v>2.3903000000000001E-2</v>
      </c>
      <c r="E232" s="39">
        <v>2.6030000000000001E-2</v>
      </c>
      <c r="F232" s="39">
        <v>4.2870999999999999E-2</v>
      </c>
      <c r="G232" s="39">
        <v>1.3018E-2</v>
      </c>
      <c r="H232" s="39">
        <v>1.9418000000000001E-2</v>
      </c>
      <c r="I232" s="39">
        <v>2.6751E-2</v>
      </c>
      <c r="J232" s="39">
        <v>4.9179999999999996E-3</v>
      </c>
      <c r="K232" s="39">
        <v>9.6620000000000004E-3</v>
      </c>
      <c r="L232" s="39">
        <v>4.6719999999999999E-3</v>
      </c>
      <c r="M232" s="42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8">
        <v>43431</v>
      </c>
      <c r="AJ232" s="39">
        <v>2.3862000000000001E-2</v>
      </c>
      <c r="AK232" s="39">
        <v>3.5052E-2</v>
      </c>
      <c r="AL232" s="39">
        <v>4.5809999999999997E-2</v>
      </c>
      <c r="AM232" s="44">
        <f t="shared" si="3"/>
        <v>3.4904509199999996E-2</v>
      </c>
      <c r="AN232" s="36"/>
      <c r="AO232" s="36"/>
    </row>
    <row r="233" spans="1:41" ht="15" customHeight="1" x14ac:dyDescent="0.2">
      <c r="A233" s="38">
        <v>43440</v>
      </c>
      <c r="B233" s="39">
        <v>-9.11E-3</v>
      </c>
      <c r="C233" s="39">
        <v>6.1040000000000001E-3</v>
      </c>
      <c r="D233" s="39">
        <v>-2.1706E-2</v>
      </c>
      <c r="E233" s="39">
        <v>2.0618999999999998E-2</v>
      </c>
      <c r="F233" s="39">
        <v>-1.2359E-2</v>
      </c>
      <c r="G233" s="39">
        <v>4.5279999999999999E-3</v>
      </c>
      <c r="H233" s="39">
        <v>-6.1729999999999997E-3</v>
      </c>
      <c r="I233" s="39">
        <v>1.2860999999999999E-2</v>
      </c>
      <c r="J233" s="39">
        <v>2.2388999999999999E-2</v>
      </c>
      <c r="K233" s="39">
        <v>-3.8539999999999998E-3</v>
      </c>
      <c r="L233" s="39">
        <v>-2.1700000000000001E-3</v>
      </c>
      <c r="M233" s="42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8">
        <v>43432</v>
      </c>
      <c r="AJ233" s="39">
        <v>9.0279999999999996E-3</v>
      </c>
      <c r="AK233" s="39">
        <v>-1.005E-2</v>
      </c>
      <c r="AL233" s="39">
        <v>1.0279999999999999E-2</v>
      </c>
      <c r="AM233" s="44">
        <f t="shared" si="3"/>
        <v>3.0856913999999995E-3</v>
      </c>
      <c r="AN233" s="36"/>
      <c r="AO233" s="36"/>
    </row>
    <row r="234" spans="1:41" ht="15" customHeight="1" x14ac:dyDescent="0.2">
      <c r="A234" s="38">
        <v>43441</v>
      </c>
      <c r="B234" s="39">
        <v>-1.7231E-2</v>
      </c>
      <c r="C234" s="39">
        <v>-7.6920000000000001E-3</v>
      </c>
      <c r="D234" s="39">
        <v>-1.8668000000000001E-2</v>
      </c>
      <c r="E234" s="39">
        <v>3.3960000000000001E-3</v>
      </c>
      <c r="F234" s="39">
        <v>-6.2370000000000004E-3</v>
      </c>
      <c r="G234" s="39">
        <v>5.8560000000000001E-3</v>
      </c>
      <c r="H234" s="39">
        <v>-1.8079999999999999E-3</v>
      </c>
      <c r="I234" s="39">
        <v>-1.9481999999999999E-2</v>
      </c>
      <c r="J234" s="39">
        <v>-1.108E-3</v>
      </c>
      <c r="K234" s="39">
        <v>-2.7399E-2</v>
      </c>
      <c r="L234" s="39">
        <v>-8.2620000000000002E-3</v>
      </c>
      <c r="M234" s="42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8">
        <v>43433</v>
      </c>
      <c r="AJ234" s="39">
        <v>-3.0000000000000001E-3</v>
      </c>
      <c r="AK234" s="39">
        <v>5.4599000000000002E-2</v>
      </c>
      <c r="AL234" s="39">
        <v>-3.4150000000000001E-3</v>
      </c>
      <c r="AM234" s="44">
        <f t="shared" si="3"/>
        <v>1.6059727199999999E-2</v>
      </c>
      <c r="AN234" s="36"/>
      <c r="AO234" s="36"/>
    </row>
    <row r="235" spans="1:41" ht="15" customHeight="1" x14ac:dyDescent="0.2">
      <c r="A235" s="38">
        <v>43444</v>
      </c>
      <c r="B235" s="39">
        <v>-1.375E-2</v>
      </c>
      <c r="C235" s="39">
        <v>-2.9735999999999999E-2</v>
      </c>
      <c r="D235" s="39">
        <v>-9.3050000000000008E-3</v>
      </c>
      <c r="E235" s="39">
        <v>1.6806999999999999E-2</v>
      </c>
      <c r="F235" s="39">
        <v>-1.1537E-2</v>
      </c>
      <c r="G235" s="39">
        <v>-1.0838E-2</v>
      </c>
      <c r="H235" s="39">
        <v>-6.2220000000000001E-3</v>
      </c>
      <c r="I235" s="39">
        <v>-2.3001000000000001E-2</v>
      </c>
      <c r="J235" s="39">
        <v>-9.6509999999999999E-3</v>
      </c>
      <c r="K235" s="39">
        <v>-3.4312000000000002E-2</v>
      </c>
      <c r="L235" s="39">
        <v>-2.5295999999999999E-2</v>
      </c>
      <c r="M235" s="42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8">
        <v>43434</v>
      </c>
      <c r="AJ235" s="39">
        <v>1.6687E-2</v>
      </c>
      <c r="AK235" s="39">
        <v>-1.1759E-2</v>
      </c>
      <c r="AL235" s="39">
        <v>-1.9342000000000002E-2</v>
      </c>
      <c r="AM235" s="44">
        <f t="shared" si="3"/>
        <v>-4.8041862000000003E-3</v>
      </c>
      <c r="AN235" s="36"/>
      <c r="AO235" s="36"/>
    </row>
    <row r="236" spans="1:41" ht="15" customHeight="1" x14ac:dyDescent="0.2">
      <c r="A236" s="38">
        <v>43445</v>
      </c>
      <c r="B236" s="39">
        <v>3.7690000000000002E-3</v>
      </c>
      <c r="C236" s="39">
        <v>5.8320000000000004E-3</v>
      </c>
      <c r="D236" s="39">
        <v>2.5760000000000002E-3</v>
      </c>
      <c r="E236" s="39">
        <v>1.6528999999999999E-2</v>
      </c>
      <c r="F236" s="39">
        <v>1.5699000000000001E-2</v>
      </c>
      <c r="G236" s="39">
        <v>-7.5199999999999998E-3</v>
      </c>
      <c r="H236" s="39">
        <v>8.8039999999999993E-3</v>
      </c>
      <c r="I236" s="39">
        <v>2.9114999999999999E-2</v>
      </c>
      <c r="J236" s="39">
        <v>1.5544000000000001E-2</v>
      </c>
      <c r="K236" s="39">
        <v>1.6293999999999999E-2</v>
      </c>
      <c r="L236" s="39">
        <v>5.8609999999999999E-3</v>
      </c>
      <c r="M236" s="42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8">
        <v>43437</v>
      </c>
      <c r="AJ236" s="39">
        <v>-1.0695E-2</v>
      </c>
      <c r="AK236" s="39">
        <v>1.917E-2</v>
      </c>
      <c r="AL236" s="39">
        <v>6.7200000000000003E-3</v>
      </c>
      <c r="AM236" s="44">
        <f t="shared" si="3"/>
        <v>5.0644934999999995E-3</v>
      </c>
      <c r="AN236" s="36"/>
      <c r="AO236" s="36"/>
    </row>
    <row r="237" spans="1:41" ht="15" customHeight="1" x14ac:dyDescent="0.2">
      <c r="A237" s="38">
        <v>43446</v>
      </c>
      <c r="B237" s="39">
        <v>0</v>
      </c>
      <c r="C237" s="39">
        <v>2.6949999999999999E-3</v>
      </c>
      <c r="D237" s="39">
        <v>-8.7200000000000003E-3</v>
      </c>
      <c r="E237" s="39">
        <v>-2.5233999999999999E-2</v>
      </c>
      <c r="F237" s="39">
        <v>-2.4174000000000001E-2</v>
      </c>
      <c r="G237" s="39">
        <v>-1.8933999999999999E-2</v>
      </c>
      <c r="H237" s="39">
        <v>2.3692000000000001E-2</v>
      </c>
      <c r="I237" s="39">
        <v>3.5490000000000001E-3</v>
      </c>
      <c r="J237" s="39">
        <v>2.4666E-2</v>
      </c>
      <c r="K237" s="39">
        <v>-3.4946999999999999E-2</v>
      </c>
      <c r="L237" s="39">
        <v>6.4359999999999999E-3</v>
      </c>
      <c r="M237" s="42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8">
        <v>43438</v>
      </c>
      <c r="AJ237" s="39">
        <v>-5.391E-3</v>
      </c>
      <c r="AK237" s="39">
        <v>-1.2739E-2</v>
      </c>
      <c r="AL237" s="39">
        <v>4.6080000000000001E-3</v>
      </c>
      <c r="AM237" s="44">
        <f t="shared" si="3"/>
        <v>-4.5068826000000005E-3</v>
      </c>
      <c r="AN237" s="36"/>
      <c r="AO237" s="36"/>
    </row>
    <row r="238" spans="1:41" ht="15" customHeight="1" x14ac:dyDescent="0.2">
      <c r="A238" s="38">
        <v>43447</v>
      </c>
      <c r="B238" s="39">
        <v>2.2932999999999999E-2</v>
      </c>
      <c r="C238" s="39">
        <v>2.5270999999999998E-2</v>
      </c>
      <c r="D238" s="39">
        <v>1.0968E-2</v>
      </c>
      <c r="E238" s="39">
        <v>2.2606999999999999E-2</v>
      </c>
      <c r="F238" s="39">
        <v>1.2685E-2</v>
      </c>
      <c r="G238" s="39">
        <v>-2.042E-3</v>
      </c>
      <c r="H238" s="39">
        <v>-4.2890000000000003E-3</v>
      </c>
      <c r="I238" s="39">
        <v>3.5360000000000001E-3</v>
      </c>
      <c r="J238" s="39">
        <v>1.4319999999999999E-3</v>
      </c>
      <c r="K238" s="39">
        <v>-1.6878000000000001E-2</v>
      </c>
      <c r="L238" s="39">
        <v>9.8390000000000005E-3</v>
      </c>
      <c r="M238" s="42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8">
        <v>43439</v>
      </c>
      <c r="AJ238" s="39">
        <v>-6.6290000000000003E-3</v>
      </c>
      <c r="AK238" s="39">
        <v>4.2870999999999999E-2</v>
      </c>
      <c r="AL238" s="39">
        <v>1.3018E-2</v>
      </c>
      <c r="AM238" s="44">
        <f t="shared" si="3"/>
        <v>1.6418357999999997E-2</v>
      </c>
      <c r="AN238" s="36"/>
      <c r="AO238" s="36"/>
    </row>
    <row r="239" spans="1:41" ht="15" customHeight="1" x14ac:dyDescent="0.2">
      <c r="A239" s="38">
        <v>43448</v>
      </c>
      <c r="B239" s="39">
        <v>-1.6060000000000001E-2</v>
      </c>
      <c r="C239" s="39">
        <v>4.5399999999999998E-4</v>
      </c>
      <c r="D239" s="39">
        <v>7.352E-3</v>
      </c>
      <c r="E239" s="39">
        <v>1.6303000000000002E-2</v>
      </c>
      <c r="F239" s="39">
        <v>1.8731000000000001E-2</v>
      </c>
      <c r="G239" s="39">
        <v>3.4979999999999998E-3</v>
      </c>
      <c r="H239" s="39">
        <v>-4.3080000000000002E-3</v>
      </c>
      <c r="I239" s="39">
        <v>-4.0419999999999996E-3</v>
      </c>
      <c r="J239" s="39">
        <v>1.2444999999999999E-2</v>
      </c>
      <c r="K239" s="39">
        <v>-7.7386999999999997E-2</v>
      </c>
      <c r="L239" s="39">
        <v>-4.4270000000000004E-3</v>
      </c>
      <c r="M239" s="42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8">
        <v>43440</v>
      </c>
      <c r="AJ239" s="39">
        <v>-9.11E-3</v>
      </c>
      <c r="AK239" s="39">
        <v>-1.2359E-2</v>
      </c>
      <c r="AL239" s="39">
        <v>4.5279999999999999E-3</v>
      </c>
      <c r="AM239" s="44">
        <f t="shared" si="3"/>
        <v>-5.6464353000000005E-3</v>
      </c>
      <c r="AN239" s="36"/>
      <c r="AO239" s="36"/>
    </row>
    <row r="240" spans="1:41" ht="15" customHeight="1" x14ac:dyDescent="0.2">
      <c r="A240" s="38">
        <v>43451</v>
      </c>
      <c r="B240" s="39">
        <v>2.4880000000000002E-3</v>
      </c>
      <c r="C240" s="39">
        <v>-9.1120000000000003E-3</v>
      </c>
      <c r="D240" s="39">
        <v>-1.913E-3</v>
      </c>
      <c r="E240" s="39">
        <v>-1.8277000000000002E-2</v>
      </c>
      <c r="F240" s="39">
        <v>-2.2942000000000001E-2</v>
      </c>
      <c r="G240" s="39">
        <v>-1.3769E-2</v>
      </c>
      <c r="H240" s="39">
        <v>-3.0422999999999999E-2</v>
      </c>
      <c r="I240" s="39">
        <v>-1.788E-2</v>
      </c>
      <c r="J240" s="39">
        <v>-2.0708000000000001E-2</v>
      </c>
      <c r="K240" s="39">
        <v>2.2959999999999999E-3</v>
      </c>
      <c r="L240" s="39">
        <v>-1.208E-2</v>
      </c>
      <c r="M240" s="42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8">
        <v>43441</v>
      </c>
      <c r="AJ240" s="39">
        <v>-1.7231E-2</v>
      </c>
      <c r="AK240" s="39">
        <v>-6.2370000000000004E-3</v>
      </c>
      <c r="AL240" s="39">
        <v>5.8560000000000001E-3</v>
      </c>
      <c r="AM240" s="44">
        <f t="shared" si="3"/>
        <v>-5.8700795999999996E-3</v>
      </c>
      <c r="AN240" s="36"/>
      <c r="AO240" s="36"/>
    </row>
    <row r="241" spans="1:41" ht="15" customHeight="1" x14ac:dyDescent="0.2">
      <c r="A241" s="38">
        <v>43452</v>
      </c>
      <c r="B241" s="39">
        <v>-1.3759E-2</v>
      </c>
      <c r="C241" s="39">
        <v>2.2859999999999998E-3</v>
      </c>
      <c r="D241" s="39">
        <v>-5.1180000000000002E-3</v>
      </c>
      <c r="E241" s="39">
        <v>2.0861000000000001E-2</v>
      </c>
      <c r="F241" s="39">
        <v>-3.1700000000000001E-3</v>
      </c>
      <c r="G241" s="39">
        <v>-5.3239999999999997E-3</v>
      </c>
      <c r="H241" s="39">
        <v>0</v>
      </c>
      <c r="I241" s="39">
        <v>0</v>
      </c>
      <c r="J241" s="39">
        <v>-3.614E-3</v>
      </c>
      <c r="K241" s="39">
        <v>4.9227E-2</v>
      </c>
      <c r="L241" s="39">
        <v>2.4390000000000002E-3</v>
      </c>
      <c r="M241" s="42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8">
        <v>43444</v>
      </c>
      <c r="AJ241" s="39">
        <v>-1.375E-2</v>
      </c>
      <c r="AK241" s="39">
        <v>-1.1537E-2</v>
      </c>
      <c r="AL241" s="39">
        <v>-1.0838E-2</v>
      </c>
      <c r="AM241" s="44">
        <f t="shared" si="3"/>
        <v>-1.20404625E-2</v>
      </c>
      <c r="AN241" s="36"/>
      <c r="AO241" s="36"/>
    </row>
    <row r="242" spans="1:41" ht="15" customHeight="1" x14ac:dyDescent="0.2">
      <c r="A242" s="38">
        <v>43453</v>
      </c>
      <c r="B242" s="39">
        <v>-1.0336E-2</v>
      </c>
      <c r="C242" s="39">
        <v>0</v>
      </c>
      <c r="D242" s="39">
        <v>-2.8629000000000002E-2</v>
      </c>
      <c r="E242" s="39">
        <v>3.9319999999999997E-3</v>
      </c>
      <c r="F242" s="39">
        <v>-5.3049999999999998E-3</v>
      </c>
      <c r="G242" s="39">
        <v>-2.2492999999999999E-2</v>
      </c>
      <c r="H242" s="39">
        <v>1.1194000000000001E-2</v>
      </c>
      <c r="I242" s="39">
        <v>1.802E-3</v>
      </c>
      <c r="J242" s="39">
        <v>7.574E-3</v>
      </c>
      <c r="K242" s="39">
        <v>1.7316000000000002E-2</v>
      </c>
      <c r="L242" s="39">
        <v>-1.0878000000000001E-2</v>
      </c>
      <c r="M242" s="42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8">
        <v>43445</v>
      </c>
      <c r="AJ242" s="39">
        <v>3.7690000000000002E-3</v>
      </c>
      <c r="AK242" s="39">
        <v>1.5699000000000001E-2</v>
      </c>
      <c r="AL242" s="39">
        <v>-7.5199999999999998E-3</v>
      </c>
      <c r="AM242" s="44">
        <f t="shared" si="3"/>
        <v>3.9822684000000007E-3</v>
      </c>
      <c r="AN242" s="36"/>
      <c r="AO242" s="36"/>
    </row>
    <row r="243" spans="1:41" ht="15" customHeight="1" x14ac:dyDescent="0.2">
      <c r="A243" s="38">
        <v>43454</v>
      </c>
      <c r="B243" s="39">
        <v>-1.2414E-2</v>
      </c>
      <c r="C243" s="39">
        <v>6.3720000000000001E-3</v>
      </c>
      <c r="D243" s="39">
        <v>5.5950000000000001E-3</v>
      </c>
      <c r="E243" s="39">
        <v>-3.3479999999999998E-3</v>
      </c>
      <c r="F243" s="39">
        <v>2.1250000000000002E-3</v>
      </c>
      <c r="G243" s="39">
        <v>1.5946999999999999E-2</v>
      </c>
      <c r="H243" s="39">
        <v>-4.6699999999999997E-3</v>
      </c>
      <c r="I243" s="39">
        <v>1.6330999999999998E-2</v>
      </c>
      <c r="J243" s="39">
        <v>1.0199E-2</v>
      </c>
      <c r="K243" s="39">
        <v>-1.7316000000000002E-2</v>
      </c>
      <c r="L243" s="39">
        <v>-4.7270000000000003E-3</v>
      </c>
      <c r="M243" s="42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8">
        <v>43446</v>
      </c>
      <c r="AJ243" s="39">
        <v>0</v>
      </c>
      <c r="AK243" s="39">
        <v>-2.4174000000000001E-2</v>
      </c>
      <c r="AL243" s="39">
        <v>-1.8933999999999999E-2</v>
      </c>
      <c r="AM243" s="44">
        <f t="shared" si="3"/>
        <v>-1.43678964E-2</v>
      </c>
      <c r="AN243" s="36"/>
      <c r="AO243" s="36"/>
    </row>
    <row r="244" spans="1:41" ht="15" customHeight="1" x14ac:dyDescent="0.2">
      <c r="A244" s="38">
        <v>43455</v>
      </c>
      <c r="B244" s="39">
        <v>-2.6329999999999999E-3</v>
      </c>
      <c r="C244" s="39">
        <v>2.2699999999999999E-4</v>
      </c>
      <c r="D244" s="39">
        <v>-3.2690999999999998E-2</v>
      </c>
      <c r="E244" s="39">
        <v>0</v>
      </c>
      <c r="F244" s="39">
        <v>-1.8211999999999999E-2</v>
      </c>
      <c r="G244" s="39">
        <v>-1.6553999999999999E-2</v>
      </c>
      <c r="H244" s="39">
        <v>1.3690000000000001E-2</v>
      </c>
      <c r="I244" s="39">
        <v>4.4309000000000001E-2</v>
      </c>
      <c r="J244" s="39">
        <v>3.2284E-2</v>
      </c>
      <c r="K244" s="39">
        <v>-4.3759999999999997E-3</v>
      </c>
      <c r="L244" s="39">
        <v>5.0070000000000002E-3</v>
      </c>
      <c r="M244" s="42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8">
        <v>43447</v>
      </c>
      <c r="AJ244" s="39">
        <v>2.2932999999999999E-2</v>
      </c>
      <c r="AK244" s="39">
        <v>1.2685E-2</v>
      </c>
      <c r="AL244" s="39">
        <v>-2.042E-3</v>
      </c>
      <c r="AM244" s="44">
        <f t="shared" si="3"/>
        <v>1.1190880799999999E-2</v>
      </c>
      <c r="AN244" s="36"/>
      <c r="AO244" s="36"/>
    </row>
    <row r="245" spans="1:41" ht="15" customHeight="1" x14ac:dyDescent="0.2">
      <c r="A245" s="38">
        <v>43460</v>
      </c>
      <c r="B245" s="39">
        <v>-1.98E-3</v>
      </c>
      <c r="C245" s="39">
        <v>6.5560000000000002E-3</v>
      </c>
      <c r="D245" s="39">
        <v>-9.8829999999999994E-3</v>
      </c>
      <c r="E245" s="39">
        <v>-5.3800000000000002E-3</v>
      </c>
      <c r="F245" s="39">
        <v>5.391E-3</v>
      </c>
      <c r="G245" s="39">
        <v>2.1220000000000002E-3</v>
      </c>
      <c r="H245" s="39">
        <v>-1.1351999999999999E-2</v>
      </c>
      <c r="I245" s="39">
        <v>-2.2033000000000001E-2</v>
      </c>
      <c r="J245" s="39">
        <v>-5.5399999999999998E-3</v>
      </c>
      <c r="K245" s="39">
        <v>-5.8708000000000003E-2</v>
      </c>
      <c r="L245" s="39">
        <v>-6.5680000000000001E-3</v>
      </c>
      <c r="M245" s="42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8">
        <v>43448</v>
      </c>
      <c r="AJ245" s="39">
        <v>-1.6060000000000001E-2</v>
      </c>
      <c r="AK245" s="39">
        <v>1.8731000000000001E-2</v>
      </c>
      <c r="AL245" s="39">
        <v>3.4979999999999998E-3</v>
      </c>
      <c r="AM245" s="44">
        <f t="shared" si="3"/>
        <v>2.0561276999999994E-3</v>
      </c>
      <c r="AN245" s="36"/>
      <c r="AO245" s="36"/>
    </row>
    <row r="246" spans="1:41" ht="15" customHeight="1" x14ac:dyDescent="0.2">
      <c r="A246" s="38">
        <v>43461</v>
      </c>
      <c r="B246" s="39">
        <v>-2.6459999999999999E-3</v>
      </c>
      <c r="C246" s="39">
        <v>1.6537E-2</v>
      </c>
      <c r="D246" s="39">
        <v>1.8324E-2</v>
      </c>
      <c r="E246" s="39">
        <v>1.4061000000000001E-2</v>
      </c>
      <c r="F246" s="39">
        <v>-7.5550000000000001E-3</v>
      </c>
      <c r="G246" s="39">
        <v>1.0596E-2</v>
      </c>
      <c r="H246" s="39">
        <v>3.6933000000000001E-2</v>
      </c>
      <c r="I246" s="39">
        <v>2.2072999999999999E-2</v>
      </c>
      <c r="J246" s="39">
        <v>6.9199999999999999E-3</v>
      </c>
      <c r="K246" s="39">
        <v>4.64E-3</v>
      </c>
      <c r="L246" s="39">
        <v>3.7980000000000002E-3</v>
      </c>
      <c r="M246" s="42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8">
        <v>43451</v>
      </c>
      <c r="AJ246" s="39">
        <v>2.4880000000000002E-3</v>
      </c>
      <c r="AK246" s="39">
        <v>-2.2942000000000001E-2</v>
      </c>
      <c r="AL246" s="39">
        <v>-1.3769E-2</v>
      </c>
      <c r="AM246" s="44">
        <f t="shared" si="3"/>
        <v>-1.1406525899999999E-2</v>
      </c>
      <c r="AN246" s="36"/>
      <c r="AO246" s="36"/>
    </row>
    <row r="247" spans="1:41" ht="15" customHeight="1" x14ac:dyDescent="0.2">
      <c r="A247" s="38">
        <v>43462</v>
      </c>
      <c r="B247" s="39">
        <v>1.8373E-2</v>
      </c>
      <c r="C247" s="39">
        <v>2.9912000000000001E-2</v>
      </c>
      <c r="D247" s="39">
        <v>3.5353999999999997E-2</v>
      </c>
      <c r="E247" s="39">
        <v>2.8188999999999999E-2</v>
      </c>
      <c r="F247" s="39">
        <v>1.6121E-2</v>
      </c>
      <c r="G247" s="39">
        <v>4.2490000000000002E-3</v>
      </c>
      <c r="H247" s="39">
        <v>3.9470999999999999E-2</v>
      </c>
      <c r="I247" s="39">
        <v>2.8466999999999999E-2</v>
      </c>
      <c r="J247" s="39">
        <v>2.5533E-2</v>
      </c>
      <c r="K247" s="39">
        <v>1.6074000000000001E-2</v>
      </c>
      <c r="L247" s="39">
        <v>2.8003E-2</v>
      </c>
      <c r="M247" s="42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8">
        <v>43452</v>
      </c>
      <c r="AJ247" s="39">
        <v>-1.3759E-2</v>
      </c>
      <c r="AK247" s="39">
        <v>-3.1700000000000001E-3</v>
      </c>
      <c r="AL247" s="39">
        <v>-5.3239999999999997E-3</v>
      </c>
      <c r="AM247" s="44">
        <f t="shared" si="3"/>
        <v>-7.4169249E-3</v>
      </c>
      <c r="AN247" s="36"/>
      <c r="AO247" s="36"/>
    </row>
    <row r="248" spans="1:41" ht="15" customHeight="1" x14ac:dyDescent="0.2">
      <c r="A248" s="38">
        <v>43467</v>
      </c>
      <c r="B248" s="39">
        <v>4.8852E-2</v>
      </c>
      <c r="C248" s="39">
        <v>4.4386000000000002E-2</v>
      </c>
      <c r="D248" s="39">
        <v>6.6889999999999996E-3</v>
      </c>
      <c r="E248" s="39">
        <v>2.5527999999999999E-2</v>
      </c>
      <c r="F248" s="39">
        <v>3.5605999999999999E-2</v>
      </c>
      <c r="G248" s="39">
        <v>3.3355999999999997E-2</v>
      </c>
      <c r="H248" s="39">
        <v>1.9755000000000002E-2</v>
      </c>
      <c r="I248" s="39">
        <v>2.6761E-2</v>
      </c>
      <c r="J248" s="39">
        <v>3.6956000000000003E-2</v>
      </c>
      <c r="K248" s="39">
        <v>-2.281E-3</v>
      </c>
      <c r="L248" s="39">
        <v>3.4938999999999998E-2</v>
      </c>
      <c r="M248" s="42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8">
        <v>43453</v>
      </c>
      <c r="AJ248" s="39">
        <v>-1.0336E-2</v>
      </c>
      <c r="AK248" s="39">
        <v>-5.3049999999999998E-3</v>
      </c>
      <c r="AL248" s="39">
        <v>-2.2492999999999999E-2</v>
      </c>
      <c r="AM248" s="44">
        <f t="shared" si="3"/>
        <v>-1.2710062199999999E-2</v>
      </c>
      <c r="AN248" s="36"/>
      <c r="AO248" s="36"/>
    </row>
    <row r="249" spans="1:41" ht="15" customHeight="1" x14ac:dyDescent="0.2">
      <c r="A249" s="38">
        <v>43468</v>
      </c>
      <c r="B249" s="39">
        <v>1.1084E-2</v>
      </c>
      <c r="C249" s="39">
        <v>4.1070000000000004E-3</v>
      </c>
      <c r="D249" s="39">
        <v>6.6449999999999999E-3</v>
      </c>
      <c r="E249" s="39">
        <v>1.6250000000000001E-2</v>
      </c>
      <c r="F249" s="39">
        <v>2.0367E-2</v>
      </c>
      <c r="G249" s="39">
        <v>3.2279000000000002E-2</v>
      </c>
      <c r="H249" s="39">
        <v>9.1500000000000001E-3</v>
      </c>
      <c r="I249" s="39">
        <v>-1.2710000000000001E-2</v>
      </c>
      <c r="J249" s="39">
        <v>-1.6659E-2</v>
      </c>
      <c r="K249" s="39">
        <v>-1.6111E-2</v>
      </c>
      <c r="L249" s="39">
        <v>6.0470000000000003E-3</v>
      </c>
      <c r="M249" s="42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8">
        <v>43454</v>
      </c>
      <c r="AJ249" s="39">
        <v>-1.2414E-2</v>
      </c>
      <c r="AK249" s="39">
        <v>2.1250000000000002E-3</v>
      </c>
      <c r="AL249" s="39">
        <v>1.5946999999999999E-2</v>
      </c>
      <c r="AM249" s="44">
        <f t="shared" si="3"/>
        <v>1.8858114000000004E-3</v>
      </c>
      <c r="AN249" s="36"/>
      <c r="AO249" s="36"/>
    </row>
    <row r="250" spans="1:41" ht="15" customHeight="1" x14ac:dyDescent="0.2">
      <c r="A250" s="38">
        <v>43469</v>
      </c>
      <c r="B250" s="39">
        <v>1.3382E-2</v>
      </c>
      <c r="C250" s="39">
        <v>0</v>
      </c>
      <c r="D250" s="39">
        <v>-3.0936999999999999E-2</v>
      </c>
      <c r="E250" s="39">
        <v>-8.7170000000000008E-3</v>
      </c>
      <c r="F250" s="39">
        <v>4.0239999999999998E-3</v>
      </c>
      <c r="G250" s="39">
        <v>7.3470000000000002E-3</v>
      </c>
      <c r="H250" s="39">
        <v>-2.5305999999999999E-2</v>
      </c>
      <c r="I250" s="39">
        <v>-3.9128000000000003E-2</v>
      </c>
      <c r="J250" s="39">
        <v>-1.0263E-2</v>
      </c>
      <c r="K250" s="39">
        <v>-9.3240000000000007E-3</v>
      </c>
      <c r="L250" s="39">
        <v>3.0100000000000001E-3</v>
      </c>
      <c r="M250" s="42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8">
        <v>43455</v>
      </c>
      <c r="AJ250" s="39">
        <v>-2.6329999999999999E-3</v>
      </c>
      <c r="AK250" s="39">
        <v>-1.8211999999999999E-2</v>
      </c>
      <c r="AL250" s="39">
        <v>-1.6553999999999999E-2</v>
      </c>
      <c r="AM250" s="44">
        <f t="shared" si="3"/>
        <v>-1.2465086699999999E-2</v>
      </c>
      <c r="AN250" s="36"/>
      <c r="AO250" s="36"/>
    </row>
    <row r="251" spans="1:41" ht="15" customHeight="1" x14ac:dyDescent="0.2">
      <c r="A251" s="38">
        <v>43472</v>
      </c>
      <c r="B251" s="39">
        <v>-4.2389999999999997E-3</v>
      </c>
      <c r="C251" s="39">
        <v>-6.5789999999999998E-3</v>
      </c>
      <c r="D251" s="39">
        <v>1.0194E-2</v>
      </c>
      <c r="E251" s="39">
        <v>-5.6439999999999997E-3</v>
      </c>
      <c r="F251" s="39">
        <v>-1.2121E-2</v>
      </c>
      <c r="G251" s="39">
        <v>-6.2129999999999998E-3</v>
      </c>
      <c r="H251" s="39">
        <v>-1.5691E-2</v>
      </c>
      <c r="I251" s="39">
        <v>-2.3243E-2</v>
      </c>
      <c r="J251" s="39">
        <v>-1.8811000000000001E-2</v>
      </c>
      <c r="K251" s="39">
        <v>-7.051E-3</v>
      </c>
      <c r="L251" s="39">
        <v>-1.536E-3</v>
      </c>
      <c r="M251" s="42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8">
        <v>43460</v>
      </c>
      <c r="AJ251" s="39">
        <v>-1.98E-3</v>
      </c>
      <c r="AK251" s="39">
        <v>5.391E-3</v>
      </c>
      <c r="AL251" s="39">
        <v>2.1220000000000002E-3</v>
      </c>
      <c r="AM251" s="44">
        <f t="shared" si="3"/>
        <v>1.8441488999999998E-3</v>
      </c>
      <c r="AN251" s="36"/>
      <c r="AO251" s="36"/>
    </row>
    <row r="252" spans="1:41" ht="15" customHeight="1" x14ac:dyDescent="0.2">
      <c r="A252" s="38">
        <v>43473</v>
      </c>
      <c r="B252" s="39">
        <v>-2.0226999999999998E-2</v>
      </c>
      <c r="C252" s="39">
        <v>-1.141E-2</v>
      </c>
      <c r="D252" s="39">
        <v>7.4099999999999999E-3</v>
      </c>
      <c r="E252" s="39">
        <v>-6.9420000000000003E-3</v>
      </c>
      <c r="F252" s="39">
        <v>-2.0349999999999999E-3</v>
      </c>
      <c r="G252" s="39">
        <v>1.1268E-2</v>
      </c>
      <c r="H252" s="39">
        <v>-1.3472E-2</v>
      </c>
      <c r="I252" s="39">
        <v>3.1670999999999998E-2</v>
      </c>
      <c r="J252" s="39">
        <v>6.78E-4</v>
      </c>
      <c r="K252" s="39">
        <v>-4.8319000000000001E-2</v>
      </c>
      <c r="L252" s="39">
        <v>3.614E-3</v>
      </c>
      <c r="M252" s="42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8">
        <v>43461</v>
      </c>
      <c r="AJ252" s="39">
        <v>-2.6459999999999999E-3</v>
      </c>
      <c r="AK252" s="39">
        <v>-7.5550000000000001E-3</v>
      </c>
      <c r="AL252" s="39">
        <v>1.0596E-2</v>
      </c>
      <c r="AM252" s="44">
        <f t="shared" si="3"/>
        <v>1.3165349999999998E-4</v>
      </c>
      <c r="AN252" s="36"/>
      <c r="AO252" s="36"/>
    </row>
    <row r="253" spans="1:41" ht="15" customHeight="1" x14ac:dyDescent="0.2">
      <c r="A253" s="38">
        <v>43474</v>
      </c>
      <c r="B253" s="39">
        <v>1.4141000000000001E-2</v>
      </c>
      <c r="C253" s="39">
        <v>-2.7160000000000001E-3</v>
      </c>
      <c r="D253" s="39">
        <v>7.6880000000000004E-3</v>
      </c>
      <c r="E253" s="39">
        <v>3.7929999999999999E-3</v>
      </c>
      <c r="F253" s="39">
        <v>1.9162999999999999E-2</v>
      </c>
      <c r="G253" s="39">
        <v>2.6263000000000002E-2</v>
      </c>
      <c r="H253" s="39">
        <v>1.3958999999999999E-2</v>
      </c>
      <c r="I253" s="39">
        <v>2.1353E-2</v>
      </c>
      <c r="J253" s="39">
        <v>2.3113000000000002E-2</v>
      </c>
      <c r="K253" s="39">
        <v>-7.4530000000000004E-3</v>
      </c>
      <c r="L253" s="39">
        <v>1.7044E-2</v>
      </c>
      <c r="M253" s="42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8">
        <v>43462</v>
      </c>
      <c r="AJ253" s="39">
        <v>1.8373E-2</v>
      </c>
      <c r="AK253" s="39">
        <v>1.6121E-2</v>
      </c>
      <c r="AL253" s="39">
        <v>4.2490000000000002E-3</v>
      </c>
      <c r="AM253" s="44">
        <f t="shared" si="3"/>
        <v>1.2913041899999998E-2</v>
      </c>
      <c r="AN253" s="36"/>
      <c r="AO253" s="36"/>
    </row>
    <row r="254" spans="1:41" ht="15" customHeight="1" x14ac:dyDescent="0.2">
      <c r="A254" s="38">
        <v>43475</v>
      </c>
      <c r="B254" s="39">
        <v>2.8289999999999999E-2</v>
      </c>
      <c r="C254" s="39">
        <v>1.4538000000000001E-2</v>
      </c>
      <c r="D254" s="39">
        <v>2.66E-3</v>
      </c>
      <c r="E254" s="39">
        <v>1.5650000000000001E-2</v>
      </c>
      <c r="F254" s="39">
        <v>1.8803E-2</v>
      </c>
      <c r="G254" s="39">
        <v>-1.1802E-2</v>
      </c>
      <c r="H254" s="39">
        <v>-8.7930000000000005E-3</v>
      </c>
      <c r="I254" s="39">
        <v>1.407E-3</v>
      </c>
      <c r="J254" s="39">
        <v>-4.9789999999999999E-3</v>
      </c>
      <c r="K254" s="39">
        <v>9.7348000000000004E-2</v>
      </c>
      <c r="L254" s="39">
        <v>2.049E-3</v>
      </c>
      <c r="M254" s="42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8">
        <v>43467</v>
      </c>
      <c r="AJ254" s="39">
        <v>4.8852E-2</v>
      </c>
      <c r="AK254" s="39">
        <v>3.5605999999999999E-2</v>
      </c>
      <c r="AL254" s="39">
        <v>3.3355999999999997E-2</v>
      </c>
      <c r="AM254" s="44">
        <f t="shared" si="3"/>
        <v>3.9267406199999993E-2</v>
      </c>
      <c r="AN254" s="36"/>
      <c r="AO254" s="36"/>
    </row>
    <row r="255" spans="1:41" ht="15" customHeight="1" x14ac:dyDescent="0.2">
      <c r="A255" s="38">
        <v>43476</v>
      </c>
      <c r="B255" s="39">
        <v>2.5777999999999999E-2</v>
      </c>
      <c r="C255" s="39">
        <v>4.1149999999999997E-3</v>
      </c>
      <c r="D255" s="39">
        <v>2.1357999999999999E-2</v>
      </c>
      <c r="E255" s="39">
        <v>2.7567000000000001E-2</v>
      </c>
      <c r="F255" s="39">
        <v>2.4213999999999999E-2</v>
      </c>
      <c r="G255" s="39">
        <v>1.643E-2</v>
      </c>
      <c r="H255" s="39">
        <v>-1.6823999999999999E-2</v>
      </c>
      <c r="I255" s="39">
        <v>-2.2520999999999999E-2</v>
      </c>
      <c r="J255" s="39">
        <v>-1.9151000000000001E-2</v>
      </c>
      <c r="K255" s="39">
        <v>2.0157000000000001E-2</v>
      </c>
      <c r="L255" s="39">
        <v>-1.5679999999999999E-3</v>
      </c>
      <c r="M255" s="42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8">
        <v>43468</v>
      </c>
      <c r="AJ255" s="39">
        <v>1.1084E-2</v>
      </c>
      <c r="AK255" s="39">
        <v>2.0367E-2</v>
      </c>
      <c r="AL255" s="39">
        <v>3.2279000000000002E-2</v>
      </c>
      <c r="AM255" s="44">
        <f t="shared" si="3"/>
        <v>2.1241209E-2</v>
      </c>
      <c r="AN255" s="36"/>
      <c r="AO255" s="36"/>
    </row>
    <row r="256" spans="1:41" ht="15" customHeight="1" x14ac:dyDescent="0.2">
      <c r="A256" s="38">
        <v>43479</v>
      </c>
      <c r="B256" s="39">
        <v>1.4356000000000001E-2</v>
      </c>
      <c r="C256" s="39">
        <v>2.2938E-2</v>
      </c>
      <c r="D256" s="39">
        <v>2.8523E-2</v>
      </c>
      <c r="E256" s="39">
        <v>1.7964999999999998E-2</v>
      </c>
      <c r="F256" s="39">
        <v>2.4576000000000001E-2</v>
      </c>
      <c r="G256" s="39">
        <v>1.3220000000000001E-2</v>
      </c>
      <c r="H256" s="39">
        <v>-1.4577E-2</v>
      </c>
      <c r="I256" s="39">
        <v>-1.8388999999999999E-2</v>
      </c>
      <c r="J256" s="39">
        <v>-3.738E-3</v>
      </c>
      <c r="K256" s="39">
        <v>6.6476999999999994E-2</v>
      </c>
      <c r="L256" s="39">
        <v>8.6750000000000004E-3</v>
      </c>
      <c r="M256" s="42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8">
        <v>43469</v>
      </c>
      <c r="AJ256" s="39">
        <v>1.3382E-2</v>
      </c>
      <c r="AK256" s="39">
        <v>4.0239999999999998E-3</v>
      </c>
      <c r="AL256" s="39">
        <v>7.3470000000000002E-3</v>
      </c>
      <c r="AM256" s="44">
        <f t="shared" si="3"/>
        <v>8.2501748999999989E-3</v>
      </c>
      <c r="AN256" s="36"/>
      <c r="AO256" s="36"/>
    </row>
    <row r="257" spans="1:41" ht="15" customHeight="1" x14ac:dyDescent="0.2">
      <c r="A257" s="38">
        <v>43480</v>
      </c>
      <c r="B257" s="39">
        <v>9.0810000000000005E-3</v>
      </c>
      <c r="C257" s="39">
        <v>-1.1708E-2</v>
      </c>
      <c r="D257" s="39">
        <v>-7.9299999999999995E-3</v>
      </c>
      <c r="E257" s="39">
        <v>-2.0990000000000002E-2</v>
      </c>
      <c r="F257" s="39">
        <v>-1.6E-2</v>
      </c>
      <c r="G257" s="39">
        <v>-4.0280000000000003E-3</v>
      </c>
      <c r="H257" s="39">
        <v>2.5000999999999999E-2</v>
      </c>
      <c r="I257" s="39">
        <v>-3.6700000000000001E-3</v>
      </c>
      <c r="J257" s="39">
        <v>-1.8557000000000001E-2</v>
      </c>
      <c r="K257" s="39">
        <v>3.2655999999999998E-2</v>
      </c>
      <c r="L257" s="39">
        <v>-4.4450000000000002E-3</v>
      </c>
      <c r="M257" s="42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8">
        <v>43472</v>
      </c>
      <c r="AJ257" s="39">
        <v>-4.2389999999999997E-3</v>
      </c>
      <c r="AK257" s="39">
        <v>-1.2121E-2</v>
      </c>
      <c r="AL257" s="39">
        <v>-6.2129999999999998E-3</v>
      </c>
      <c r="AM257" s="44">
        <f t="shared" si="3"/>
        <v>-7.5235809000000001E-3</v>
      </c>
      <c r="AN257" s="36"/>
      <c r="AO257" s="36"/>
    </row>
    <row r="258" spans="1:41" ht="15" customHeight="1" x14ac:dyDescent="0.2">
      <c r="A258" s="38">
        <v>43481</v>
      </c>
      <c r="B258" s="39">
        <v>5.6340000000000001E-3</v>
      </c>
      <c r="C258" s="39">
        <v>-9.5890000000000003E-3</v>
      </c>
      <c r="D258" s="39">
        <v>-1.3466000000000001E-2</v>
      </c>
      <c r="E258" s="39">
        <v>-9.1319999999999995E-3</v>
      </c>
      <c r="F258" s="39">
        <v>-1.8190999999999999E-2</v>
      </c>
      <c r="G258" s="39">
        <v>-4.3150000000000003E-3</v>
      </c>
      <c r="H258" s="39">
        <v>3.6970000000000002E-3</v>
      </c>
      <c r="I258" s="39">
        <v>2.1819000000000002E-2</v>
      </c>
      <c r="J258" s="39">
        <v>7.2579999999999997E-3</v>
      </c>
      <c r="K258" s="39">
        <v>1.3958E-2</v>
      </c>
      <c r="L258" s="39">
        <v>3.5869999999999999E-3</v>
      </c>
      <c r="M258" s="42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8">
        <v>43473</v>
      </c>
      <c r="AJ258" s="39">
        <v>-2.0226999999999998E-2</v>
      </c>
      <c r="AK258" s="39">
        <v>-2.0349999999999999E-3</v>
      </c>
      <c r="AL258" s="39">
        <v>1.1268E-2</v>
      </c>
      <c r="AM258" s="44">
        <f t="shared" si="3"/>
        <v>-3.6643001999999989E-3</v>
      </c>
      <c r="AN258" s="36"/>
      <c r="AO258" s="36"/>
    </row>
    <row r="259" spans="1:41" ht="15" customHeight="1" x14ac:dyDescent="0.2">
      <c r="A259" s="38">
        <v>43482</v>
      </c>
      <c r="B259" s="39">
        <v>2.8050000000000002E-3</v>
      </c>
      <c r="C259" s="39">
        <v>3.6830000000000001E-3</v>
      </c>
      <c r="D259" s="39">
        <v>2.2974999999999999E-2</v>
      </c>
      <c r="E259" s="39">
        <v>4.1922000000000001E-2</v>
      </c>
      <c r="F259" s="39">
        <v>1.4389000000000001E-2</v>
      </c>
      <c r="G259" s="39">
        <v>1.5022000000000001E-2</v>
      </c>
      <c r="H259" s="39">
        <v>1.1738999999999999E-2</v>
      </c>
      <c r="I259" s="39">
        <v>3.6496000000000001E-2</v>
      </c>
      <c r="J259" s="39">
        <v>6.0787000000000001E-2</v>
      </c>
      <c r="K259" s="39">
        <v>-2.4049000000000001E-2</v>
      </c>
      <c r="L259" s="39">
        <v>1.0097999999999999E-2</v>
      </c>
      <c r="M259" s="42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8">
        <v>43474</v>
      </c>
      <c r="AJ259" s="39">
        <v>1.4141000000000001E-2</v>
      </c>
      <c r="AK259" s="39">
        <v>1.9162999999999999E-2</v>
      </c>
      <c r="AL259" s="39">
        <v>2.6263000000000002E-2</v>
      </c>
      <c r="AM259" s="44">
        <f t="shared" si="3"/>
        <v>1.9853681099999999E-2</v>
      </c>
      <c r="AN259" s="36"/>
      <c r="AO259" s="36"/>
    </row>
    <row r="260" spans="1:41" ht="15" customHeight="1" x14ac:dyDescent="0.2">
      <c r="A260" s="38">
        <v>43483</v>
      </c>
      <c r="B260" s="39">
        <v>8.3680000000000004E-3</v>
      </c>
      <c r="C260" s="39">
        <v>-8.4089999999999998E-3</v>
      </c>
      <c r="D260" s="39">
        <v>-2.0074000000000002E-2</v>
      </c>
      <c r="E260" s="39">
        <v>5.8600000000000004E-4</v>
      </c>
      <c r="F260" s="39">
        <v>-1.5355000000000001E-2</v>
      </c>
      <c r="G260" s="39">
        <v>2.4459000000000002E-2</v>
      </c>
      <c r="H260" s="39">
        <v>-2.43E-4</v>
      </c>
      <c r="I260" s="39">
        <v>1.3776999999999999E-2</v>
      </c>
      <c r="J260" s="39">
        <v>1.0316000000000001E-2</v>
      </c>
      <c r="K260" s="39">
        <v>-1.0194E-2</v>
      </c>
      <c r="L260" s="39">
        <v>7.783E-3</v>
      </c>
      <c r="M260" s="42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8">
        <v>43475</v>
      </c>
      <c r="AJ260" s="39">
        <v>2.8289999999999999E-2</v>
      </c>
      <c r="AK260" s="39">
        <v>1.8803E-2</v>
      </c>
      <c r="AL260" s="39">
        <v>-1.1802E-2</v>
      </c>
      <c r="AM260" s="44">
        <f t="shared" si="3"/>
        <v>1.1762490299999998E-2</v>
      </c>
      <c r="AN260" s="36"/>
      <c r="AO260" s="36"/>
    </row>
    <row r="261" spans="1:41" ht="15" customHeight="1" x14ac:dyDescent="0.2">
      <c r="A261" s="38">
        <v>43486</v>
      </c>
      <c r="B261" s="39">
        <v>0</v>
      </c>
      <c r="C261" s="39">
        <v>-5.3699999999999998E-3</v>
      </c>
      <c r="D261" s="39">
        <v>8.9720000000000008E-3</v>
      </c>
      <c r="E261" s="39">
        <v>7.5909999999999997E-3</v>
      </c>
      <c r="F261" s="39">
        <v>1.5355000000000001E-2</v>
      </c>
      <c r="G261" s="39">
        <v>4.666E-3</v>
      </c>
      <c r="H261" s="39">
        <v>-9.2840000000000006E-3</v>
      </c>
      <c r="I261" s="39">
        <v>-1.9574999999999999E-2</v>
      </c>
      <c r="J261" s="39">
        <v>3.5290000000000002E-2</v>
      </c>
      <c r="K261" s="39">
        <v>-1.6528999999999999E-2</v>
      </c>
      <c r="L261" s="39">
        <v>-9.0600000000000001E-4</v>
      </c>
      <c r="M261" s="42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8">
        <v>43476</v>
      </c>
      <c r="AJ261" s="39">
        <v>2.5777999999999999E-2</v>
      </c>
      <c r="AK261" s="39">
        <v>2.4213999999999999E-2</v>
      </c>
      <c r="AL261" s="39">
        <v>1.643E-2</v>
      </c>
      <c r="AM261" s="44">
        <f t="shared" si="3"/>
        <v>2.2138452599999997E-2</v>
      </c>
      <c r="AN261" s="36"/>
      <c r="AO261" s="36"/>
    </row>
    <row r="262" spans="1:41" ht="15" customHeight="1" x14ac:dyDescent="0.2">
      <c r="A262" s="38">
        <v>43487</v>
      </c>
      <c r="B262" s="39">
        <v>-2.5888000000000001E-2</v>
      </c>
      <c r="C262" s="39">
        <v>-1.8649999999999999E-3</v>
      </c>
      <c r="D262" s="39">
        <v>9.5239999999999995E-3</v>
      </c>
      <c r="E262" s="39">
        <v>-8.7639999999999992E-3</v>
      </c>
      <c r="F262" s="39">
        <v>7.5900000000000004E-3</v>
      </c>
      <c r="G262" s="39">
        <v>6.9579999999999998E-3</v>
      </c>
      <c r="H262" s="39">
        <v>1.472E-3</v>
      </c>
      <c r="I262" s="39">
        <v>-1.4052E-2</v>
      </c>
      <c r="J262" s="39">
        <v>-1.5601E-2</v>
      </c>
      <c r="K262" s="39">
        <v>2.6723E-2</v>
      </c>
      <c r="L262" s="39">
        <v>-9.4809999999999998E-3</v>
      </c>
      <c r="M262" s="42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8">
        <v>43479</v>
      </c>
      <c r="AJ262" s="39">
        <v>1.4356000000000001E-2</v>
      </c>
      <c r="AK262" s="39">
        <v>2.4576000000000001E-2</v>
      </c>
      <c r="AL262" s="39">
        <v>1.3220000000000001E-2</v>
      </c>
      <c r="AM262" s="44">
        <f t="shared" si="3"/>
        <v>1.7382261600000001E-2</v>
      </c>
      <c r="AN262" s="36"/>
      <c r="AO262" s="36"/>
    </row>
    <row r="263" spans="1:41" ht="15" customHeight="1" x14ac:dyDescent="0.2">
      <c r="A263" s="38">
        <v>43488</v>
      </c>
      <c r="B263" s="39">
        <v>-2.0737999999999999E-2</v>
      </c>
      <c r="C263" s="39">
        <v>2.0535000000000001E-2</v>
      </c>
      <c r="D263" s="39">
        <v>1.8780000000000002E-2</v>
      </c>
      <c r="E263" s="39">
        <v>7.0179999999999999E-3</v>
      </c>
      <c r="F263" s="39">
        <v>2.8319999999999999E-3</v>
      </c>
      <c r="G263" s="39">
        <v>5.2769000000000003E-2</v>
      </c>
      <c r="H263" s="39">
        <v>2.7557999999999999E-2</v>
      </c>
      <c r="I263" s="39">
        <v>1.8461000000000002E-2</v>
      </c>
      <c r="J263" s="39">
        <v>8.7659999999999995E-3</v>
      </c>
      <c r="K263" s="39">
        <v>4.5598E-2</v>
      </c>
      <c r="L263" s="39">
        <v>1.5183E-2</v>
      </c>
      <c r="M263" s="42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8">
        <v>43480</v>
      </c>
      <c r="AJ263" s="39">
        <v>9.0810000000000005E-3</v>
      </c>
      <c r="AK263" s="39">
        <v>-1.6E-2</v>
      </c>
      <c r="AL263" s="39">
        <v>-4.0280000000000003E-3</v>
      </c>
      <c r="AM263" s="44">
        <f t="shared" si="3"/>
        <v>-3.6486350999999995E-3</v>
      </c>
      <c r="AN263" s="36"/>
      <c r="AO263" s="36"/>
    </row>
    <row r="264" spans="1:41" ht="15" customHeight="1" x14ac:dyDescent="0.2">
      <c r="A264" s="38">
        <v>43489</v>
      </c>
      <c r="B264" s="39">
        <v>-1.165E-3</v>
      </c>
      <c r="C264" s="39">
        <v>-5.0939999999999996E-3</v>
      </c>
      <c r="D264" s="39">
        <v>2.7525000000000001E-2</v>
      </c>
      <c r="E264" s="39">
        <v>1.1011E-2</v>
      </c>
      <c r="F264" s="39">
        <v>5.1435000000000002E-2</v>
      </c>
      <c r="G264" s="39">
        <v>2.2879E-2</v>
      </c>
      <c r="H264" s="39">
        <v>-3.104E-3</v>
      </c>
      <c r="I264" s="39">
        <v>2.8531000000000001E-2</v>
      </c>
      <c r="J264" s="39">
        <v>4.3550000000000004E-3</v>
      </c>
      <c r="K264" s="39">
        <v>6.1991999999999998E-2</v>
      </c>
      <c r="L264" s="39">
        <v>1.1521999999999999E-2</v>
      </c>
      <c r="M264" s="42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8">
        <v>43481</v>
      </c>
      <c r="AJ264" s="39">
        <v>5.6340000000000001E-3</v>
      </c>
      <c r="AK264" s="39">
        <v>-1.8190999999999999E-2</v>
      </c>
      <c r="AL264" s="39">
        <v>-4.3150000000000003E-3</v>
      </c>
      <c r="AM264" s="44">
        <f t="shared" si="3"/>
        <v>-5.6234375999999987E-3</v>
      </c>
      <c r="AN264" s="36"/>
      <c r="AO264" s="36"/>
    </row>
    <row r="265" spans="1:41" ht="15" customHeight="1" x14ac:dyDescent="0.2">
      <c r="A265" s="38">
        <v>43493</v>
      </c>
      <c r="B265" s="39">
        <v>4.5009E-2</v>
      </c>
      <c r="C265" s="39">
        <v>-1.2954E-2</v>
      </c>
      <c r="D265" s="39">
        <v>7.5129999999999997E-3</v>
      </c>
      <c r="E265" s="39">
        <v>-9.2650000000000007E-3</v>
      </c>
      <c r="F265" s="39">
        <v>2.6502999999999999E-2</v>
      </c>
      <c r="G265" s="39">
        <v>3.7387999999999998E-2</v>
      </c>
      <c r="H265" s="39">
        <v>1.4012999999999999E-2</v>
      </c>
      <c r="I265" s="39">
        <v>1.8505000000000001E-2</v>
      </c>
      <c r="J265" s="39">
        <v>-6.5389999999999997E-3</v>
      </c>
      <c r="K265" s="39">
        <v>-2.5832000000000001E-2</v>
      </c>
      <c r="L265" s="39">
        <v>-2.3137000000000001E-2</v>
      </c>
      <c r="M265" s="42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8">
        <v>43482</v>
      </c>
      <c r="AJ265" s="39">
        <v>2.8050000000000002E-3</v>
      </c>
      <c r="AK265" s="39">
        <v>1.4389000000000001E-2</v>
      </c>
      <c r="AL265" s="39">
        <v>1.5022000000000001E-2</v>
      </c>
      <c r="AM265" s="44">
        <f t="shared" si="3"/>
        <v>1.0737592800000001E-2</v>
      </c>
      <c r="AN265" s="36"/>
      <c r="AO265" s="36"/>
    </row>
    <row r="266" spans="1:41" ht="15" customHeight="1" x14ac:dyDescent="0.2">
      <c r="A266" s="38">
        <v>43494</v>
      </c>
      <c r="B266" s="39">
        <v>-4.4669999999999996E-3</v>
      </c>
      <c r="C266" s="39">
        <v>3.2776E-2</v>
      </c>
      <c r="D266" s="39">
        <v>1.0425E-2</v>
      </c>
      <c r="E266" s="39">
        <v>-7.0049999999999999E-3</v>
      </c>
      <c r="F266" s="39">
        <v>4.5171999999999997E-2</v>
      </c>
      <c r="G266" s="39">
        <v>-2.3203000000000001E-2</v>
      </c>
      <c r="H266" s="39">
        <v>2.0773E-2</v>
      </c>
      <c r="I266" s="39">
        <v>7.0439999999999999E-3</v>
      </c>
      <c r="J266" s="39">
        <v>-3.4420000000000002E-3</v>
      </c>
      <c r="K266" s="39">
        <v>5.8092999999999999E-2</v>
      </c>
      <c r="L266" s="39">
        <v>2.0509999999999999E-3</v>
      </c>
      <c r="M266" s="42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8">
        <v>43483</v>
      </c>
      <c r="AJ266" s="39">
        <v>8.3680000000000004E-3</v>
      </c>
      <c r="AK266" s="39">
        <v>-1.5355000000000001E-2</v>
      </c>
      <c r="AL266" s="39">
        <v>2.4459000000000002E-2</v>
      </c>
      <c r="AM266" s="44">
        <f t="shared" si="3"/>
        <v>5.8234176000000011E-3</v>
      </c>
      <c r="AN266" s="36"/>
      <c r="AO266" s="36"/>
    </row>
    <row r="267" spans="1:41" ht="15" customHeight="1" x14ac:dyDescent="0.2">
      <c r="A267" s="38">
        <v>43495</v>
      </c>
      <c r="B267" s="39">
        <v>5.5799999999999999E-3</v>
      </c>
      <c r="C267" s="39">
        <v>1.2933999999999999E-2</v>
      </c>
      <c r="D267" s="39">
        <v>-7.4349999999999998E-3</v>
      </c>
      <c r="E267" s="39">
        <v>2.9250000000000001E-3</v>
      </c>
      <c r="F267" s="39">
        <v>-2.1052999999999999E-2</v>
      </c>
      <c r="G267" s="39">
        <v>-3.2919999999999998E-3</v>
      </c>
      <c r="H267" s="39">
        <v>7.365E-3</v>
      </c>
      <c r="I267" s="39">
        <v>-3.7360000000000002E-3</v>
      </c>
      <c r="J267" s="39">
        <v>3.9944E-2</v>
      </c>
      <c r="K267" s="39">
        <v>1.7482999999999999E-2</v>
      </c>
      <c r="L267" s="39">
        <v>1.4089000000000001E-2</v>
      </c>
      <c r="M267" s="42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8">
        <v>43486</v>
      </c>
      <c r="AJ267" s="39">
        <v>0</v>
      </c>
      <c r="AK267" s="39">
        <v>1.5355000000000001E-2</v>
      </c>
      <c r="AL267" s="39">
        <v>4.666E-3</v>
      </c>
      <c r="AM267" s="44">
        <f t="shared" si="3"/>
        <v>6.6729992999999994E-3</v>
      </c>
      <c r="AN267" s="36"/>
      <c r="AO267" s="36"/>
    </row>
    <row r="268" spans="1:41" ht="15" customHeight="1" x14ac:dyDescent="0.2">
      <c r="A268" s="38">
        <v>43496</v>
      </c>
      <c r="B268" s="39">
        <v>-2.5932E-2</v>
      </c>
      <c r="C268" s="39">
        <v>2.4992E-2</v>
      </c>
      <c r="D268" s="39">
        <v>-1.3221E-2</v>
      </c>
      <c r="E268" s="39">
        <v>-6.4460000000000003E-3</v>
      </c>
      <c r="F268" s="39">
        <v>-3.1116999999999999E-2</v>
      </c>
      <c r="G268" s="39">
        <v>-1.4470999999999999E-2</v>
      </c>
      <c r="H268" s="39">
        <v>2.1326000000000001E-2</v>
      </c>
      <c r="I268" s="39">
        <v>1.7600000000000001E-3</v>
      </c>
      <c r="J268" s="39">
        <v>3.0079999999999998E-3</v>
      </c>
      <c r="K268" s="39">
        <v>3.9086999999999997E-2</v>
      </c>
      <c r="L268" s="39">
        <v>4.0850000000000001E-3</v>
      </c>
      <c r="M268" s="42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8">
        <v>43487</v>
      </c>
      <c r="AJ268" s="39">
        <v>-2.5888000000000001E-2</v>
      </c>
      <c r="AK268" s="39">
        <v>7.5900000000000004E-3</v>
      </c>
      <c r="AL268" s="39">
        <v>6.9579999999999998E-3</v>
      </c>
      <c r="AM268" s="44">
        <f t="shared" si="3"/>
        <v>-3.779621999999999E-3</v>
      </c>
      <c r="AN268" s="36"/>
      <c r="AO268" s="36"/>
    </row>
    <row r="269" spans="1:41" ht="15" customHeight="1" x14ac:dyDescent="0.2">
      <c r="A269" s="38">
        <v>43497</v>
      </c>
      <c r="B269" s="39">
        <v>3.3692E-2</v>
      </c>
      <c r="C269" s="39">
        <v>4.8089999999999999E-3</v>
      </c>
      <c r="D269" s="39">
        <v>4.2259999999999997E-3</v>
      </c>
      <c r="E269" s="39">
        <v>-1.6598000000000002E-2</v>
      </c>
      <c r="F269" s="39">
        <v>7.8709999999999995E-3</v>
      </c>
      <c r="G269" s="39">
        <v>1.917E-2</v>
      </c>
      <c r="H269" s="39">
        <v>8.9700000000000001E-4</v>
      </c>
      <c r="I269" s="39">
        <v>3.5100000000000001E-3</v>
      </c>
      <c r="J269" s="39">
        <v>-1.5129E-2</v>
      </c>
      <c r="K269" s="39">
        <v>-6.6889999999999996E-3</v>
      </c>
      <c r="L269" s="39">
        <v>4.7939999999999997E-3</v>
      </c>
      <c r="M269" s="42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8">
        <v>43488</v>
      </c>
      <c r="AJ269" s="39">
        <v>-2.0737999999999999E-2</v>
      </c>
      <c r="AK269" s="39">
        <v>2.8319999999999999E-3</v>
      </c>
      <c r="AL269" s="39">
        <v>5.2769000000000003E-2</v>
      </c>
      <c r="AM269" s="44">
        <f t="shared" si="3"/>
        <v>1.1619837899999999E-2</v>
      </c>
      <c r="AN269" s="36"/>
      <c r="AO269" s="36"/>
    </row>
    <row r="270" spans="1:41" ht="15" customHeight="1" x14ac:dyDescent="0.2">
      <c r="A270" s="38">
        <v>43500</v>
      </c>
      <c r="B270" s="39">
        <v>1.8599999999999998E-2</v>
      </c>
      <c r="C270" s="39">
        <v>1.882E-2</v>
      </c>
      <c r="D270" s="39">
        <v>-4.8310000000000002E-3</v>
      </c>
      <c r="E270" s="39">
        <v>2.4795000000000001E-2</v>
      </c>
      <c r="F270" s="39">
        <v>6.0790000000000002E-3</v>
      </c>
      <c r="G270" s="39">
        <v>2.7057000000000001E-2</v>
      </c>
      <c r="H270" s="39">
        <v>6.0369999999999998E-3</v>
      </c>
      <c r="I270" s="39">
        <v>7.4190000000000002E-3</v>
      </c>
      <c r="J270" s="39">
        <v>1.523E-3</v>
      </c>
      <c r="K270" s="39">
        <v>5.0210000000000003E-3</v>
      </c>
      <c r="L270" s="39">
        <v>7.4009999999999996E-3</v>
      </c>
      <c r="M270" s="42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8">
        <v>43489</v>
      </c>
      <c r="AJ270" s="39">
        <v>-1.165E-3</v>
      </c>
      <c r="AK270" s="39">
        <v>5.1435000000000002E-2</v>
      </c>
      <c r="AL270" s="39">
        <v>2.2879E-2</v>
      </c>
      <c r="AM270" s="44">
        <f t="shared" si="3"/>
        <v>2.4380561700000001E-2</v>
      </c>
      <c r="AN270" s="36"/>
      <c r="AO270" s="36"/>
    </row>
    <row r="271" spans="1:41" ht="15" customHeight="1" x14ac:dyDescent="0.2">
      <c r="A271" s="38">
        <v>43501</v>
      </c>
      <c r="B271" s="39">
        <v>1.0245000000000001E-2</v>
      </c>
      <c r="C271" s="39">
        <v>2.8771999999999999E-2</v>
      </c>
      <c r="D271" s="39">
        <v>-9.7319999999999993E-3</v>
      </c>
      <c r="E271" s="39">
        <v>0</v>
      </c>
      <c r="F271" s="39">
        <v>-1.7329999999999999E-3</v>
      </c>
      <c r="G271" s="39">
        <v>-6.8499999999999995E-4</v>
      </c>
      <c r="H271" s="39">
        <v>2.2269999999999998E-3</v>
      </c>
      <c r="I271" s="39">
        <v>-1.1589E-2</v>
      </c>
      <c r="J271" s="39">
        <v>-1.9984999999999999E-2</v>
      </c>
      <c r="K271" s="39">
        <v>-6.0206999999999997E-2</v>
      </c>
      <c r="L271" s="39">
        <v>-2.8140000000000001E-3</v>
      </c>
      <c r="M271" s="42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8">
        <v>43493</v>
      </c>
      <c r="AJ271" s="39">
        <v>4.5009E-2</v>
      </c>
      <c r="AK271" s="39">
        <v>2.6502999999999999E-2</v>
      </c>
      <c r="AL271" s="39">
        <v>3.7387999999999998E-2</v>
      </c>
      <c r="AM271" s="44">
        <f t="shared" si="3"/>
        <v>3.6296369999999994E-2</v>
      </c>
      <c r="AN271" s="36"/>
      <c r="AO271" s="36"/>
    </row>
    <row r="272" spans="1:41" ht="15" customHeight="1" x14ac:dyDescent="0.2">
      <c r="A272" s="38">
        <v>43502</v>
      </c>
      <c r="B272" s="39">
        <v>-2.9950999999999998E-2</v>
      </c>
      <c r="C272" s="39">
        <v>-6.2868999999999994E-2</v>
      </c>
      <c r="D272" s="39">
        <v>-2.8835E-2</v>
      </c>
      <c r="E272" s="39">
        <v>-1.6461E-2</v>
      </c>
      <c r="F272" s="39">
        <v>-3.7107000000000001E-2</v>
      </c>
      <c r="G272" s="39">
        <v>-4.6737000000000001E-2</v>
      </c>
      <c r="H272" s="39">
        <v>-1.6822E-2</v>
      </c>
      <c r="I272" s="39">
        <v>-5.0980999999999999E-2</v>
      </c>
      <c r="J272" s="39">
        <v>-2.6433000000000002E-2</v>
      </c>
      <c r="K272" s="39">
        <v>-6.4065999999999998E-2</v>
      </c>
      <c r="L272" s="39">
        <v>-3.8108999999999997E-2</v>
      </c>
      <c r="M272" s="42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8">
        <v>43494</v>
      </c>
      <c r="AJ272" s="39">
        <v>-4.4669999999999996E-3</v>
      </c>
      <c r="AK272" s="39">
        <v>4.5171999999999997E-2</v>
      </c>
      <c r="AL272" s="39">
        <v>-2.3203000000000001E-2</v>
      </c>
      <c r="AM272" s="44">
        <f t="shared" si="3"/>
        <v>5.8334165999999977E-3</v>
      </c>
      <c r="AN272" s="36"/>
      <c r="AO272" s="36"/>
    </row>
    <row r="273" spans="1:41" ht="15" customHeight="1" x14ac:dyDescent="0.2">
      <c r="A273" s="38">
        <v>43503</v>
      </c>
      <c r="B273" s="39">
        <v>3.5833999999999998E-2</v>
      </c>
      <c r="C273" s="39">
        <v>6.6030000000000004E-3</v>
      </c>
      <c r="D273" s="39">
        <v>4.0810000000000004E-3</v>
      </c>
      <c r="E273" s="39">
        <v>-3.1920999999999998E-2</v>
      </c>
      <c r="F273" s="39">
        <v>1.2522999999999999E-2</v>
      </c>
      <c r="G273" s="39">
        <v>1.4252000000000001E-2</v>
      </c>
      <c r="H273" s="39">
        <v>-1.0917E-2</v>
      </c>
      <c r="I273" s="39">
        <v>3.235E-3</v>
      </c>
      <c r="J273" s="39">
        <v>1.2674E-2</v>
      </c>
      <c r="K273" s="39">
        <v>2.9797000000000001E-2</v>
      </c>
      <c r="L273" s="39">
        <v>-2.4329999999999998E-3</v>
      </c>
      <c r="M273" s="42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8">
        <v>43495</v>
      </c>
      <c r="AJ273" s="39">
        <v>5.5799999999999999E-3</v>
      </c>
      <c r="AK273" s="39">
        <v>-2.1052999999999999E-2</v>
      </c>
      <c r="AL273" s="39">
        <v>-3.2919999999999998E-3</v>
      </c>
      <c r="AM273" s="44">
        <f t="shared" si="3"/>
        <v>-6.2543744999999998E-3</v>
      </c>
      <c r="AN273" s="36"/>
      <c r="AO273" s="36"/>
    </row>
    <row r="274" spans="1:41" ht="15" customHeight="1" x14ac:dyDescent="0.2">
      <c r="A274" s="38">
        <v>43504</v>
      </c>
      <c r="B274" s="39">
        <v>-2.8674000000000002E-2</v>
      </c>
      <c r="C274" s="39">
        <v>1.354E-3</v>
      </c>
      <c r="D274" s="39">
        <v>7.1799999999999998E-3</v>
      </c>
      <c r="E274" s="39">
        <v>1.7592E-2</v>
      </c>
      <c r="F274" s="39">
        <v>-1.0723999999999999E-2</v>
      </c>
      <c r="G274" s="39">
        <v>2.3540999999999999E-2</v>
      </c>
      <c r="H274" s="39">
        <v>9.5589999999999998E-3</v>
      </c>
      <c r="I274" s="39">
        <v>3.454E-3</v>
      </c>
      <c r="J274" s="39">
        <v>4.6748999999999999E-2</v>
      </c>
      <c r="K274" s="39">
        <v>1.9982E-2</v>
      </c>
      <c r="L274" s="39">
        <v>9.887E-3</v>
      </c>
      <c r="M274" s="42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8">
        <v>43496</v>
      </c>
      <c r="AJ274" s="39">
        <v>-2.5932E-2</v>
      </c>
      <c r="AK274" s="39">
        <v>-3.1116999999999999E-2</v>
      </c>
      <c r="AL274" s="39">
        <v>-1.4470999999999999E-2</v>
      </c>
      <c r="AM274" s="44">
        <f t="shared" si="3"/>
        <v>-2.3837615999999999E-2</v>
      </c>
      <c r="AN274" s="36"/>
      <c r="AO274" s="36"/>
    </row>
    <row r="275" spans="1:41" ht="15" customHeight="1" x14ac:dyDescent="0.2">
      <c r="A275" s="38">
        <v>43507</v>
      </c>
      <c r="B275" s="39">
        <v>2.6537999999999999E-2</v>
      </c>
      <c r="C275" s="39">
        <v>-3.0023000000000001E-2</v>
      </c>
      <c r="D275" s="39">
        <v>-3.1150000000000001E-3</v>
      </c>
      <c r="E275" s="39">
        <v>3.601E-3</v>
      </c>
      <c r="F275" s="39">
        <v>-1.0840000000000001E-2</v>
      </c>
      <c r="G275" s="39">
        <v>-9.2199999999999997E-4</v>
      </c>
      <c r="H275" s="39">
        <v>-1.2076999999999999E-2</v>
      </c>
      <c r="I275" s="39">
        <v>-1.1561E-2</v>
      </c>
      <c r="J275" s="39">
        <v>-1.7276E-2</v>
      </c>
      <c r="K275" s="39">
        <v>-7.2199999999999999E-3</v>
      </c>
      <c r="L275" s="39">
        <v>-9.8130000000000005E-3</v>
      </c>
      <c r="M275" s="42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8">
        <v>43497</v>
      </c>
      <c r="AJ275" s="39">
        <v>3.3692E-2</v>
      </c>
      <c r="AK275" s="39">
        <v>7.8709999999999995E-3</v>
      </c>
      <c r="AL275" s="39">
        <v>1.917E-2</v>
      </c>
      <c r="AM275" s="44">
        <f t="shared" si="3"/>
        <v>2.0242308899999999E-2</v>
      </c>
      <c r="AN275" s="36"/>
      <c r="AO275" s="36"/>
    </row>
    <row r="276" spans="1:41" ht="15" customHeight="1" x14ac:dyDescent="0.2">
      <c r="A276" s="38">
        <v>43508</v>
      </c>
      <c r="B276" s="39">
        <v>-2.14E-3</v>
      </c>
      <c r="C276" s="39">
        <v>5.9734000000000002E-2</v>
      </c>
      <c r="D276" s="39">
        <v>5.2900000000000004E-3</v>
      </c>
      <c r="E276" s="39">
        <v>-1.5092E-2</v>
      </c>
      <c r="F276" s="39">
        <v>6.3379999999999999E-3</v>
      </c>
      <c r="G276" s="39">
        <v>8.038E-3</v>
      </c>
      <c r="H276" s="39">
        <v>-3.9050000000000001E-3</v>
      </c>
      <c r="I276" s="39">
        <v>3.7878000000000002E-2</v>
      </c>
      <c r="J276" s="39">
        <v>1.6975000000000001E-2</v>
      </c>
      <c r="K276" s="39">
        <v>7.2199999999999999E-3</v>
      </c>
      <c r="L276" s="39">
        <v>1.8428E-2</v>
      </c>
      <c r="M276" s="42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8">
        <v>43500</v>
      </c>
      <c r="AJ276" s="39">
        <v>1.8599999999999998E-2</v>
      </c>
      <c r="AK276" s="39">
        <v>6.0790000000000002E-3</v>
      </c>
      <c r="AL276" s="39">
        <v>2.7057000000000001E-2</v>
      </c>
      <c r="AM276" s="44">
        <f t="shared" si="3"/>
        <v>1.7243608799999997E-2</v>
      </c>
      <c r="AN276" s="36"/>
      <c r="AO276" s="36"/>
    </row>
    <row r="277" spans="1:41" ht="15" customHeight="1" x14ac:dyDescent="0.2">
      <c r="A277" s="38">
        <v>43509</v>
      </c>
      <c r="B277" s="39">
        <v>-1.5110999999999999E-2</v>
      </c>
      <c r="C277" s="39">
        <v>-2.2967999999999999E-2</v>
      </c>
      <c r="D277" s="39">
        <v>9.3099999999999997E-4</v>
      </c>
      <c r="E277" s="39">
        <v>-6.7130000000000002E-3</v>
      </c>
      <c r="F277" s="39">
        <v>-2.0055E-2</v>
      </c>
      <c r="G277" s="39">
        <v>-1.6140999999999999E-2</v>
      </c>
      <c r="H277" s="39">
        <v>-6.2329999999999998E-3</v>
      </c>
      <c r="I277" s="39">
        <v>-2.6317E-2</v>
      </c>
      <c r="J277" s="39">
        <v>5.6950000000000004E-3</v>
      </c>
      <c r="K277" s="39">
        <v>-1.9982E-2</v>
      </c>
      <c r="L277" s="39">
        <v>-3.3960000000000001E-3</v>
      </c>
      <c r="M277" s="42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8">
        <v>43501</v>
      </c>
      <c r="AJ277" s="39">
        <v>1.0245000000000001E-2</v>
      </c>
      <c r="AK277" s="39">
        <v>-1.7329999999999999E-3</v>
      </c>
      <c r="AL277" s="39">
        <v>-6.8499999999999995E-4</v>
      </c>
      <c r="AM277" s="44">
        <f t="shared" si="3"/>
        <v>2.6087391000000006E-3</v>
      </c>
      <c r="AN277" s="36"/>
      <c r="AO277" s="36"/>
    </row>
    <row r="278" spans="1:41" ht="15" customHeight="1" x14ac:dyDescent="0.2">
      <c r="A278" s="38">
        <v>43510</v>
      </c>
      <c r="B278" s="39">
        <v>1.0817E-2</v>
      </c>
      <c r="C278" s="39">
        <v>4.9813999999999997E-2</v>
      </c>
      <c r="D278" s="39">
        <v>1.3857E-2</v>
      </c>
      <c r="E278" s="39">
        <v>2.3002999999999999E-2</v>
      </c>
      <c r="F278" s="39">
        <v>2.5455999999999999E-2</v>
      </c>
      <c r="G278" s="39">
        <v>1.3162999999999999E-2</v>
      </c>
      <c r="H278" s="39">
        <v>1.1055000000000001E-2</v>
      </c>
      <c r="I278" s="39">
        <v>2.6317E-2</v>
      </c>
      <c r="J278" s="39">
        <v>2.7414999999999998E-2</v>
      </c>
      <c r="K278" s="39">
        <v>0</v>
      </c>
      <c r="L278" s="39">
        <v>2.2419999999999999E-2</v>
      </c>
      <c r="M278" s="42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8">
        <v>43502</v>
      </c>
      <c r="AJ278" s="39">
        <v>-2.9950999999999998E-2</v>
      </c>
      <c r="AK278" s="39">
        <v>-3.7107000000000001E-2</v>
      </c>
      <c r="AL278" s="39">
        <v>-4.6737000000000001E-2</v>
      </c>
      <c r="AM278" s="44">
        <f t="shared" si="3"/>
        <v>-3.7927873500000001E-2</v>
      </c>
      <c r="AN278" s="36"/>
      <c r="AO278" s="36"/>
    </row>
    <row r="279" spans="1:41" ht="15" customHeight="1" x14ac:dyDescent="0.2">
      <c r="A279" s="38">
        <v>43511</v>
      </c>
      <c r="B279" s="39">
        <v>-5.3940000000000004E-3</v>
      </c>
      <c r="C279" s="39">
        <v>1.2780000000000001E-3</v>
      </c>
      <c r="D279" s="39">
        <v>-8.2909999999999998E-3</v>
      </c>
      <c r="E279" s="39">
        <v>-1.2647E-2</v>
      </c>
      <c r="F279" s="39">
        <v>-6.3029999999999996E-3</v>
      </c>
      <c r="G279" s="39">
        <v>-9.4500000000000001E-3</v>
      </c>
      <c r="H279" s="39">
        <v>-3.6709999999999998E-3</v>
      </c>
      <c r="I279" s="39">
        <v>-1.1485E-2</v>
      </c>
      <c r="J279" s="39">
        <v>-6.1250000000000002E-3</v>
      </c>
      <c r="K279" s="39">
        <v>-3.1690000000000003E-2</v>
      </c>
      <c r="L279" s="39">
        <v>-5.012E-3</v>
      </c>
      <c r="M279" s="42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8">
        <v>43503</v>
      </c>
      <c r="AJ279" s="39">
        <v>3.5833999999999998E-2</v>
      </c>
      <c r="AK279" s="39">
        <v>1.2522999999999999E-2</v>
      </c>
      <c r="AL279" s="39">
        <v>1.4252000000000001E-2</v>
      </c>
      <c r="AM279" s="44">
        <f t="shared" si="3"/>
        <v>2.08675797E-2</v>
      </c>
      <c r="AN279" s="36"/>
      <c r="AO279" s="36"/>
    </row>
    <row r="280" spans="1:41" ht="15" customHeight="1" x14ac:dyDescent="0.2">
      <c r="A280" s="38">
        <v>43514</v>
      </c>
      <c r="B280" s="39">
        <v>-1.6358000000000001E-2</v>
      </c>
      <c r="C280" s="39">
        <v>-9.9010000000000001E-3</v>
      </c>
      <c r="D280" s="39">
        <v>-9.2500000000000004E-4</v>
      </c>
      <c r="E280" s="39">
        <v>1.8019E-2</v>
      </c>
      <c r="F280" s="39">
        <v>8.9929999999999993E-3</v>
      </c>
      <c r="G280" s="39">
        <v>-1.2585000000000001E-2</v>
      </c>
      <c r="H280" s="39">
        <v>-9.2379999999999997E-3</v>
      </c>
      <c r="I280" s="39">
        <v>2.036E-3</v>
      </c>
      <c r="J280" s="39">
        <v>3.2130000000000001E-3</v>
      </c>
      <c r="K280" s="39">
        <v>3.5353000000000002E-2</v>
      </c>
      <c r="L280" s="39">
        <v>-1.0472E-2</v>
      </c>
      <c r="M280" s="42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8">
        <v>43504</v>
      </c>
      <c r="AJ280" s="39">
        <v>-2.8674000000000002E-2</v>
      </c>
      <c r="AK280" s="39">
        <v>-1.0723999999999999E-2</v>
      </c>
      <c r="AL280" s="39">
        <v>2.3540999999999999E-2</v>
      </c>
      <c r="AM280" s="44">
        <f t="shared" si="3"/>
        <v>-5.2851381000000013E-3</v>
      </c>
      <c r="AN280" s="36"/>
      <c r="AO280" s="36"/>
    </row>
    <row r="281" spans="1:41" ht="15" customHeight="1" x14ac:dyDescent="0.2">
      <c r="A281" s="38">
        <v>43515</v>
      </c>
      <c r="B281" s="39">
        <v>7.1209999999999997E-3</v>
      </c>
      <c r="C281" s="39">
        <v>4.2290000000000001E-3</v>
      </c>
      <c r="D281" s="39">
        <v>-1.2423E-2</v>
      </c>
      <c r="E281" s="39">
        <v>-1.0170999999999999E-2</v>
      </c>
      <c r="F281" s="39">
        <v>7.1370000000000001E-3</v>
      </c>
      <c r="G281" s="39">
        <v>4.2695999999999998E-2</v>
      </c>
      <c r="H281" s="39">
        <v>8.548E-3</v>
      </c>
      <c r="I281" s="39">
        <v>8.1049999999999994E-3</v>
      </c>
      <c r="J281" s="39">
        <v>-3.506E-3</v>
      </c>
      <c r="K281" s="39">
        <v>-3.5353000000000002E-2</v>
      </c>
      <c r="L281" s="39">
        <v>1.1846000000000001E-2</v>
      </c>
      <c r="M281" s="42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8">
        <v>43507</v>
      </c>
      <c r="AJ281" s="39">
        <v>2.6537999999999999E-2</v>
      </c>
      <c r="AK281" s="39">
        <v>-1.0840000000000001E-2</v>
      </c>
      <c r="AL281" s="39">
        <v>-9.2199999999999997E-4</v>
      </c>
      <c r="AM281" s="44">
        <f t="shared" si="3"/>
        <v>4.9248407999999992E-3</v>
      </c>
      <c r="AN281" s="36"/>
      <c r="AO281" s="36"/>
    </row>
    <row r="282" spans="1:41" ht="15" customHeight="1" x14ac:dyDescent="0.2">
      <c r="A282" s="38">
        <v>43516</v>
      </c>
      <c r="B282" s="39">
        <v>-9.3229999999999997E-3</v>
      </c>
      <c r="C282" s="39">
        <v>-2.8663999999999999E-2</v>
      </c>
      <c r="D282" s="39">
        <v>-7.2129999999999998E-3</v>
      </c>
      <c r="E282" s="39">
        <v>0</v>
      </c>
      <c r="F282" s="39">
        <v>-2.1564E-2</v>
      </c>
      <c r="G282" s="39">
        <v>-5.7820000000000003E-2</v>
      </c>
      <c r="H282" s="39">
        <v>-1.4364999999999999E-2</v>
      </c>
      <c r="I282" s="39">
        <v>-2.7274E-2</v>
      </c>
      <c r="J282" s="39">
        <v>-1.7715000000000002E-2</v>
      </c>
      <c r="K282" s="39">
        <v>-1.3346E-2</v>
      </c>
      <c r="L282" s="39">
        <v>-1.1483E-2</v>
      </c>
      <c r="M282" s="42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8">
        <v>43508</v>
      </c>
      <c r="AJ282" s="39">
        <v>-2.14E-3</v>
      </c>
      <c r="AK282" s="39">
        <v>6.3379999999999999E-3</v>
      </c>
      <c r="AL282" s="39">
        <v>8.038E-3</v>
      </c>
      <c r="AM282" s="44">
        <f t="shared" si="3"/>
        <v>4.0782587999999998E-3</v>
      </c>
      <c r="AN282" s="36"/>
      <c r="AO282" s="36"/>
    </row>
    <row r="283" spans="1:41" ht="15" customHeight="1" x14ac:dyDescent="0.2">
      <c r="A283" s="38">
        <v>43517</v>
      </c>
      <c r="B283" s="39">
        <v>9.3229999999999997E-3</v>
      </c>
      <c r="C283" s="39">
        <v>4.5209999999999998E-3</v>
      </c>
      <c r="D283" s="39">
        <v>-6.9490000000000003E-3</v>
      </c>
      <c r="E283" s="39">
        <v>-1.0274999999999999E-2</v>
      </c>
      <c r="F283" s="39">
        <v>-1.818E-3</v>
      </c>
      <c r="G283" s="39">
        <v>-9.5299999999999996E-4</v>
      </c>
      <c r="H283" s="39">
        <v>-1.869E-3</v>
      </c>
      <c r="I283" s="39">
        <v>-2.307E-3</v>
      </c>
      <c r="J283" s="39">
        <v>1.2728E-2</v>
      </c>
      <c r="K283" s="39">
        <v>-0.109421</v>
      </c>
      <c r="L283" s="39">
        <v>4.0109999999999998E-3</v>
      </c>
      <c r="M283" s="42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8">
        <v>43509</v>
      </c>
      <c r="AJ283" s="39">
        <v>-1.5110999999999999E-2</v>
      </c>
      <c r="AK283" s="39">
        <v>-2.0055E-2</v>
      </c>
      <c r="AL283" s="39">
        <v>-1.6140999999999999E-2</v>
      </c>
      <c r="AM283" s="44">
        <f t="shared" si="3"/>
        <v>-1.71006231E-2</v>
      </c>
      <c r="AN283" s="36"/>
      <c r="AO283" s="36"/>
    </row>
    <row r="284" spans="1:41" ht="15" customHeight="1" x14ac:dyDescent="0.2">
      <c r="A284" s="38">
        <v>43518</v>
      </c>
      <c r="B284" s="39">
        <v>0</v>
      </c>
      <c r="C284" s="39">
        <v>9.0959999999999999E-3</v>
      </c>
      <c r="D284" s="39">
        <v>-1.586E-3</v>
      </c>
      <c r="E284" s="39">
        <v>2.9335E-2</v>
      </c>
      <c r="F284" s="39">
        <v>-3.6459999999999999E-3</v>
      </c>
      <c r="G284" s="39">
        <v>-2.6250000000000002E-3</v>
      </c>
      <c r="H284" s="39">
        <v>1.2777E-2</v>
      </c>
      <c r="I284" s="39">
        <v>3.1821000000000002E-2</v>
      </c>
      <c r="J284" s="39">
        <v>1.9514E-2</v>
      </c>
      <c r="K284" s="39">
        <v>1.065E-2</v>
      </c>
      <c r="L284" s="39">
        <v>9.7839999999999993E-3</v>
      </c>
      <c r="M284" s="42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8">
        <v>43510</v>
      </c>
      <c r="AJ284" s="39">
        <v>1.0817E-2</v>
      </c>
      <c r="AK284" s="39">
        <v>2.5455999999999999E-2</v>
      </c>
      <c r="AL284" s="39">
        <v>1.3162999999999999E-2</v>
      </c>
      <c r="AM284" s="44">
        <f t="shared" si="3"/>
        <v>1.64770188E-2</v>
      </c>
      <c r="AN284" s="36"/>
      <c r="AO284" s="36"/>
    </row>
    <row r="285" spans="1:41" ht="15" customHeight="1" x14ac:dyDescent="0.2">
      <c r="A285" s="38">
        <v>43521</v>
      </c>
      <c r="B285" s="39">
        <v>3.8140000000000001E-3</v>
      </c>
      <c r="C285" s="39">
        <v>-1.6522999999999999E-2</v>
      </c>
      <c r="D285" s="39">
        <v>5.0670000000000003E-3</v>
      </c>
      <c r="E285" s="39">
        <v>6.4689999999999999E-3</v>
      </c>
      <c r="F285" s="39">
        <v>0</v>
      </c>
      <c r="G285" s="39">
        <v>6.1929999999999997E-3</v>
      </c>
      <c r="H285" s="39">
        <v>1.8450000000000001E-3</v>
      </c>
      <c r="I285" s="39">
        <v>-6.9589999999999999E-3</v>
      </c>
      <c r="J285" s="39">
        <v>4.8910000000000004E-3</v>
      </c>
      <c r="K285" s="39">
        <v>5.1610999999999997E-2</v>
      </c>
      <c r="L285" s="39">
        <v>-6.6210000000000001E-3</v>
      </c>
      <c r="M285" s="42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8">
        <v>43511</v>
      </c>
      <c r="AJ285" s="39">
        <v>-5.3940000000000004E-3</v>
      </c>
      <c r="AK285" s="39">
        <v>-6.3029999999999996E-3</v>
      </c>
      <c r="AL285" s="39">
        <v>-9.4500000000000001E-3</v>
      </c>
      <c r="AM285" s="44">
        <f t="shared" ref="AM285:AM537" si="4">SUMPRODUCT($AJ$6:$AL$6,AJ285:AL285)</f>
        <v>-7.0482950999999992E-3</v>
      </c>
      <c r="AN285" s="36"/>
      <c r="AO285" s="36"/>
    </row>
    <row r="286" spans="1:41" ht="15" customHeight="1" x14ac:dyDescent="0.2">
      <c r="A286" s="38">
        <v>43522</v>
      </c>
      <c r="B286" s="39">
        <v>5.4229999999999999E-3</v>
      </c>
      <c r="C286" s="39">
        <v>5.3480000000000003E-3</v>
      </c>
      <c r="D286" s="39">
        <v>4.4120000000000001E-3</v>
      </c>
      <c r="E286" s="39">
        <v>-2.9350000000000001E-3</v>
      </c>
      <c r="F286" s="39">
        <v>4.5560000000000002E-3</v>
      </c>
      <c r="G286" s="39">
        <v>-1.5074000000000001E-2</v>
      </c>
      <c r="H286" s="39">
        <v>1.8420000000000001E-3</v>
      </c>
      <c r="I286" s="39">
        <v>2.2499999999999999E-4</v>
      </c>
      <c r="J286" s="39">
        <v>7.4349999999999998E-3</v>
      </c>
      <c r="K286" s="39">
        <v>-4.1073999999999999E-2</v>
      </c>
      <c r="L286" s="39">
        <v>3.7260000000000001E-3</v>
      </c>
      <c r="M286" s="42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8">
        <v>43514</v>
      </c>
      <c r="AJ286" s="39">
        <v>-1.6358000000000001E-2</v>
      </c>
      <c r="AK286" s="39">
        <v>8.9929999999999993E-3</v>
      </c>
      <c r="AL286" s="39">
        <v>-1.2585000000000001E-2</v>
      </c>
      <c r="AM286" s="44">
        <f t="shared" si="4"/>
        <v>-6.649335000000001E-3</v>
      </c>
      <c r="AN286" s="36"/>
      <c r="AO286" s="36"/>
    </row>
    <row r="287" spans="1:41" ht="15" customHeight="1" x14ac:dyDescent="0.2">
      <c r="A287" s="38">
        <v>43523</v>
      </c>
      <c r="B287" s="39">
        <v>-7.0559999999999998E-3</v>
      </c>
      <c r="C287" s="39">
        <v>-1.1494000000000001E-2</v>
      </c>
      <c r="D287" s="39">
        <v>1.4052E-2</v>
      </c>
      <c r="E287" s="39">
        <v>2.6110999999999999E-2</v>
      </c>
      <c r="F287" s="39">
        <v>1.8019E-2</v>
      </c>
      <c r="G287" s="39">
        <v>1.4836E-2</v>
      </c>
      <c r="H287" s="39">
        <v>-2.5152999999999998E-2</v>
      </c>
      <c r="I287" s="39">
        <v>-7.9139999999999992E-3</v>
      </c>
      <c r="J287" s="39">
        <v>-1.4057999999999999E-2</v>
      </c>
      <c r="K287" s="39">
        <v>-2.7632E-2</v>
      </c>
      <c r="L287" s="39">
        <v>-3.0270000000000002E-3</v>
      </c>
      <c r="M287" s="42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8">
        <v>43515</v>
      </c>
      <c r="AJ287" s="39">
        <v>7.1209999999999997E-3</v>
      </c>
      <c r="AK287" s="39">
        <v>7.1370000000000001E-3</v>
      </c>
      <c r="AL287" s="39">
        <v>4.2695999999999998E-2</v>
      </c>
      <c r="AM287" s="44">
        <f t="shared" si="4"/>
        <v>1.89827682E-2</v>
      </c>
      <c r="AN287" s="36"/>
      <c r="AO287" s="36"/>
    </row>
    <row r="288" spans="1:41" ht="15" customHeight="1" x14ac:dyDescent="0.2">
      <c r="A288" s="38">
        <v>43524</v>
      </c>
      <c r="B288" s="39">
        <v>-6.3521999999999995E-2</v>
      </c>
      <c r="C288" s="39">
        <v>-2.5367000000000001E-2</v>
      </c>
      <c r="D288" s="39">
        <v>8.3370000000000007E-3</v>
      </c>
      <c r="E288" s="39">
        <v>-2.0833999999999998E-2</v>
      </c>
      <c r="F288" s="39">
        <v>1.0657E-2</v>
      </c>
      <c r="G288" s="39">
        <v>-2.2581E-2</v>
      </c>
      <c r="H288" s="39">
        <v>-9.4789999999999996E-3</v>
      </c>
      <c r="I288" s="39">
        <v>-1.7635000000000001E-2</v>
      </c>
      <c r="J288" s="39">
        <v>-1.735E-3</v>
      </c>
      <c r="K288" s="39">
        <v>-1.3015000000000001E-2</v>
      </c>
      <c r="L288" s="39">
        <v>-1.7864999999999999E-2</v>
      </c>
      <c r="M288" s="42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8">
        <v>43516</v>
      </c>
      <c r="AJ288" s="39">
        <v>-9.3229999999999997E-3</v>
      </c>
      <c r="AK288" s="39">
        <v>-2.1564E-2</v>
      </c>
      <c r="AL288" s="39">
        <v>-5.7820000000000003E-2</v>
      </c>
      <c r="AM288" s="44">
        <f t="shared" si="4"/>
        <v>-2.9566043100000002E-2</v>
      </c>
      <c r="AN288" s="36"/>
      <c r="AO288" s="36"/>
    </row>
    <row r="289" spans="1:41" ht="15" customHeight="1" x14ac:dyDescent="0.2">
      <c r="A289" s="38">
        <v>43525</v>
      </c>
      <c r="B289" s="39">
        <v>-2.3488999999999999E-2</v>
      </c>
      <c r="C289" s="39">
        <v>1.3934E-2</v>
      </c>
      <c r="D289" s="39">
        <v>-1.6119000000000001E-2</v>
      </c>
      <c r="E289" s="39">
        <v>-8.8109999999999994E-3</v>
      </c>
      <c r="F289" s="39">
        <v>-1.9626000000000001E-2</v>
      </c>
      <c r="G289" s="39">
        <v>-1.9628E-2</v>
      </c>
      <c r="H289" s="39">
        <v>-1.3664000000000001E-2</v>
      </c>
      <c r="I289" s="39">
        <v>1.155E-3</v>
      </c>
      <c r="J289" s="39">
        <v>-2.7881E-2</v>
      </c>
      <c r="K289" s="39">
        <v>-8.7720000000000003E-3</v>
      </c>
      <c r="L289" s="39">
        <v>-1.0316000000000001E-2</v>
      </c>
      <c r="M289" s="42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8">
        <v>43517</v>
      </c>
      <c r="AJ289" s="39">
        <v>9.3229999999999997E-3</v>
      </c>
      <c r="AK289" s="39">
        <v>-1.818E-3</v>
      </c>
      <c r="AL289" s="39">
        <v>-9.5299999999999996E-4</v>
      </c>
      <c r="AM289" s="44">
        <f t="shared" si="4"/>
        <v>2.1837815999999999E-3</v>
      </c>
      <c r="AN289" s="36"/>
      <c r="AO289" s="36"/>
    </row>
    <row r="290" spans="1:41" ht="15" customHeight="1" x14ac:dyDescent="0.2">
      <c r="A290" s="38">
        <v>43530</v>
      </c>
      <c r="B290" s="39">
        <v>-2.7713000000000002E-2</v>
      </c>
      <c r="C290" s="39">
        <v>-1.3934E-2</v>
      </c>
      <c r="D290" s="39">
        <v>-1.8928E-2</v>
      </c>
      <c r="E290" s="39">
        <v>-1.3662000000000001E-2</v>
      </c>
      <c r="F290" s="39">
        <v>-4.8925000000000003E-2</v>
      </c>
      <c r="G290" s="39">
        <v>-1.3972E-2</v>
      </c>
      <c r="H290" s="39">
        <v>-2.0275999999999999E-2</v>
      </c>
      <c r="I290" s="39">
        <v>3.686E-3</v>
      </c>
      <c r="J290" s="39">
        <v>4.4539999999999996E-3</v>
      </c>
      <c r="K290" s="39">
        <v>-3.3598000000000003E-2</v>
      </c>
      <c r="L290" s="39">
        <v>-4.0990000000000002E-3</v>
      </c>
      <c r="M290" s="42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8">
        <v>43518</v>
      </c>
      <c r="AJ290" s="39">
        <v>0</v>
      </c>
      <c r="AK290" s="39">
        <v>-3.6459999999999999E-3</v>
      </c>
      <c r="AL290" s="39">
        <v>-2.6250000000000002E-3</v>
      </c>
      <c r="AM290" s="44">
        <f t="shared" si="4"/>
        <v>-2.0901243000000002E-3</v>
      </c>
      <c r="AN290" s="36"/>
      <c r="AO290" s="36"/>
    </row>
    <row r="291" spans="1:41" ht="15" customHeight="1" x14ac:dyDescent="0.2">
      <c r="A291" s="38">
        <v>43531</v>
      </c>
      <c r="B291" s="39">
        <v>1.9359000000000001E-2</v>
      </c>
      <c r="C291" s="39">
        <v>-3.3649999999999999E-3</v>
      </c>
      <c r="D291" s="39">
        <v>-1.4758E-2</v>
      </c>
      <c r="E291" s="39">
        <v>1.4252000000000001E-2</v>
      </c>
      <c r="F291" s="39">
        <v>-5.7437000000000002E-2</v>
      </c>
      <c r="G291" s="39">
        <v>-7.8189999999999996E-3</v>
      </c>
      <c r="H291" s="39">
        <v>6.1710000000000003E-3</v>
      </c>
      <c r="I291" s="39">
        <v>-1.5758999999999999E-2</v>
      </c>
      <c r="J291" s="39">
        <v>-1.8842999999999999E-2</v>
      </c>
      <c r="K291" s="39">
        <v>4.5450000000000004E-3</v>
      </c>
      <c r="L291" s="39">
        <v>1.315E-3</v>
      </c>
      <c r="M291" s="42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8">
        <v>43521</v>
      </c>
      <c r="AJ291" s="39">
        <v>3.8140000000000001E-3</v>
      </c>
      <c r="AK291" s="39">
        <v>0</v>
      </c>
      <c r="AL291" s="39">
        <v>6.1929999999999997E-3</v>
      </c>
      <c r="AM291" s="44">
        <f t="shared" si="4"/>
        <v>3.3353330999999998E-3</v>
      </c>
      <c r="AN291" s="36"/>
      <c r="AO291" s="36"/>
    </row>
    <row r="292" spans="1:41" ht="15" customHeight="1" x14ac:dyDescent="0.2">
      <c r="A292" s="38">
        <v>43532</v>
      </c>
      <c r="B292" s="39">
        <v>-6.0099999999999997E-3</v>
      </c>
      <c r="C292" s="39">
        <v>3.4495999999999999E-2</v>
      </c>
      <c r="D292" s="39">
        <v>2.0791E-2</v>
      </c>
      <c r="E292" s="39">
        <v>1.6375000000000001E-2</v>
      </c>
      <c r="F292" s="39">
        <v>7.9839999999999998E-3</v>
      </c>
      <c r="G292" s="39">
        <v>1.7073000000000001E-2</v>
      </c>
      <c r="H292" s="39">
        <v>2.3347E-2</v>
      </c>
      <c r="I292" s="39">
        <v>2.4230999999999999E-2</v>
      </c>
      <c r="J292" s="39">
        <v>2.1801999999999998E-2</v>
      </c>
      <c r="K292" s="39">
        <v>5.9422999999999997E-2</v>
      </c>
      <c r="L292" s="39">
        <v>1.0796E-2</v>
      </c>
      <c r="M292" s="42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8">
        <v>43522</v>
      </c>
      <c r="AJ292" s="39">
        <v>5.4229999999999999E-3</v>
      </c>
      <c r="AK292" s="39">
        <v>4.5560000000000002E-3</v>
      </c>
      <c r="AL292" s="39">
        <v>-1.5074000000000001E-2</v>
      </c>
      <c r="AM292" s="44">
        <f t="shared" si="4"/>
        <v>-1.6981635000000005E-3</v>
      </c>
      <c r="AN292" s="36"/>
      <c r="AO292" s="36"/>
    </row>
    <row r="293" spans="1:41" ht="15" customHeight="1" x14ac:dyDescent="0.2">
      <c r="A293" s="38">
        <v>43535</v>
      </c>
      <c r="B293" s="39">
        <v>3.0863000000000002E-2</v>
      </c>
      <c r="C293" s="39">
        <v>3.0190999999999999E-2</v>
      </c>
      <c r="D293" s="39">
        <v>2.2227E-2</v>
      </c>
      <c r="E293" s="39">
        <v>6.3600000000000002E-3</v>
      </c>
      <c r="F293" s="39">
        <v>1.3821E-2</v>
      </c>
      <c r="G293" s="39">
        <v>1.2440000000000001E-3</v>
      </c>
      <c r="H293" s="39">
        <v>5.9919999999999999E-3</v>
      </c>
      <c r="I293" s="39">
        <v>3.9563000000000001E-2</v>
      </c>
      <c r="J293" s="39">
        <v>3.8823000000000003E-2</v>
      </c>
      <c r="K293" s="39">
        <v>1.695E-2</v>
      </c>
      <c r="L293" s="39">
        <v>2.7532000000000001E-2</v>
      </c>
      <c r="M293" s="42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8">
        <v>43523</v>
      </c>
      <c r="AJ293" s="39">
        <v>-7.0559999999999998E-3</v>
      </c>
      <c r="AK293" s="39">
        <v>1.8019E-2</v>
      </c>
      <c r="AL293" s="39">
        <v>1.4836E-2</v>
      </c>
      <c r="AM293" s="44">
        <f t="shared" si="4"/>
        <v>8.5988066999999994E-3</v>
      </c>
      <c r="AN293" s="36"/>
      <c r="AO293" s="36"/>
    </row>
    <row r="294" spans="1:41" ht="15" customHeight="1" x14ac:dyDescent="0.2">
      <c r="A294" s="38">
        <v>43536</v>
      </c>
      <c r="B294" s="39">
        <v>-6.45E-3</v>
      </c>
      <c r="C294" s="39">
        <v>-5.6810000000000003E-3</v>
      </c>
      <c r="D294" s="39">
        <v>2.4466000000000002E-2</v>
      </c>
      <c r="E294" s="39">
        <v>-2.9242000000000001E-2</v>
      </c>
      <c r="F294" s="39">
        <v>1.9589999999999998E-3</v>
      </c>
      <c r="G294" s="39">
        <v>2.2616000000000001E-2</v>
      </c>
      <c r="H294" s="39">
        <v>-3.591E-3</v>
      </c>
      <c r="I294" s="39">
        <v>-1.0574999999999999E-2</v>
      </c>
      <c r="J294" s="39">
        <v>-5.9849999999999999E-3</v>
      </c>
      <c r="K294" s="39">
        <v>1.6667000000000001E-2</v>
      </c>
      <c r="L294" s="39">
        <v>-2.0219999999999999E-3</v>
      </c>
      <c r="M294" s="42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8">
        <v>43524</v>
      </c>
      <c r="AJ294" s="39">
        <v>-6.3521999999999995E-2</v>
      </c>
      <c r="AK294" s="39">
        <v>1.0657E-2</v>
      </c>
      <c r="AL294" s="39">
        <v>-2.2581E-2</v>
      </c>
      <c r="AM294" s="44">
        <f t="shared" si="4"/>
        <v>-2.5146151799999999E-2</v>
      </c>
      <c r="AN294" s="36"/>
      <c r="AO294" s="36"/>
    </row>
    <row r="295" spans="1:41" ht="15" customHeight="1" x14ac:dyDescent="0.2">
      <c r="A295" s="38">
        <v>43537</v>
      </c>
      <c r="B295" s="39">
        <v>-5.8999999999999999E-3</v>
      </c>
      <c r="C295" s="39">
        <v>1.5256E-2</v>
      </c>
      <c r="D295" s="39">
        <v>1.6480000000000002E-2</v>
      </c>
      <c r="E295" s="39">
        <v>2.5198999999999999E-2</v>
      </c>
      <c r="F295" s="39">
        <v>1.9380000000000001E-2</v>
      </c>
      <c r="G295" s="39">
        <v>3.0402999999999999E-2</v>
      </c>
      <c r="H295" s="39">
        <v>7.1679999999999999E-3</v>
      </c>
      <c r="I295" s="39">
        <v>-1.7652000000000001E-2</v>
      </c>
      <c r="J295" s="39">
        <v>-1.8173999999999999E-2</v>
      </c>
      <c r="K295" s="39">
        <v>-4.6519999999999999E-2</v>
      </c>
      <c r="L295" s="39">
        <v>1.0928999999999999E-2</v>
      </c>
      <c r="M295" s="42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8">
        <v>43525</v>
      </c>
      <c r="AJ295" s="39">
        <v>-2.3488999999999999E-2</v>
      </c>
      <c r="AK295" s="39">
        <v>-1.9626000000000001E-2</v>
      </c>
      <c r="AL295" s="39">
        <v>-1.9628E-2</v>
      </c>
      <c r="AM295" s="44">
        <f t="shared" si="4"/>
        <v>-2.0912241899999996E-2</v>
      </c>
      <c r="AN295" s="36"/>
      <c r="AO295" s="36"/>
    </row>
    <row r="296" spans="1:41" ht="15" customHeight="1" x14ac:dyDescent="0.2">
      <c r="A296" s="38">
        <v>43538</v>
      </c>
      <c r="B296" s="39">
        <v>-1.4303E-2</v>
      </c>
      <c r="C296" s="39">
        <v>-7.5989999999999999E-3</v>
      </c>
      <c r="D296" s="39">
        <v>2.967E-3</v>
      </c>
      <c r="E296" s="39">
        <v>-1.738E-3</v>
      </c>
      <c r="F296" s="39">
        <v>-6.7409999999999996E-3</v>
      </c>
      <c r="G296" s="39">
        <v>1.1953999999999999E-2</v>
      </c>
      <c r="H296" s="39">
        <v>-6.4489999999999999E-3</v>
      </c>
      <c r="I296" s="39">
        <v>-3.6129999999999999E-3</v>
      </c>
      <c r="J296" s="39">
        <v>8.9840000000000007E-3</v>
      </c>
      <c r="K296" s="39">
        <v>4.3200000000000001E-3</v>
      </c>
      <c r="L296" s="39">
        <v>-3.0279999999999999E-3</v>
      </c>
      <c r="M296" s="42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8">
        <v>43530</v>
      </c>
      <c r="AJ296" s="39">
        <v>-2.7713000000000002E-2</v>
      </c>
      <c r="AK296" s="39">
        <v>-4.8925000000000003E-2</v>
      </c>
      <c r="AL296" s="39">
        <v>-1.3972E-2</v>
      </c>
      <c r="AM296" s="44">
        <f t="shared" si="4"/>
        <v>-3.0200312999999999E-2</v>
      </c>
      <c r="AN296" s="36"/>
      <c r="AO296" s="36"/>
    </row>
    <row r="297" spans="1:41" ht="15" customHeight="1" x14ac:dyDescent="0.2">
      <c r="A297" s="38">
        <v>43539</v>
      </c>
      <c r="B297" s="39">
        <v>5.9839999999999997E-3</v>
      </c>
      <c r="C297" s="39">
        <v>8.5220000000000001E-3</v>
      </c>
      <c r="D297" s="39">
        <v>7.3800000000000003E-3</v>
      </c>
      <c r="E297" s="39">
        <v>-5.8139999999999997E-3</v>
      </c>
      <c r="F297" s="39">
        <v>-2.8419E-2</v>
      </c>
      <c r="G297" s="39">
        <v>6.5030000000000001E-3</v>
      </c>
      <c r="H297" s="39">
        <v>1.4369999999999999E-3</v>
      </c>
      <c r="I297" s="39">
        <v>-4.7619999999999997E-3</v>
      </c>
      <c r="J297" s="39">
        <v>-7.5300000000000002E-3</v>
      </c>
      <c r="K297" s="39">
        <v>-2.1787000000000001E-2</v>
      </c>
      <c r="L297" s="39">
        <v>5.3810000000000004E-3</v>
      </c>
      <c r="M297" s="42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8">
        <v>43531</v>
      </c>
      <c r="AJ297" s="39">
        <v>1.9359000000000001E-2</v>
      </c>
      <c r="AK297" s="39">
        <v>-5.7437000000000002E-2</v>
      </c>
      <c r="AL297" s="39">
        <v>-7.8189999999999996E-3</v>
      </c>
      <c r="AM297" s="44">
        <f t="shared" si="4"/>
        <v>-1.5297470100000002E-2</v>
      </c>
      <c r="AN297" s="36"/>
      <c r="AO297" s="36"/>
    </row>
    <row r="298" spans="1:41" ht="15" customHeight="1" x14ac:dyDescent="0.2">
      <c r="A298" s="38">
        <v>43542</v>
      </c>
      <c r="B298" s="39">
        <v>3.2288999999999998E-2</v>
      </c>
      <c r="C298" s="39">
        <v>-7.5919999999999998E-3</v>
      </c>
      <c r="D298" s="39">
        <v>1.4599000000000001E-2</v>
      </c>
      <c r="E298" s="39">
        <v>7.5519999999999997E-3</v>
      </c>
      <c r="F298" s="39">
        <v>-1.0995E-2</v>
      </c>
      <c r="G298" s="39">
        <v>2.081E-3</v>
      </c>
      <c r="H298" s="39">
        <v>-8.4100000000000008E-3</v>
      </c>
      <c r="I298" s="39">
        <v>1.3323E-2</v>
      </c>
      <c r="J298" s="39">
        <v>5.7970000000000001E-3</v>
      </c>
      <c r="K298" s="39">
        <v>1.0952999999999999E-2</v>
      </c>
      <c r="L298" s="39">
        <v>8.6079999999999993E-3</v>
      </c>
      <c r="M298" s="42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8">
        <v>43532</v>
      </c>
      <c r="AJ298" s="39">
        <v>-6.0099999999999997E-3</v>
      </c>
      <c r="AK298" s="39">
        <v>7.9839999999999998E-3</v>
      </c>
      <c r="AL298" s="39">
        <v>1.7073000000000001E-2</v>
      </c>
      <c r="AM298" s="44">
        <f t="shared" si="4"/>
        <v>6.3483651000000004E-3</v>
      </c>
      <c r="AN298" s="36"/>
      <c r="AO298" s="36"/>
    </row>
    <row r="299" spans="1:41" ht="15" customHeight="1" x14ac:dyDescent="0.2">
      <c r="A299" s="38">
        <v>43543</v>
      </c>
      <c r="B299" s="39">
        <v>-6.9569999999999996E-3</v>
      </c>
      <c r="C299" s="39">
        <v>-2.1607000000000001E-2</v>
      </c>
      <c r="D299" s="39">
        <v>1.7242E-2</v>
      </c>
      <c r="E299" s="39">
        <v>4.0821999999999997E-2</v>
      </c>
      <c r="F299" s="39">
        <v>-1.417E-2</v>
      </c>
      <c r="G299" s="39">
        <v>-2.081E-3</v>
      </c>
      <c r="H299" s="39">
        <v>-4.1110000000000001E-3</v>
      </c>
      <c r="I299" s="39">
        <v>-3.1449999999999998E-3</v>
      </c>
      <c r="J299" s="39">
        <v>-1.0167000000000001E-2</v>
      </c>
      <c r="K299" s="39">
        <v>1.0834E-2</v>
      </c>
      <c r="L299" s="39">
        <v>-4.0590000000000001E-3</v>
      </c>
      <c r="M299" s="42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8">
        <v>43535</v>
      </c>
      <c r="AJ299" s="39">
        <v>3.0863000000000002E-2</v>
      </c>
      <c r="AK299" s="39">
        <v>1.3821E-2</v>
      </c>
      <c r="AL299" s="39">
        <v>1.2440000000000001E-3</v>
      </c>
      <c r="AM299" s="44">
        <f t="shared" si="4"/>
        <v>1.5307802399999999E-2</v>
      </c>
      <c r="AN299" s="36"/>
      <c r="AO299" s="36"/>
    </row>
    <row r="300" spans="1:41" ht="15" customHeight="1" x14ac:dyDescent="0.2">
      <c r="A300" s="38">
        <v>43544</v>
      </c>
      <c r="B300" s="39">
        <v>-1.1114000000000001E-2</v>
      </c>
      <c r="C300" s="39">
        <v>-2.2667E-2</v>
      </c>
      <c r="D300" s="39">
        <v>-2.1017000000000001E-2</v>
      </c>
      <c r="E300" s="39">
        <v>-7.2480000000000001E-3</v>
      </c>
      <c r="F300" s="39">
        <v>9.1319999999999995E-3</v>
      </c>
      <c r="G300" s="39">
        <v>-1.6101000000000001E-2</v>
      </c>
      <c r="H300" s="39">
        <v>-1.3908E-2</v>
      </c>
      <c r="I300" s="39">
        <v>-9.9500000000000005E-3</v>
      </c>
      <c r="J300" s="39">
        <v>-1.916E-2</v>
      </c>
      <c r="K300" s="39">
        <v>-1.3015000000000001E-2</v>
      </c>
      <c r="L300" s="39">
        <v>-1.5656E-2</v>
      </c>
      <c r="M300" s="42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8">
        <v>43536</v>
      </c>
      <c r="AJ300" s="39">
        <v>-6.45E-3</v>
      </c>
      <c r="AK300" s="39">
        <v>1.9589999999999998E-3</v>
      </c>
      <c r="AL300" s="39">
        <v>2.2616000000000001E-2</v>
      </c>
      <c r="AM300" s="44">
        <f t="shared" si="4"/>
        <v>6.0410624999999996E-3</v>
      </c>
      <c r="AN300" s="36"/>
      <c r="AO300" s="36"/>
    </row>
    <row r="301" spans="1:41" ht="15" customHeight="1" x14ac:dyDescent="0.2">
      <c r="A301" s="38">
        <v>43545</v>
      </c>
      <c r="B301" s="39">
        <v>-1.1770000000000001E-3</v>
      </c>
      <c r="C301" s="39">
        <v>-2.1205999999999999E-2</v>
      </c>
      <c r="D301" s="39">
        <v>-7.8869999999999999E-3</v>
      </c>
      <c r="E301" s="39">
        <v>-3.8213999999999998E-2</v>
      </c>
      <c r="F301" s="39">
        <v>-2.6613999999999999E-2</v>
      </c>
      <c r="G301" s="39">
        <v>-1.804E-2</v>
      </c>
      <c r="H301" s="39">
        <v>-4.9200000000000003E-4</v>
      </c>
      <c r="I301" s="39">
        <v>-2.1595E-2</v>
      </c>
      <c r="J301" s="39">
        <v>-1.3785E-2</v>
      </c>
      <c r="K301" s="39">
        <v>-6.5719999999999997E-3</v>
      </c>
      <c r="L301" s="39">
        <v>-1.3473000000000001E-2</v>
      </c>
      <c r="M301" s="42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8">
        <v>43537</v>
      </c>
      <c r="AJ301" s="39">
        <v>-5.8999999999999999E-3</v>
      </c>
      <c r="AK301" s="39">
        <v>1.9380000000000001E-2</v>
      </c>
      <c r="AL301" s="39">
        <v>3.0402999999999999E-2</v>
      </c>
      <c r="AM301" s="44">
        <f t="shared" si="4"/>
        <v>1.4626203900000001E-2</v>
      </c>
      <c r="AN301" s="36"/>
      <c r="AO301" s="36"/>
    </row>
    <row r="302" spans="1:41" ht="15" customHeight="1" x14ac:dyDescent="0.2">
      <c r="A302" s="38">
        <v>43546</v>
      </c>
      <c r="B302" s="39">
        <v>-1.5431E-2</v>
      </c>
      <c r="C302" s="39">
        <v>-5.5910000000000001E-2</v>
      </c>
      <c r="D302" s="39">
        <v>-5.2683000000000001E-2</v>
      </c>
      <c r="E302" s="39">
        <v>-5.7431999999999997E-2</v>
      </c>
      <c r="F302" s="39">
        <v>-4.8894E-2</v>
      </c>
      <c r="G302" s="39">
        <v>-2.1059000000000001E-2</v>
      </c>
      <c r="H302" s="39">
        <v>-3.1970999999999999E-2</v>
      </c>
      <c r="I302" s="39">
        <v>-7.4060000000000003E-3</v>
      </c>
      <c r="J302" s="39">
        <v>-2.7843E-2</v>
      </c>
      <c r="K302" s="39">
        <v>-4.956E-2</v>
      </c>
      <c r="L302" s="39">
        <v>-3.1441999999999998E-2</v>
      </c>
      <c r="M302" s="42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8">
        <v>43538</v>
      </c>
      <c r="AJ302" s="39">
        <v>-1.4303E-2</v>
      </c>
      <c r="AK302" s="39">
        <v>-6.7409999999999996E-3</v>
      </c>
      <c r="AL302" s="39">
        <v>1.1953999999999999E-2</v>
      </c>
      <c r="AM302" s="44">
        <f t="shared" si="4"/>
        <v>-3.0296970000000005E-3</v>
      </c>
      <c r="AN302" s="36"/>
      <c r="AO302" s="36"/>
    </row>
    <row r="303" spans="1:41" ht="15" customHeight="1" x14ac:dyDescent="0.2">
      <c r="A303" s="38">
        <v>43549</v>
      </c>
      <c r="B303" s="39">
        <v>-1.2034E-2</v>
      </c>
      <c r="C303" s="39">
        <v>7.11E-3</v>
      </c>
      <c r="D303" s="39">
        <v>1.1677999999999999E-2</v>
      </c>
      <c r="E303" s="39">
        <v>-1.9900999999999999E-2</v>
      </c>
      <c r="F303" s="39">
        <v>1.6208E-2</v>
      </c>
      <c r="G303" s="39">
        <v>1.3606E-2</v>
      </c>
      <c r="H303" s="39">
        <v>5.0629999999999998E-3</v>
      </c>
      <c r="I303" s="39">
        <v>-1.4881999999999999E-2</v>
      </c>
      <c r="J303" s="39">
        <v>4.3340000000000002E-3</v>
      </c>
      <c r="K303" s="39">
        <v>0</v>
      </c>
      <c r="L303" s="39">
        <v>-7.7899999999999996E-4</v>
      </c>
      <c r="M303" s="42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8">
        <v>43539</v>
      </c>
      <c r="AJ303" s="39">
        <v>5.9839999999999997E-3</v>
      </c>
      <c r="AK303" s="39">
        <v>-2.8419E-2</v>
      </c>
      <c r="AL303" s="39">
        <v>6.5030000000000001E-3</v>
      </c>
      <c r="AM303" s="44">
        <f t="shared" si="4"/>
        <v>-5.310135599999999E-3</v>
      </c>
      <c r="AN303" s="36"/>
      <c r="AO303" s="36"/>
    </row>
    <row r="304" spans="1:41" ht="15" customHeight="1" x14ac:dyDescent="0.2">
      <c r="A304" s="38">
        <v>43550</v>
      </c>
      <c r="B304" s="39">
        <v>2.8053000000000002E-2</v>
      </c>
      <c r="C304" s="39">
        <v>2.3274E-2</v>
      </c>
      <c r="D304" s="39">
        <v>6.0920000000000002E-3</v>
      </c>
      <c r="E304" s="39">
        <v>2.0517000000000001E-2</v>
      </c>
      <c r="F304" s="39">
        <v>2.7486E-2</v>
      </c>
      <c r="G304" s="39">
        <v>1.5564E-2</v>
      </c>
      <c r="H304" s="39">
        <v>-1.2451E-2</v>
      </c>
      <c r="I304" s="39">
        <v>6.8780000000000004E-3</v>
      </c>
      <c r="J304" s="39">
        <v>7.6940000000000003E-3</v>
      </c>
      <c r="K304" s="39">
        <v>6.9049999999999997E-3</v>
      </c>
      <c r="L304" s="39">
        <v>1.7399999999999999E-2</v>
      </c>
      <c r="M304" s="42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8">
        <v>43542</v>
      </c>
      <c r="AJ304" s="39">
        <v>3.2288999999999998E-2</v>
      </c>
      <c r="AK304" s="39">
        <v>-1.0995E-2</v>
      </c>
      <c r="AL304" s="39">
        <v>2.081E-3</v>
      </c>
      <c r="AM304" s="44">
        <f t="shared" si="4"/>
        <v>7.7908874999999987E-3</v>
      </c>
      <c r="AN304" s="36"/>
      <c r="AO304" s="36"/>
    </row>
    <row r="305" spans="1:41" ht="15" customHeight="1" x14ac:dyDescent="0.2">
      <c r="A305" s="38">
        <v>43551</v>
      </c>
      <c r="B305" s="39">
        <v>-2.6842999999999999E-2</v>
      </c>
      <c r="C305" s="39">
        <v>-5.6966999999999997E-2</v>
      </c>
      <c r="D305" s="39">
        <v>-4.4396999999999999E-2</v>
      </c>
      <c r="E305" s="39">
        <v>-4.7898000000000003E-2</v>
      </c>
      <c r="F305" s="39">
        <v>-2.2141000000000001E-2</v>
      </c>
      <c r="G305" s="39">
        <v>-2.1614999999999999E-2</v>
      </c>
      <c r="H305" s="39">
        <v>-3.5128E-2</v>
      </c>
      <c r="I305" s="39">
        <v>-3.1208E-2</v>
      </c>
      <c r="J305" s="39">
        <v>-3.5476000000000001E-2</v>
      </c>
      <c r="K305" s="39">
        <v>-5.9048999999999997E-2</v>
      </c>
      <c r="L305" s="39">
        <v>-3.6359000000000002E-2</v>
      </c>
      <c r="M305" s="42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8">
        <v>43543</v>
      </c>
      <c r="AJ305" s="39">
        <v>-6.9569999999999996E-3</v>
      </c>
      <c r="AK305" s="39">
        <v>-1.417E-2</v>
      </c>
      <c r="AL305" s="39">
        <v>-2.081E-3</v>
      </c>
      <c r="AM305" s="44">
        <f t="shared" si="4"/>
        <v>-7.7352264000000006E-3</v>
      </c>
      <c r="AN305" s="36"/>
      <c r="AO305" s="36"/>
    </row>
    <row r="306" spans="1:41" ht="15" customHeight="1" x14ac:dyDescent="0.2">
      <c r="A306" s="38">
        <v>43552</v>
      </c>
      <c r="B306" s="39">
        <v>1.2617E-2</v>
      </c>
      <c r="C306" s="39">
        <v>3.4318000000000001E-2</v>
      </c>
      <c r="D306" s="39">
        <v>0</v>
      </c>
      <c r="E306" s="39">
        <v>3.4890999999999998E-2</v>
      </c>
      <c r="F306" s="39">
        <v>3.5605999999999999E-2</v>
      </c>
      <c r="G306" s="39">
        <v>3.5066E-2</v>
      </c>
      <c r="H306" s="39">
        <v>2.9744E-2</v>
      </c>
      <c r="I306" s="39">
        <v>3.0970999999999999E-2</v>
      </c>
      <c r="J306" s="39">
        <v>3.1359999999999999E-2</v>
      </c>
      <c r="K306" s="39">
        <v>1.6888E-2</v>
      </c>
      <c r="L306" s="39">
        <v>2.6679999999999999E-2</v>
      </c>
      <c r="M306" s="42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8">
        <v>43544</v>
      </c>
      <c r="AJ306" s="39">
        <v>-1.1114000000000001E-2</v>
      </c>
      <c r="AK306" s="39">
        <v>9.1319999999999995E-3</v>
      </c>
      <c r="AL306" s="39">
        <v>-1.6101000000000001E-2</v>
      </c>
      <c r="AM306" s="44">
        <f t="shared" si="4"/>
        <v>-6.0270639000000008E-3</v>
      </c>
      <c r="AN306" s="36"/>
      <c r="AO306" s="36"/>
    </row>
    <row r="307" spans="1:41" ht="15" customHeight="1" x14ac:dyDescent="0.2">
      <c r="A307" s="38">
        <v>43553</v>
      </c>
      <c r="B307" s="39">
        <v>4.7650000000000001E-3</v>
      </c>
      <c r="C307" s="39">
        <v>1.4472E-2</v>
      </c>
      <c r="D307" s="39">
        <v>1.8867999999999999E-2</v>
      </c>
      <c r="E307" s="39">
        <v>1.4237E-2</v>
      </c>
      <c r="F307" s="39">
        <v>-1.3465E-2</v>
      </c>
      <c r="G307" s="39">
        <v>1.1709999999999999E-3</v>
      </c>
      <c r="H307" s="39">
        <v>5.1400000000000003E-4</v>
      </c>
      <c r="I307" s="39">
        <v>3.4847000000000003E-2</v>
      </c>
      <c r="J307" s="39">
        <v>2.0473999999999999E-2</v>
      </c>
      <c r="K307" s="39">
        <v>9.5239999999999995E-3</v>
      </c>
      <c r="L307" s="39">
        <v>1.0810999999999999E-2</v>
      </c>
      <c r="M307" s="42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8">
        <v>43545</v>
      </c>
      <c r="AJ307" s="39">
        <v>-1.1770000000000001E-3</v>
      </c>
      <c r="AK307" s="39">
        <v>-2.6613999999999999E-2</v>
      </c>
      <c r="AL307" s="39">
        <v>-1.804E-2</v>
      </c>
      <c r="AM307" s="44">
        <f t="shared" si="4"/>
        <v>-1.5275472299999999E-2</v>
      </c>
      <c r="AN307" s="36"/>
      <c r="AO307" s="36"/>
    </row>
    <row r="308" spans="1:41" ht="15" customHeight="1" x14ac:dyDescent="0.2">
      <c r="A308" s="38">
        <v>43556</v>
      </c>
      <c r="B308" s="39">
        <v>-5.9400000000000002E-4</v>
      </c>
      <c r="C308" s="39">
        <v>9.8040000000000002E-3</v>
      </c>
      <c r="D308" s="39">
        <v>1.5560000000000001E-3</v>
      </c>
      <c r="E308" s="39">
        <v>-9.2619999999999994E-3</v>
      </c>
      <c r="F308" s="39">
        <v>-2.0011000000000001E-2</v>
      </c>
      <c r="G308" s="39">
        <v>1.4411999999999999E-2</v>
      </c>
      <c r="H308" s="39">
        <v>-9.5519999999999997E-3</v>
      </c>
      <c r="I308" s="39">
        <v>-2.2800000000000001E-4</v>
      </c>
      <c r="J308" s="39">
        <v>-6.0499999999999996E-4</v>
      </c>
      <c r="K308" s="39">
        <v>1.1779E-2</v>
      </c>
      <c r="L308" s="39">
        <v>6.685E-3</v>
      </c>
      <c r="M308" s="42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8">
        <v>43546</v>
      </c>
      <c r="AJ308" s="39">
        <v>-1.5431E-2</v>
      </c>
      <c r="AK308" s="39">
        <v>-4.8894E-2</v>
      </c>
      <c r="AL308" s="39">
        <v>-2.1059000000000001E-2</v>
      </c>
      <c r="AM308" s="44">
        <f t="shared" si="4"/>
        <v>-2.84584872E-2</v>
      </c>
      <c r="AN308" s="36"/>
      <c r="AO308" s="36"/>
    </row>
    <row r="309" spans="1:41" ht="15" customHeight="1" x14ac:dyDescent="0.2">
      <c r="A309" s="38">
        <v>43557</v>
      </c>
      <c r="B309" s="39">
        <v>-2.977E-3</v>
      </c>
      <c r="C309" s="39">
        <v>-8.7779999999999993E-3</v>
      </c>
      <c r="D309" s="39">
        <v>-1.1575E-2</v>
      </c>
      <c r="E309" s="39">
        <v>-4.352E-3</v>
      </c>
      <c r="F309" s="39">
        <v>-2.4771999999999999E-2</v>
      </c>
      <c r="G309" s="39">
        <v>-1.9341000000000001E-2</v>
      </c>
      <c r="H309" s="39">
        <v>5.1749999999999999E-3</v>
      </c>
      <c r="I309" s="39">
        <v>-1.1946E-2</v>
      </c>
      <c r="J309" s="39">
        <v>3.3240000000000001E-3</v>
      </c>
      <c r="K309" s="39">
        <v>6.3513E-2</v>
      </c>
      <c r="L309" s="39">
        <v>-6.979E-3</v>
      </c>
      <c r="M309" s="42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8">
        <v>43549</v>
      </c>
      <c r="AJ309" s="39">
        <v>-1.2034E-2</v>
      </c>
      <c r="AK309" s="39">
        <v>1.6208E-2</v>
      </c>
      <c r="AL309" s="39">
        <v>1.3606E-2</v>
      </c>
      <c r="AM309" s="44">
        <f t="shared" si="4"/>
        <v>5.9260739999999991E-3</v>
      </c>
      <c r="AN309" s="36"/>
      <c r="AO309" s="36"/>
    </row>
    <row r="310" spans="1:41" ht="15" customHeight="1" x14ac:dyDescent="0.2">
      <c r="A310" s="38">
        <v>43558</v>
      </c>
      <c r="B310" s="39">
        <v>4.1650000000000003E-3</v>
      </c>
      <c r="C310" s="39">
        <v>-1.072E-2</v>
      </c>
      <c r="D310" s="39">
        <v>-3.7829999999999999E-3</v>
      </c>
      <c r="E310" s="39">
        <v>-2.0139000000000001E-2</v>
      </c>
      <c r="F310" s="39">
        <v>-1.8713E-2</v>
      </c>
      <c r="G310" s="39">
        <v>1.9571999999999999E-2</v>
      </c>
      <c r="H310" s="39">
        <v>-1.291E-3</v>
      </c>
      <c r="I310" s="39">
        <v>-1.619E-3</v>
      </c>
      <c r="J310" s="39">
        <v>-3.7184000000000002E-2</v>
      </c>
      <c r="K310" s="39">
        <v>-3.8079000000000002E-2</v>
      </c>
      <c r="L310" s="39">
        <v>-9.4269999999999996E-3</v>
      </c>
      <c r="M310" s="42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8">
        <v>43550</v>
      </c>
      <c r="AJ310" s="39">
        <v>2.8053000000000002E-2</v>
      </c>
      <c r="AK310" s="39">
        <v>2.7486E-2</v>
      </c>
      <c r="AL310" s="39">
        <v>1.5564E-2</v>
      </c>
      <c r="AM310" s="44">
        <f t="shared" si="4"/>
        <v>2.36986299E-2</v>
      </c>
      <c r="AN310" s="36"/>
      <c r="AO310" s="36"/>
    </row>
    <row r="311" spans="1:41" ht="15" customHeight="1" x14ac:dyDescent="0.2">
      <c r="A311" s="38">
        <v>43559</v>
      </c>
      <c r="B311" s="39">
        <v>2.8105000000000002E-2</v>
      </c>
      <c r="C311" s="39">
        <v>1.1949E-2</v>
      </c>
      <c r="D311" s="39">
        <v>1.0682000000000001E-2</v>
      </c>
      <c r="E311" s="39">
        <v>2.7588000000000001E-2</v>
      </c>
      <c r="F311" s="39">
        <v>3.7081999999999997E-2</v>
      </c>
      <c r="G311" s="39">
        <v>1.1471E-2</v>
      </c>
      <c r="H311" s="39">
        <v>9.7710000000000002E-3</v>
      </c>
      <c r="I311" s="39">
        <v>1.8349000000000001E-2</v>
      </c>
      <c r="J311" s="39">
        <v>-1.253E-3</v>
      </c>
      <c r="K311" s="39">
        <v>0</v>
      </c>
      <c r="L311" s="39">
        <v>1.9099000000000001E-2</v>
      </c>
      <c r="M311" s="42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8">
        <v>43551</v>
      </c>
      <c r="AJ311" s="39">
        <v>-2.6842999999999999E-2</v>
      </c>
      <c r="AK311" s="39">
        <v>-2.2141000000000001E-2</v>
      </c>
      <c r="AL311" s="39">
        <v>-2.1614999999999999E-2</v>
      </c>
      <c r="AM311" s="44">
        <f t="shared" si="4"/>
        <v>-2.3530646699999998E-2</v>
      </c>
      <c r="AN311" s="36"/>
      <c r="AO311" s="36"/>
    </row>
    <row r="312" spans="1:41" ht="15" customHeight="1" x14ac:dyDescent="0.2">
      <c r="A312" s="38">
        <v>43560</v>
      </c>
      <c r="B312" s="39">
        <v>6.9049999999999997E-3</v>
      </c>
      <c r="C312" s="39">
        <v>5.718E-3</v>
      </c>
      <c r="D312" s="39">
        <v>2.6519999999999998E-2</v>
      </c>
      <c r="E312" s="39">
        <v>1.2903E-2</v>
      </c>
      <c r="F312" s="39">
        <v>-7.5230000000000002E-3</v>
      </c>
      <c r="G312" s="39">
        <v>3.8700000000000002E-3</v>
      </c>
      <c r="H312" s="39">
        <v>-2.049E-3</v>
      </c>
      <c r="I312" s="39">
        <v>0</v>
      </c>
      <c r="J312" s="39">
        <v>-6.2699999999999995E-4</v>
      </c>
      <c r="K312" s="39">
        <v>3.3673000000000002E-2</v>
      </c>
      <c r="L312" s="39">
        <v>8.2199999999999999E-3</v>
      </c>
      <c r="M312" s="42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8">
        <v>43552</v>
      </c>
      <c r="AJ312" s="39">
        <v>1.2617E-2</v>
      </c>
      <c r="AK312" s="39">
        <v>3.5605999999999999E-2</v>
      </c>
      <c r="AL312" s="39">
        <v>3.5066E-2</v>
      </c>
      <c r="AM312" s="44">
        <f t="shared" si="4"/>
        <v>2.7760223699999996E-2</v>
      </c>
      <c r="AN312" s="36"/>
      <c r="AO312" s="36"/>
    </row>
    <row r="313" spans="1:41" ht="15" customHeight="1" x14ac:dyDescent="0.2">
      <c r="A313" s="38">
        <v>43563</v>
      </c>
      <c r="B313" s="39">
        <v>-5.1739999999999998E-3</v>
      </c>
      <c r="C313" s="39">
        <v>1.6280000000000001E-3</v>
      </c>
      <c r="D313" s="39">
        <v>6.6730000000000001E-3</v>
      </c>
      <c r="E313" s="39">
        <v>-1.1050000000000001E-2</v>
      </c>
      <c r="F313" s="39">
        <v>1.1795999999999999E-2</v>
      </c>
      <c r="G313" s="39">
        <v>6.5680000000000001E-3</v>
      </c>
      <c r="H313" s="39">
        <v>-2.4923000000000001E-2</v>
      </c>
      <c r="I313" s="39">
        <v>-2.7418000000000001E-2</v>
      </c>
      <c r="J313" s="39">
        <v>-1.6445999999999999E-2</v>
      </c>
      <c r="K313" s="39">
        <v>-3.5958999999999998E-2</v>
      </c>
      <c r="L313" s="39">
        <v>2.6840000000000002E-3</v>
      </c>
      <c r="M313" s="42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8">
        <v>43553</v>
      </c>
      <c r="AJ313" s="39">
        <v>4.7650000000000001E-3</v>
      </c>
      <c r="AK313" s="39">
        <v>-1.3465E-2</v>
      </c>
      <c r="AL313" s="39">
        <v>1.1709999999999999E-3</v>
      </c>
      <c r="AM313" s="44">
        <f t="shared" si="4"/>
        <v>-2.5094156999999999E-3</v>
      </c>
      <c r="AN313" s="36"/>
      <c r="AO313" s="36"/>
    </row>
    <row r="314" spans="1:41" ht="15" customHeight="1" x14ac:dyDescent="0.2">
      <c r="A314" s="38">
        <v>43564</v>
      </c>
      <c r="B314" s="39">
        <v>1.9407000000000001E-2</v>
      </c>
      <c r="C314" s="39">
        <v>-1.5158E-2</v>
      </c>
      <c r="D314" s="39">
        <v>-1.0331E-2</v>
      </c>
      <c r="E314" s="39">
        <v>-3.7109999999999999E-3</v>
      </c>
      <c r="F314" s="39">
        <v>7.4349999999999998E-3</v>
      </c>
      <c r="G314" s="39">
        <v>-3.2578999999999997E-2</v>
      </c>
      <c r="H314" s="39">
        <v>-2.2061000000000001E-2</v>
      </c>
      <c r="I314" s="39">
        <v>-6.3270000000000002E-3</v>
      </c>
      <c r="J314" s="39">
        <v>-2.4532999999999999E-2</v>
      </c>
      <c r="K314" s="39">
        <v>-6.8890000000000002E-3</v>
      </c>
      <c r="L314" s="39">
        <v>-1.1133000000000001E-2</v>
      </c>
      <c r="M314" s="42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8">
        <v>43556</v>
      </c>
      <c r="AJ314" s="39">
        <v>-5.9400000000000002E-4</v>
      </c>
      <c r="AK314" s="39">
        <v>-2.0011000000000001E-2</v>
      </c>
      <c r="AL314" s="39">
        <v>1.4411999999999999E-2</v>
      </c>
      <c r="AM314" s="44">
        <f t="shared" si="4"/>
        <v>-2.0641269000000002E-3</v>
      </c>
      <c r="AN314" s="36"/>
      <c r="AO314" s="36"/>
    </row>
    <row r="315" spans="1:41" ht="15" customHeight="1" x14ac:dyDescent="0.2">
      <c r="A315" s="38">
        <v>43565</v>
      </c>
      <c r="B315" s="39">
        <v>-7.9459999999999999E-3</v>
      </c>
      <c r="C315" s="39">
        <v>7.4029999999999999E-3</v>
      </c>
      <c r="D315" s="39">
        <v>-7.3569999999999998E-3</v>
      </c>
      <c r="E315" s="39">
        <v>1.9025E-2</v>
      </c>
      <c r="F315" s="39">
        <v>3.1253000000000003E-2</v>
      </c>
      <c r="G315" s="39">
        <v>-2.8019999999999998E-3</v>
      </c>
      <c r="H315" s="39">
        <v>1.9692000000000001E-2</v>
      </c>
      <c r="I315" s="39">
        <v>3.5200000000000001E-3</v>
      </c>
      <c r="J315" s="39">
        <v>3.1524000000000003E-2</v>
      </c>
      <c r="K315" s="39">
        <v>-6.9360000000000003E-3</v>
      </c>
      <c r="L315" s="39">
        <v>-3.516E-3</v>
      </c>
      <c r="M315" s="42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8">
        <v>43557</v>
      </c>
      <c r="AJ315" s="39">
        <v>-2.977E-3</v>
      </c>
      <c r="AK315" s="39">
        <v>-2.4771999999999999E-2</v>
      </c>
      <c r="AL315" s="39">
        <v>-1.9341000000000001E-2</v>
      </c>
      <c r="AM315" s="44">
        <f t="shared" si="4"/>
        <v>-1.5695096999999998E-2</v>
      </c>
      <c r="AN315" s="36"/>
      <c r="AO315" s="36"/>
    </row>
    <row r="316" spans="1:41" ht="15" customHeight="1" x14ac:dyDescent="0.2">
      <c r="A316" s="38">
        <v>43566</v>
      </c>
      <c r="B316" s="39">
        <v>-1.7242E-2</v>
      </c>
      <c r="C316" s="39">
        <v>-1.1332E-2</v>
      </c>
      <c r="D316" s="39">
        <v>-1.8948E-2</v>
      </c>
      <c r="E316" s="39">
        <v>-3.2749E-2</v>
      </c>
      <c r="F316" s="39">
        <v>-1.026E-3</v>
      </c>
      <c r="G316" s="39">
        <v>-1.7933000000000001E-2</v>
      </c>
      <c r="H316" s="39">
        <v>-1.7812999999999999E-2</v>
      </c>
      <c r="I316" s="39">
        <v>-1.8679000000000001E-2</v>
      </c>
      <c r="J316" s="39">
        <v>6.9420000000000003E-3</v>
      </c>
      <c r="K316" s="39">
        <v>-4.6509999999999998E-3</v>
      </c>
      <c r="L316" s="39">
        <v>-1.2574E-2</v>
      </c>
      <c r="M316" s="42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8">
        <v>43558</v>
      </c>
      <c r="AJ316" s="39">
        <v>4.1650000000000003E-3</v>
      </c>
      <c r="AK316" s="39">
        <v>-1.8713E-2</v>
      </c>
      <c r="AL316" s="39">
        <v>1.9571999999999999E-2</v>
      </c>
      <c r="AM316" s="44">
        <f t="shared" si="4"/>
        <v>1.6744991999999995E-3</v>
      </c>
      <c r="AN316" s="36"/>
      <c r="AO316" s="36"/>
    </row>
    <row r="317" spans="1:41" ht="15" customHeight="1" x14ac:dyDescent="0.2">
      <c r="A317" s="38">
        <v>43567</v>
      </c>
      <c r="B317" s="39">
        <v>-1.1076000000000001E-2</v>
      </c>
      <c r="C317" s="39">
        <v>-3.2217000000000003E-2</v>
      </c>
      <c r="D317" s="39">
        <v>-2.8628000000000001E-2</v>
      </c>
      <c r="E317" s="39">
        <v>-1.0101000000000001E-2</v>
      </c>
      <c r="F317" s="39">
        <v>-5.8125000000000003E-2</v>
      </c>
      <c r="G317" s="39">
        <v>2.3800000000000001E-4</v>
      </c>
      <c r="H317" s="39">
        <v>-2.9121999999999999E-2</v>
      </c>
      <c r="I317" s="39">
        <v>-8.1480000000000007E-3</v>
      </c>
      <c r="J317" s="39">
        <v>-1.5740000000000001E-3</v>
      </c>
      <c r="K317" s="39">
        <v>-3.0772000000000001E-2</v>
      </c>
      <c r="L317" s="39">
        <v>-2.0029999999999999E-2</v>
      </c>
      <c r="M317" s="42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8">
        <v>43559</v>
      </c>
      <c r="AJ317" s="39">
        <v>2.8105000000000002E-2</v>
      </c>
      <c r="AK317" s="39">
        <v>3.7081999999999997E-2</v>
      </c>
      <c r="AL317" s="39">
        <v>1.1471E-2</v>
      </c>
      <c r="AM317" s="44">
        <f t="shared" si="4"/>
        <v>2.5550111399999999E-2</v>
      </c>
      <c r="AN317" s="36"/>
      <c r="AO317" s="36"/>
    </row>
    <row r="318" spans="1:41" ht="15" customHeight="1" x14ac:dyDescent="0.2">
      <c r="A318" s="38">
        <v>43570</v>
      </c>
      <c r="B318" s="39">
        <v>2.0882000000000001E-2</v>
      </c>
      <c r="C318" s="39">
        <v>2.7780000000000001E-3</v>
      </c>
      <c r="D318" s="39">
        <v>-1.5938000000000001E-2</v>
      </c>
      <c r="E318" s="39">
        <v>1.902E-3</v>
      </c>
      <c r="F318" s="39">
        <v>-4.3364E-2</v>
      </c>
      <c r="G318" s="39">
        <v>7.352E-3</v>
      </c>
      <c r="H318" s="39">
        <v>1.3441E-2</v>
      </c>
      <c r="I318" s="39">
        <v>-6.2760000000000003E-3</v>
      </c>
      <c r="J318" s="39">
        <v>2.3347E-2</v>
      </c>
      <c r="K318" s="39">
        <v>-2.4069999999999999E-3</v>
      </c>
      <c r="L318" s="39">
        <v>2.2260000000000001E-3</v>
      </c>
      <c r="M318" s="42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8">
        <v>43560</v>
      </c>
      <c r="AJ318" s="39">
        <v>6.9049999999999997E-3</v>
      </c>
      <c r="AK318" s="39">
        <v>-7.5230000000000002E-3</v>
      </c>
      <c r="AL318" s="39">
        <v>3.8700000000000002E-3</v>
      </c>
      <c r="AM318" s="44">
        <f t="shared" si="4"/>
        <v>1.0838915999999996E-3</v>
      </c>
      <c r="AN318" s="36"/>
      <c r="AO318" s="36"/>
    </row>
    <row r="319" spans="1:41" ht="15" customHeight="1" x14ac:dyDescent="0.2">
      <c r="A319" s="38">
        <v>43571</v>
      </c>
      <c r="B319" s="39">
        <v>6.2950000000000002E-3</v>
      </c>
      <c r="C319" s="39">
        <v>2.0489E-2</v>
      </c>
      <c r="D319" s="39">
        <v>1.9480999999999998E-2</v>
      </c>
      <c r="E319" s="39">
        <v>-8.9060000000000007E-3</v>
      </c>
      <c r="F319" s="39">
        <v>-1.7191999999999999E-2</v>
      </c>
      <c r="G319" s="39">
        <v>1.1979E-2</v>
      </c>
      <c r="H319" s="39">
        <v>0</v>
      </c>
      <c r="I319" s="39">
        <v>-4.84E-4</v>
      </c>
      <c r="J319" s="39">
        <v>5.5230000000000001E-3</v>
      </c>
      <c r="K319" s="39">
        <v>-3.4317E-2</v>
      </c>
      <c r="L319" s="39">
        <v>1.3350000000000001E-2</v>
      </c>
      <c r="M319" s="42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8">
        <v>43563</v>
      </c>
      <c r="AJ319" s="39">
        <v>-5.1739999999999998E-3</v>
      </c>
      <c r="AK319" s="39">
        <v>1.1795999999999999E-2</v>
      </c>
      <c r="AL319" s="39">
        <v>6.5680000000000001E-3</v>
      </c>
      <c r="AM319" s="44">
        <f t="shared" si="4"/>
        <v>4.3962269999999991E-3</v>
      </c>
      <c r="AN319" s="36"/>
      <c r="AO319" s="36"/>
    </row>
    <row r="320" spans="1:41" ht="15" customHeight="1" x14ac:dyDescent="0.2">
      <c r="A320" s="38">
        <v>43572</v>
      </c>
      <c r="B320" s="39">
        <v>-2.7762999999999999E-2</v>
      </c>
      <c r="C320" s="39">
        <v>-1.3259E-2</v>
      </c>
      <c r="D320" s="39">
        <v>1.606E-3</v>
      </c>
      <c r="E320" s="39">
        <v>-3.2000000000000002E-3</v>
      </c>
      <c r="F320" s="39">
        <v>-2.4577000000000002E-2</v>
      </c>
      <c r="G320" s="39">
        <v>-1.2215E-2</v>
      </c>
      <c r="H320" s="39">
        <v>5.9769999999999997E-3</v>
      </c>
      <c r="I320" s="39">
        <v>-9.4929999999999997E-3</v>
      </c>
      <c r="J320" s="39">
        <v>-6.1390000000000004E-3</v>
      </c>
      <c r="K320" s="39">
        <v>-2.2700000000000001E-2</v>
      </c>
      <c r="L320" s="39">
        <v>-1.1181999999999999E-2</v>
      </c>
      <c r="M320" s="42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8">
        <v>43564</v>
      </c>
      <c r="AJ320" s="39">
        <v>1.9407000000000001E-2</v>
      </c>
      <c r="AK320" s="39">
        <v>7.4349999999999998E-3</v>
      </c>
      <c r="AL320" s="39">
        <v>-3.2578999999999997E-2</v>
      </c>
      <c r="AM320" s="44">
        <f t="shared" si="4"/>
        <v>-1.9121420999999982E-3</v>
      </c>
      <c r="AN320" s="36"/>
      <c r="AO320" s="36"/>
    </row>
    <row r="321" spans="1:41" ht="15" customHeight="1" x14ac:dyDescent="0.2">
      <c r="A321" s="38">
        <v>43573</v>
      </c>
      <c r="B321" s="39">
        <v>1.758E-3</v>
      </c>
      <c r="C321" s="39">
        <v>3.4360000000000002E-2</v>
      </c>
      <c r="D321" s="39">
        <v>4.2425999999999998E-2</v>
      </c>
      <c r="E321" s="39">
        <v>1.9677E-2</v>
      </c>
      <c r="F321" s="39">
        <v>4.1769000000000001E-2</v>
      </c>
      <c r="G321" s="39">
        <v>1.4170000000000001E-3</v>
      </c>
      <c r="H321" s="39">
        <v>1.2917E-2</v>
      </c>
      <c r="I321" s="39">
        <v>5.0779999999999999E-2</v>
      </c>
      <c r="J321" s="39">
        <v>8.5839999999999996E-3</v>
      </c>
      <c r="K321" s="39">
        <v>7.6239999999999997E-3</v>
      </c>
      <c r="L321" s="39">
        <v>1.3776E-2</v>
      </c>
      <c r="M321" s="42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8">
        <v>43565</v>
      </c>
      <c r="AJ321" s="39">
        <v>-7.9459999999999999E-3</v>
      </c>
      <c r="AK321" s="39">
        <v>3.1253000000000003E-2</v>
      </c>
      <c r="AL321" s="39">
        <v>-2.8019999999999998E-3</v>
      </c>
      <c r="AM321" s="44">
        <f t="shared" si="4"/>
        <v>6.8343165000000006E-3</v>
      </c>
      <c r="AN321" s="36"/>
      <c r="AO321" s="36"/>
    </row>
    <row r="322" spans="1:41" ht="15" customHeight="1" x14ac:dyDescent="0.2">
      <c r="A322" s="38">
        <v>43577</v>
      </c>
      <c r="B322" s="39">
        <v>2.4292999999999999E-2</v>
      </c>
      <c r="C322" s="39">
        <v>-1.0495000000000001E-2</v>
      </c>
      <c r="D322" s="39">
        <v>2.3415999999999999E-2</v>
      </c>
      <c r="E322" s="39">
        <v>6.8900000000000003E-3</v>
      </c>
      <c r="F322" s="39">
        <v>-2.6484000000000001E-2</v>
      </c>
      <c r="G322" s="39">
        <v>1.1265000000000001E-2</v>
      </c>
      <c r="H322" s="39">
        <v>1.3462999999999999E-2</v>
      </c>
      <c r="I322" s="39">
        <v>2.1609E-2</v>
      </c>
      <c r="J322" s="39">
        <v>7.9050000000000006E-3</v>
      </c>
      <c r="K322" s="39">
        <v>-2.8243000000000001E-2</v>
      </c>
      <c r="L322" s="39">
        <v>1.06E-4</v>
      </c>
      <c r="M322" s="42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8">
        <v>43566</v>
      </c>
      <c r="AJ322" s="39">
        <v>-1.7242E-2</v>
      </c>
      <c r="AK322" s="39">
        <v>-1.026E-3</v>
      </c>
      <c r="AL322" s="39">
        <v>-1.7933000000000001E-2</v>
      </c>
      <c r="AM322" s="44">
        <f t="shared" si="4"/>
        <v>-1.2065793299999999E-2</v>
      </c>
      <c r="AN322" s="36"/>
      <c r="AO322" s="36"/>
    </row>
    <row r="323" spans="1:41" ht="15" customHeight="1" x14ac:dyDescent="0.2">
      <c r="A323" s="38">
        <v>43578</v>
      </c>
      <c r="B323" s="39">
        <v>9.6670000000000002E-3</v>
      </c>
      <c r="C323" s="39">
        <v>1.9868E-2</v>
      </c>
      <c r="D323" s="39">
        <v>1.4324E-2</v>
      </c>
      <c r="E323" s="39">
        <v>3.6166999999999998E-2</v>
      </c>
      <c r="F323" s="39">
        <v>1.7351999999999999E-2</v>
      </c>
      <c r="G323" s="39">
        <v>1.2754E-2</v>
      </c>
      <c r="H323" s="39">
        <v>1.5181999999999999E-2</v>
      </c>
      <c r="I323" s="39">
        <v>0</v>
      </c>
      <c r="J323" s="39">
        <v>3.1303999999999998E-2</v>
      </c>
      <c r="K323" s="39">
        <v>2.3167E-2</v>
      </c>
      <c r="L323" s="39">
        <v>1.4015E-2</v>
      </c>
      <c r="M323" s="42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8">
        <v>43567</v>
      </c>
      <c r="AJ323" s="39">
        <v>-1.1076000000000001E-2</v>
      </c>
      <c r="AK323" s="39">
        <v>-5.8125000000000003E-2</v>
      </c>
      <c r="AL323" s="39">
        <v>2.3800000000000001E-4</v>
      </c>
      <c r="AM323" s="44">
        <f t="shared" si="4"/>
        <v>-2.2985367900000001E-2</v>
      </c>
      <c r="AN323" s="36"/>
      <c r="AO323" s="36"/>
    </row>
    <row r="324" spans="1:41" ht="15" customHeight="1" x14ac:dyDescent="0.2">
      <c r="A324" s="38">
        <v>43579</v>
      </c>
      <c r="B324" s="39">
        <v>2.826E-3</v>
      </c>
      <c r="C324" s="39">
        <v>-2.0487999999999999E-2</v>
      </c>
      <c r="D324" s="39">
        <v>4.4349999999999997E-3</v>
      </c>
      <c r="E324" s="39">
        <v>-1.7000999999999999E-2</v>
      </c>
      <c r="F324" s="39">
        <v>-3.5008999999999998E-2</v>
      </c>
      <c r="G324" s="39">
        <v>-4.8500000000000001E-3</v>
      </c>
      <c r="H324" s="39">
        <v>-7.9299999999999998E-4</v>
      </c>
      <c r="I324" s="39">
        <v>-8.2719999999999998E-3</v>
      </c>
      <c r="J324" s="39">
        <v>-1.6275000000000001E-2</v>
      </c>
      <c r="K324" s="39">
        <v>0</v>
      </c>
      <c r="L324" s="39">
        <v>-9.195E-3</v>
      </c>
      <c r="M324" s="42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8">
        <v>43570</v>
      </c>
      <c r="AJ324" s="39">
        <v>2.0882000000000001E-2</v>
      </c>
      <c r="AK324" s="39">
        <v>-4.3364E-2</v>
      </c>
      <c r="AL324" s="39">
        <v>7.352E-3</v>
      </c>
      <c r="AM324" s="44">
        <f t="shared" si="4"/>
        <v>-5.0428289999999995E-3</v>
      </c>
      <c r="AN324" s="36"/>
      <c r="AO324" s="36"/>
    </row>
    <row r="325" spans="1:41" ht="15" customHeight="1" x14ac:dyDescent="0.2">
      <c r="A325" s="38">
        <v>43580</v>
      </c>
      <c r="B325" s="39">
        <v>3.2752999999999997E-2</v>
      </c>
      <c r="C325" s="39">
        <v>1.6219999999999998E-2</v>
      </c>
      <c r="D325" s="39">
        <v>5.4253999999999997E-2</v>
      </c>
      <c r="E325" s="39">
        <v>3.0158999999999998E-2</v>
      </c>
      <c r="F325" s="39">
        <v>3.5569999999999998E-3</v>
      </c>
      <c r="G325" s="39">
        <v>1.5166000000000001E-2</v>
      </c>
      <c r="H325" s="39">
        <v>5.2899999999999996E-4</v>
      </c>
      <c r="I325" s="39">
        <v>5.6299000000000002E-2</v>
      </c>
      <c r="J325" s="39">
        <v>2.3002999999999999E-2</v>
      </c>
      <c r="K325" s="39">
        <v>2.2641999999999999E-2</v>
      </c>
      <c r="L325" s="39">
        <v>1.5730999999999998E-2</v>
      </c>
      <c r="M325" s="42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8">
        <v>43571</v>
      </c>
      <c r="AJ325" s="39">
        <v>6.2950000000000002E-3</v>
      </c>
      <c r="AK325" s="39">
        <v>-1.7191999999999999E-2</v>
      </c>
      <c r="AL325" s="39">
        <v>1.1979E-2</v>
      </c>
      <c r="AM325" s="44">
        <f t="shared" si="4"/>
        <v>3.6063060000000001E-4</v>
      </c>
      <c r="AN325" s="36"/>
      <c r="AO325" s="36"/>
    </row>
    <row r="326" spans="1:41" ht="15" customHeight="1" x14ac:dyDescent="0.2">
      <c r="A326" s="38">
        <v>43581</v>
      </c>
      <c r="B326" s="39">
        <v>-1.093E-3</v>
      </c>
      <c r="C326" s="39">
        <v>5.0790000000000002E-3</v>
      </c>
      <c r="D326" s="39">
        <v>5.8500000000000002E-3</v>
      </c>
      <c r="E326" s="39">
        <v>6.515E-3</v>
      </c>
      <c r="F326" s="39">
        <v>1.183E-3</v>
      </c>
      <c r="G326" s="39">
        <v>9.7579999999999993E-3</v>
      </c>
      <c r="H326" s="39">
        <v>-2.3830000000000001E-3</v>
      </c>
      <c r="I326" s="39">
        <v>8.6859999999999993E-3</v>
      </c>
      <c r="J326" s="39">
        <v>4.4755999999999997E-2</v>
      </c>
      <c r="K326" s="39">
        <v>2.4840000000000001E-3</v>
      </c>
      <c r="L326" s="39">
        <v>-3.2780000000000001E-3</v>
      </c>
      <c r="M326" s="42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8">
        <v>43572</v>
      </c>
      <c r="AJ326" s="39">
        <v>-2.7762999999999999E-2</v>
      </c>
      <c r="AK326" s="39">
        <v>-2.4577000000000002E-2</v>
      </c>
      <c r="AL326" s="39">
        <v>-1.2215E-2</v>
      </c>
      <c r="AM326" s="44">
        <f t="shared" si="4"/>
        <v>-2.1516181500000002E-2</v>
      </c>
      <c r="AN326" s="36"/>
      <c r="AO326" s="36"/>
    </row>
    <row r="327" spans="1:41" ht="15" customHeight="1" x14ac:dyDescent="0.2">
      <c r="A327" s="38">
        <v>43584</v>
      </c>
      <c r="B327" s="39">
        <v>3.2750000000000001E-3</v>
      </c>
      <c r="C327" s="39">
        <v>4.0499999999999998E-4</v>
      </c>
      <c r="D327" s="39">
        <v>3.1445000000000001E-2</v>
      </c>
      <c r="E327" s="39">
        <v>1.5813000000000001E-2</v>
      </c>
      <c r="F327" s="39">
        <v>-2.5135999999999999E-2</v>
      </c>
      <c r="G327" s="39">
        <v>7.6490000000000004E-3</v>
      </c>
      <c r="H327" s="39">
        <v>-1.0610000000000001E-3</v>
      </c>
      <c r="I327" s="39">
        <v>6.4660000000000004E-3</v>
      </c>
      <c r="J327" s="39">
        <v>1.0538E-2</v>
      </c>
      <c r="K327" s="39">
        <v>2.2086999999999999E-2</v>
      </c>
      <c r="L327" s="39">
        <v>-5.0900000000000001E-4</v>
      </c>
      <c r="M327" s="42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8">
        <v>43573</v>
      </c>
      <c r="AJ327" s="39">
        <v>1.758E-3</v>
      </c>
      <c r="AK327" s="39">
        <v>4.1769000000000001E-2</v>
      </c>
      <c r="AL327" s="39">
        <v>1.4170000000000001E-3</v>
      </c>
      <c r="AM327" s="44">
        <f t="shared" si="4"/>
        <v>1.49798352E-2</v>
      </c>
      <c r="AN327" s="36"/>
      <c r="AO327" s="36"/>
    </row>
    <row r="328" spans="1:41" ht="15" customHeight="1" x14ac:dyDescent="0.2">
      <c r="A328" s="38">
        <v>43585</v>
      </c>
      <c r="B328" s="39">
        <v>6.5180000000000004E-3</v>
      </c>
      <c r="C328" s="39">
        <v>6.2589999999999998E-3</v>
      </c>
      <c r="D328" s="39">
        <v>3.4299999999999997E-2</v>
      </c>
      <c r="E328" s="39">
        <v>3.2584000000000002E-2</v>
      </c>
      <c r="F328" s="39">
        <v>-1.7114999999999998E-2</v>
      </c>
      <c r="G328" s="39">
        <v>-2.918E-3</v>
      </c>
      <c r="H328" s="39">
        <v>1.2917E-2</v>
      </c>
      <c r="I328" s="39">
        <v>7.064E-3</v>
      </c>
      <c r="J328" s="39">
        <v>-1.3799999999999999E-3</v>
      </c>
      <c r="K328" s="39">
        <v>-4.8659999999999997E-3</v>
      </c>
      <c r="L328" s="39">
        <v>1.7240000000000001E-3</v>
      </c>
      <c r="M328" s="42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8">
        <v>43577</v>
      </c>
      <c r="AJ328" s="39">
        <v>2.4292999999999999E-2</v>
      </c>
      <c r="AK328" s="39">
        <v>-2.6484000000000001E-2</v>
      </c>
      <c r="AL328" s="39">
        <v>1.1265000000000001E-2</v>
      </c>
      <c r="AM328" s="44">
        <f t="shared" si="4"/>
        <v>3.0243641999999995E-3</v>
      </c>
      <c r="AN328" s="36"/>
      <c r="AO328" s="36"/>
    </row>
    <row r="329" spans="1:41" ht="15" customHeight="1" x14ac:dyDescent="0.2">
      <c r="A329" s="38">
        <v>43587</v>
      </c>
      <c r="B329" s="39">
        <v>-2.8558E-2</v>
      </c>
      <c r="C329" s="39">
        <v>2.212E-3</v>
      </c>
      <c r="D329" s="39">
        <v>1.2004000000000001E-2</v>
      </c>
      <c r="E329" s="39">
        <v>-4.0166E-2</v>
      </c>
      <c r="F329" s="39">
        <v>-7.4260000000000003E-3</v>
      </c>
      <c r="G329" s="39">
        <v>-2.4805000000000001E-2</v>
      </c>
      <c r="H329" s="39">
        <v>-2.3587E-2</v>
      </c>
      <c r="I329" s="39">
        <v>-2.5142999999999999E-2</v>
      </c>
      <c r="J329" s="39">
        <v>-6.6519999999999999E-3</v>
      </c>
      <c r="K329" s="39">
        <v>9.7090000000000006E-3</v>
      </c>
      <c r="L329" s="39">
        <v>-8.6099999999999996E-3</v>
      </c>
      <c r="M329" s="42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8">
        <v>43578</v>
      </c>
      <c r="AJ329" s="39">
        <v>9.6670000000000002E-3</v>
      </c>
      <c r="AK329" s="39">
        <v>1.7351999999999999E-2</v>
      </c>
      <c r="AL329" s="39">
        <v>1.2754E-2</v>
      </c>
      <c r="AM329" s="44">
        <f t="shared" si="4"/>
        <v>1.32563409E-2</v>
      </c>
      <c r="AN329" s="36"/>
      <c r="AO329" s="36"/>
    </row>
    <row r="330" spans="1:41" ht="15" customHeight="1" x14ac:dyDescent="0.2">
      <c r="A330" s="38">
        <v>43588</v>
      </c>
      <c r="B330" s="39">
        <v>-1.673E-3</v>
      </c>
      <c r="C330" s="39">
        <v>5.8079999999999998E-3</v>
      </c>
      <c r="D330" s="39">
        <v>5.4272000000000001E-2</v>
      </c>
      <c r="E330" s="39">
        <v>-1.772E-2</v>
      </c>
      <c r="F330" s="39">
        <v>2.4541E-2</v>
      </c>
      <c r="G330" s="39">
        <v>-1.9310000000000001E-2</v>
      </c>
      <c r="H330" s="39">
        <v>2.5940999999999999E-2</v>
      </c>
      <c r="I330" s="39">
        <v>-6.2760000000000003E-3</v>
      </c>
      <c r="J330" s="39">
        <v>-3.0639999999999999E-3</v>
      </c>
      <c r="K330" s="39">
        <v>8.7816000000000005E-2</v>
      </c>
      <c r="L330" s="39">
        <v>5.012E-3</v>
      </c>
      <c r="M330" s="42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8">
        <v>43579</v>
      </c>
      <c r="AJ330" s="39">
        <v>2.826E-3</v>
      </c>
      <c r="AK330" s="39">
        <v>-3.5008999999999998E-2</v>
      </c>
      <c r="AL330" s="39">
        <v>-4.8500000000000001E-3</v>
      </c>
      <c r="AM330" s="44">
        <f t="shared" si="4"/>
        <v>-1.23430989E-2</v>
      </c>
      <c r="AN330" s="36"/>
      <c r="AO330" s="36"/>
    </row>
    <row r="331" spans="1:41" ht="15" customHeight="1" x14ac:dyDescent="0.2">
      <c r="A331" s="38">
        <v>43591</v>
      </c>
      <c r="B331" s="39">
        <v>7.7819999999999999E-3</v>
      </c>
      <c r="C331" s="39">
        <v>-1.4279E-2</v>
      </c>
      <c r="D331" s="39">
        <v>1.4392E-2</v>
      </c>
      <c r="E331" s="39">
        <v>1.786E-3</v>
      </c>
      <c r="F331" s="39">
        <v>3.4548000000000002E-2</v>
      </c>
      <c r="G331" s="39">
        <v>2.1120000000000002E-3</v>
      </c>
      <c r="H331" s="39">
        <v>-8.1329999999999996E-3</v>
      </c>
      <c r="I331" s="39">
        <v>-8.0219999999999996E-3</v>
      </c>
      <c r="J331" s="39">
        <v>-1.5180000000000001E-2</v>
      </c>
      <c r="K331" s="39">
        <v>8.8109999999999994E-3</v>
      </c>
      <c r="L331" s="39">
        <v>-1.0460000000000001E-2</v>
      </c>
      <c r="M331" s="42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8">
        <v>43580</v>
      </c>
      <c r="AJ331" s="39">
        <v>3.2752999999999997E-2</v>
      </c>
      <c r="AK331" s="39">
        <v>3.5569999999999998E-3</v>
      </c>
      <c r="AL331" s="39">
        <v>1.5166000000000001E-2</v>
      </c>
      <c r="AM331" s="44">
        <f t="shared" si="4"/>
        <v>1.7156950799999997E-2</v>
      </c>
      <c r="AN331" s="36"/>
      <c r="AO331" s="36"/>
    </row>
    <row r="332" spans="1:41" ht="15" customHeight="1" x14ac:dyDescent="0.2">
      <c r="A332" s="38">
        <v>43592</v>
      </c>
      <c r="B332" s="39">
        <v>-2.2963999999999998E-2</v>
      </c>
      <c r="C332" s="39">
        <v>2.428E-3</v>
      </c>
      <c r="D332" s="39">
        <v>-7.0479999999999996E-3</v>
      </c>
      <c r="E332" s="39">
        <v>1.0062E-2</v>
      </c>
      <c r="F332" s="39">
        <v>-3.0918000000000001E-2</v>
      </c>
      <c r="G332" s="39">
        <v>-8.6350000000000003E-3</v>
      </c>
      <c r="H332" s="39">
        <v>-3.9589999999999998E-3</v>
      </c>
      <c r="I332" s="39">
        <v>6.326E-3</v>
      </c>
      <c r="J332" s="39">
        <v>-7.6779999999999999E-3</v>
      </c>
      <c r="K332" s="39">
        <v>3.4486000000000003E-2</v>
      </c>
      <c r="L332" s="39">
        <v>-6.5469999999999999E-3</v>
      </c>
      <c r="M332" s="42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8">
        <v>43581</v>
      </c>
      <c r="AJ332" s="39">
        <v>-1.093E-3</v>
      </c>
      <c r="AK332" s="39">
        <v>1.183E-3</v>
      </c>
      <c r="AL332" s="39">
        <v>9.7579999999999993E-3</v>
      </c>
      <c r="AM332" s="44">
        <f t="shared" si="4"/>
        <v>3.2823383999999994E-3</v>
      </c>
      <c r="AN332" s="36"/>
      <c r="AO332" s="36"/>
    </row>
    <row r="333" spans="1:41" ht="15" customHeight="1" x14ac:dyDescent="0.2">
      <c r="A333" s="38">
        <v>43593</v>
      </c>
      <c r="B333" s="39">
        <v>1.5181999999999999E-2</v>
      </c>
      <c r="C333" s="39">
        <v>2.1982999999999999E-2</v>
      </c>
      <c r="D333" s="39">
        <v>1.0675E-2</v>
      </c>
      <c r="E333" s="39">
        <v>7.6270000000000001E-3</v>
      </c>
      <c r="F333" s="39">
        <v>8.4189999999999994E-3</v>
      </c>
      <c r="G333" s="39">
        <v>-1.186E-3</v>
      </c>
      <c r="H333" s="39">
        <v>3.0988000000000002E-2</v>
      </c>
      <c r="I333" s="39">
        <v>2.3016999999999999E-2</v>
      </c>
      <c r="J333" s="39">
        <v>4.6572000000000002E-2</v>
      </c>
      <c r="K333" s="39">
        <v>-4.1086999999999999E-2</v>
      </c>
      <c r="L333" s="39">
        <v>1.2716999999999999E-2</v>
      </c>
      <c r="M333" s="42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8">
        <v>43584</v>
      </c>
      <c r="AJ333" s="39">
        <v>3.2750000000000001E-3</v>
      </c>
      <c r="AK333" s="39">
        <v>-2.5135999999999999E-2</v>
      </c>
      <c r="AL333" s="39">
        <v>7.6490000000000004E-3</v>
      </c>
      <c r="AM333" s="44">
        <f t="shared" si="4"/>
        <v>-4.7368595999999989E-3</v>
      </c>
      <c r="AN333" s="36"/>
      <c r="AO333" s="36"/>
    </row>
    <row r="334" spans="1:41" ht="15" customHeight="1" x14ac:dyDescent="0.2">
      <c r="A334" s="38">
        <v>43594</v>
      </c>
      <c r="B334" s="39">
        <v>-2.4288000000000001E-2</v>
      </c>
      <c r="C334" s="39">
        <v>8.6599999999999993E-3</v>
      </c>
      <c r="D334" s="39">
        <v>1.5800999999999999E-2</v>
      </c>
      <c r="E334" s="39">
        <v>8.149E-3</v>
      </c>
      <c r="F334" s="39">
        <v>2.1328E-2</v>
      </c>
      <c r="G334" s="39">
        <v>4.7340000000000004E-3</v>
      </c>
      <c r="H334" s="39">
        <v>-1.2903E-2</v>
      </c>
      <c r="I334" s="39">
        <v>-2.6175E-2</v>
      </c>
      <c r="J334" s="39">
        <v>-1.0408000000000001E-2</v>
      </c>
      <c r="K334" s="39">
        <v>4.5315000000000001E-2</v>
      </c>
      <c r="L334" s="39">
        <v>-8.2880000000000002E-3</v>
      </c>
      <c r="M334" s="42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8">
        <v>43585</v>
      </c>
      <c r="AJ334" s="39">
        <v>6.5180000000000004E-3</v>
      </c>
      <c r="AK334" s="39">
        <v>-1.7114999999999998E-2</v>
      </c>
      <c r="AL334" s="39">
        <v>-2.918E-3</v>
      </c>
      <c r="AM334" s="44">
        <f t="shared" si="4"/>
        <v>-4.5045494999999989E-3</v>
      </c>
      <c r="AN334" s="36"/>
      <c r="AO334" s="36"/>
    </row>
    <row r="335" spans="1:41" ht="15" customHeight="1" x14ac:dyDescent="0.2">
      <c r="A335" s="38">
        <v>43595</v>
      </c>
      <c r="B335" s="39">
        <v>-1.0923E-2</v>
      </c>
      <c r="C335" s="39">
        <v>-1.7195999999999999E-2</v>
      </c>
      <c r="D335" s="39">
        <v>-3.5690000000000001E-3</v>
      </c>
      <c r="E335" s="39">
        <v>-5.8139999999999997E-3</v>
      </c>
      <c r="F335" s="39">
        <v>1.9734000000000002E-2</v>
      </c>
      <c r="G335" s="39">
        <v>5.1809999999999998E-3</v>
      </c>
      <c r="H335" s="39">
        <v>-4.6860000000000001E-3</v>
      </c>
      <c r="I335" s="39">
        <v>7.273E-3</v>
      </c>
      <c r="J335" s="39">
        <v>1.1498E-2</v>
      </c>
      <c r="K335" s="39">
        <v>-2.7809E-2</v>
      </c>
      <c r="L335" s="39">
        <v>-5.8180000000000003E-3</v>
      </c>
      <c r="M335" s="42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8">
        <v>43587</v>
      </c>
      <c r="AJ335" s="39">
        <v>-2.8558E-2</v>
      </c>
      <c r="AK335" s="39">
        <v>-7.4260000000000003E-3</v>
      </c>
      <c r="AL335" s="39">
        <v>-2.4805000000000001E-2</v>
      </c>
      <c r="AM335" s="44">
        <f t="shared" si="4"/>
        <v>-2.0260973700000001E-2</v>
      </c>
      <c r="AN335" s="36"/>
      <c r="AO335" s="36"/>
    </row>
    <row r="336" spans="1:41" ht="15" customHeight="1" x14ac:dyDescent="0.2">
      <c r="A336" s="38">
        <v>43598</v>
      </c>
      <c r="B336" s="39">
        <v>-1.6905E-2</v>
      </c>
      <c r="C336" s="39">
        <v>-3.6338000000000002E-2</v>
      </c>
      <c r="D336" s="39">
        <v>-2.5347999999999999E-2</v>
      </c>
      <c r="E336" s="39">
        <v>-2.6589000000000002E-2</v>
      </c>
      <c r="F336" s="39">
        <v>-4.3459999999999999E-2</v>
      </c>
      <c r="G336" s="39">
        <v>-5.4180000000000001E-3</v>
      </c>
      <c r="H336" s="39">
        <v>-1.0756999999999999E-2</v>
      </c>
      <c r="I336" s="39">
        <v>-2.3213999999999999E-2</v>
      </c>
      <c r="J336" s="39">
        <v>-4.8517999999999999E-2</v>
      </c>
      <c r="K336" s="39">
        <v>2.5697000000000001E-2</v>
      </c>
      <c r="L336" s="39">
        <v>-2.7219E-2</v>
      </c>
      <c r="M336" s="42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8">
        <v>43588</v>
      </c>
      <c r="AJ336" s="39">
        <v>-1.673E-3</v>
      </c>
      <c r="AK336" s="39">
        <v>2.4541E-2</v>
      </c>
      <c r="AL336" s="39">
        <v>-1.9310000000000001E-2</v>
      </c>
      <c r="AM336" s="44">
        <f t="shared" si="4"/>
        <v>1.1858814000000007E-3</v>
      </c>
      <c r="AN336" s="36"/>
      <c r="AO336" s="36"/>
    </row>
    <row r="337" spans="1:41" ht="15" customHeight="1" x14ac:dyDescent="0.2">
      <c r="A337" s="38">
        <v>43599</v>
      </c>
      <c r="B337" s="39">
        <v>-4.1240000000000001E-3</v>
      </c>
      <c r="C337" s="39">
        <v>-9.7640000000000001E-3</v>
      </c>
      <c r="D337" s="39">
        <v>1.222E-3</v>
      </c>
      <c r="E337" s="39">
        <v>-6.0060000000000001E-3</v>
      </c>
      <c r="F337" s="39">
        <v>5.9839999999999997E-3</v>
      </c>
      <c r="G337" s="39">
        <v>-1.2836E-2</v>
      </c>
      <c r="H337" s="39">
        <v>-8.2109999999999995E-3</v>
      </c>
      <c r="I337" s="39">
        <v>-9.9380000000000007E-3</v>
      </c>
      <c r="J337" s="39">
        <v>2.7337E-2</v>
      </c>
      <c r="K337" s="39">
        <v>-3.8797999999999999E-2</v>
      </c>
      <c r="L337" s="39">
        <v>3.9820000000000003E-3</v>
      </c>
      <c r="M337" s="42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8">
        <v>43591</v>
      </c>
      <c r="AJ337" s="39">
        <v>7.7819999999999999E-3</v>
      </c>
      <c r="AK337" s="39">
        <v>3.4548000000000002E-2</v>
      </c>
      <c r="AL337" s="39">
        <v>2.1120000000000002E-3</v>
      </c>
      <c r="AM337" s="44">
        <f t="shared" si="4"/>
        <v>1.48125186E-2</v>
      </c>
      <c r="AN337" s="36"/>
      <c r="AO337" s="36"/>
    </row>
    <row r="338" spans="1:41" ht="15" customHeight="1" x14ac:dyDescent="0.2">
      <c r="A338" s="38">
        <v>43600</v>
      </c>
      <c r="B338" s="39">
        <v>-1.9673E-2</v>
      </c>
      <c r="C338" s="39">
        <v>-1.6629999999999999E-2</v>
      </c>
      <c r="D338" s="39">
        <v>3.2434999999999999E-2</v>
      </c>
      <c r="E338" s="39">
        <v>-3.9944E-2</v>
      </c>
      <c r="F338" s="39">
        <v>-1.3213000000000001E-2</v>
      </c>
      <c r="G338" s="39">
        <v>4.7730000000000003E-3</v>
      </c>
      <c r="H338" s="39">
        <v>-1.7437999999999999E-2</v>
      </c>
      <c r="I338" s="39">
        <v>1.6344999999999998E-2</v>
      </c>
      <c r="J338" s="39">
        <v>5.5599999999999996E-4</v>
      </c>
      <c r="K338" s="39">
        <v>-5.6512E-2</v>
      </c>
      <c r="L338" s="39">
        <v>-5.1060000000000003E-3</v>
      </c>
      <c r="M338" s="42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8">
        <v>43592</v>
      </c>
      <c r="AJ338" s="39">
        <v>-2.2963999999999998E-2</v>
      </c>
      <c r="AK338" s="39">
        <v>-3.0918000000000001E-2</v>
      </c>
      <c r="AL338" s="39">
        <v>-8.6350000000000003E-3</v>
      </c>
      <c r="AM338" s="44">
        <f t="shared" si="4"/>
        <v>-2.0836916099999998E-2</v>
      </c>
      <c r="AN338" s="36"/>
      <c r="AO338" s="36"/>
    </row>
    <row r="339" spans="1:41" ht="15" customHeight="1" x14ac:dyDescent="0.2">
      <c r="A339" s="38">
        <v>43601</v>
      </c>
      <c r="B339" s="39">
        <v>1.805E-3</v>
      </c>
      <c r="C339" s="39">
        <v>-3.1701E-2</v>
      </c>
      <c r="D339" s="39">
        <v>-2.6349000000000001E-2</v>
      </c>
      <c r="E339" s="39">
        <v>-2.6041000000000002E-2</v>
      </c>
      <c r="F339" s="39">
        <v>-2.421E-3</v>
      </c>
      <c r="G339" s="39">
        <v>-1.0531E-2</v>
      </c>
      <c r="H339" s="39">
        <v>-2.5491E-2</v>
      </c>
      <c r="I339" s="39">
        <v>-2.5122999999999999E-2</v>
      </c>
      <c r="J339" s="39">
        <v>-8.09E-3</v>
      </c>
      <c r="K339" s="39">
        <v>-5.0070000000000003E-2</v>
      </c>
      <c r="L339" s="39">
        <v>-1.7606E-2</v>
      </c>
      <c r="M339" s="42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8">
        <v>43593</v>
      </c>
      <c r="AJ339" s="39">
        <v>1.5181999999999999E-2</v>
      </c>
      <c r="AK339" s="39">
        <v>8.4189999999999994E-3</v>
      </c>
      <c r="AL339" s="39">
        <v>-1.186E-3</v>
      </c>
      <c r="AM339" s="44">
        <f t="shared" si="4"/>
        <v>7.4709194999999992E-3</v>
      </c>
      <c r="AN339" s="36"/>
      <c r="AO339" s="36"/>
    </row>
    <row r="340" spans="1:41" ht="15" customHeight="1" x14ac:dyDescent="0.2">
      <c r="A340" s="38">
        <v>43602</v>
      </c>
      <c r="B340" s="39">
        <v>-9.0550000000000005E-3</v>
      </c>
      <c r="C340" s="39">
        <v>-1.7461000000000001E-2</v>
      </c>
      <c r="D340" s="39">
        <v>-2.0847000000000001E-2</v>
      </c>
      <c r="E340" s="39">
        <v>-1.8182E-2</v>
      </c>
      <c r="F340" s="39">
        <v>2.421E-3</v>
      </c>
      <c r="G340" s="39">
        <v>-3.2028000000000001E-2</v>
      </c>
      <c r="H340" s="39">
        <v>-1.1729E-2</v>
      </c>
      <c r="I340" s="39">
        <v>-7.5849999999999997E-3</v>
      </c>
      <c r="J340" s="39">
        <v>-2.3810999999999999E-2</v>
      </c>
      <c r="K340" s="39">
        <v>-1.4779E-2</v>
      </c>
      <c r="L340" s="39">
        <v>-3.5599999999999998E-4</v>
      </c>
      <c r="M340" s="42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8">
        <v>43594</v>
      </c>
      <c r="AJ340" s="39">
        <v>-2.4288000000000001E-2</v>
      </c>
      <c r="AK340" s="39">
        <v>2.1328E-2</v>
      </c>
      <c r="AL340" s="39">
        <v>4.7340000000000004E-3</v>
      </c>
      <c r="AM340" s="44">
        <f t="shared" si="4"/>
        <v>5.9127419999999912E-4</v>
      </c>
      <c r="AN340" s="36"/>
      <c r="AO340" s="36"/>
    </row>
    <row r="341" spans="1:41" ht="15" customHeight="1" x14ac:dyDescent="0.2">
      <c r="A341" s="38">
        <v>43605</v>
      </c>
      <c r="B341" s="39">
        <v>0</v>
      </c>
      <c r="C341" s="39">
        <v>3.7633E-2</v>
      </c>
      <c r="D341" s="39">
        <v>2.4480999999999999E-2</v>
      </c>
      <c r="E341" s="39">
        <v>6.6543000000000005E-2</v>
      </c>
      <c r="F341" s="39">
        <v>2.0348000000000002E-2</v>
      </c>
      <c r="G341" s="39">
        <v>4.0176000000000003E-2</v>
      </c>
      <c r="H341" s="39">
        <v>4.2079999999999999E-2</v>
      </c>
      <c r="I341" s="39">
        <v>3.6874999999999998E-2</v>
      </c>
      <c r="J341" s="39">
        <v>4.3228999999999997E-2</v>
      </c>
      <c r="K341" s="39">
        <v>1.9657000000000001E-2</v>
      </c>
      <c r="L341" s="39">
        <v>2.1481E-2</v>
      </c>
      <c r="M341" s="42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8">
        <v>43595</v>
      </c>
      <c r="AJ341" s="39">
        <v>-1.0923E-2</v>
      </c>
      <c r="AK341" s="39">
        <v>1.9734000000000002E-2</v>
      </c>
      <c r="AL341" s="39">
        <v>5.1809999999999998E-3</v>
      </c>
      <c r="AM341" s="44">
        <f t="shared" si="4"/>
        <v>4.6635336000000003E-3</v>
      </c>
      <c r="AN341" s="36"/>
      <c r="AO341" s="36"/>
    </row>
    <row r="342" spans="1:41" ht="15" customHeight="1" x14ac:dyDescent="0.2">
      <c r="A342" s="38">
        <v>43606</v>
      </c>
      <c r="B342" s="39">
        <v>3.5739E-2</v>
      </c>
      <c r="C342" s="39">
        <v>5.5546999999999999E-2</v>
      </c>
      <c r="D342" s="39">
        <v>1.3213000000000001E-2</v>
      </c>
      <c r="E342" s="39">
        <v>2.6023000000000001E-2</v>
      </c>
      <c r="F342" s="39">
        <v>4.0632000000000001E-2</v>
      </c>
      <c r="G342" s="39">
        <v>9.0279999999999996E-3</v>
      </c>
      <c r="H342" s="39">
        <v>2.6051000000000001E-2</v>
      </c>
      <c r="I342" s="39">
        <v>2.7029000000000001E-2</v>
      </c>
      <c r="J342" s="39">
        <v>-2.4759999999999999E-3</v>
      </c>
      <c r="K342" s="39">
        <v>4.7515000000000002E-2</v>
      </c>
      <c r="L342" s="39">
        <v>2.7229E-2</v>
      </c>
      <c r="M342" s="42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8">
        <v>43598</v>
      </c>
      <c r="AJ342" s="39">
        <v>-1.6905E-2</v>
      </c>
      <c r="AK342" s="39">
        <v>-4.3459999999999999E-2</v>
      </c>
      <c r="AL342" s="39">
        <v>-5.4180000000000001E-3</v>
      </c>
      <c r="AM342" s="44">
        <f t="shared" si="4"/>
        <v>-2.1925473899999999E-2</v>
      </c>
      <c r="AN342" s="36"/>
      <c r="AO342" s="36"/>
    </row>
    <row r="343" spans="1:41" ht="15" customHeight="1" x14ac:dyDescent="0.2">
      <c r="A343" s="38">
        <v>43607</v>
      </c>
      <c r="B343" s="39">
        <v>6.9969999999999997E-3</v>
      </c>
      <c r="C343" s="39">
        <v>9.8999999999999994E-5</v>
      </c>
      <c r="D343" s="39">
        <v>2.1459999999999999E-3</v>
      </c>
      <c r="E343" s="39">
        <v>2.3869999999999998E-3</v>
      </c>
      <c r="F343" s="39">
        <v>-2.4181000000000001E-2</v>
      </c>
      <c r="G343" s="39">
        <v>-3.0790000000000001E-3</v>
      </c>
      <c r="H343" s="39">
        <v>-2.627E-3</v>
      </c>
      <c r="I343" s="39">
        <v>-1.3422999999999999E-2</v>
      </c>
      <c r="J343" s="39">
        <v>-8.574E-3</v>
      </c>
      <c r="K343" s="39">
        <v>2.317E-3</v>
      </c>
      <c r="L343" s="39">
        <v>-1.3129999999999999E-3</v>
      </c>
      <c r="M343" s="42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8">
        <v>43599</v>
      </c>
      <c r="AJ343" s="39">
        <v>-4.1240000000000001E-3</v>
      </c>
      <c r="AK343" s="39">
        <v>5.9839999999999997E-3</v>
      </c>
      <c r="AL343" s="39">
        <v>-1.2836E-2</v>
      </c>
      <c r="AM343" s="44">
        <f t="shared" si="4"/>
        <v>-3.6583008E-3</v>
      </c>
      <c r="AN343" s="36"/>
      <c r="AO343" s="36"/>
    </row>
    <row r="344" spans="1:41" ht="15" customHeight="1" x14ac:dyDescent="0.2">
      <c r="A344" s="38">
        <v>43608</v>
      </c>
      <c r="B344" s="39">
        <v>0</v>
      </c>
      <c r="C344" s="39">
        <v>1.637E-3</v>
      </c>
      <c r="D344" s="39">
        <v>-8.8509999999999995E-3</v>
      </c>
      <c r="E344" s="39">
        <v>-1.6827000000000002E-2</v>
      </c>
      <c r="F344" s="39">
        <v>8.1250000000000003E-3</v>
      </c>
      <c r="G344" s="39">
        <v>-1.2654E-2</v>
      </c>
      <c r="H344" s="39">
        <v>-5.2599999999999999E-4</v>
      </c>
      <c r="I344" s="39">
        <v>-3.1419999999999998E-3</v>
      </c>
      <c r="J344" s="39">
        <v>9.9500000000000005E-3</v>
      </c>
      <c r="K344" s="39">
        <v>-2.8171000000000002E-2</v>
      </c>
      <c r="L344" s="39">
        <v>-4.7800000000000004E-3</v>
      </c>
      <c r="M344" s="42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8">
        <v>43600</v>
      </c>
      <c r="AJ344" s="39">
        <v>-1.9673E-2</v>
      </c>
      <c r="AK344" s="39">
        <v>-1.3213000000000001E-2</v>
      </c>
      <c r="AL344" s="39">
        <v>4.7730000000000003E-3</v>
      </c>
      <c r="AM344" s="44">
        <f t="shared" si="4"/>
        <v>-9.3700629000000001E-3</v>
      </c>
      <c r="AN344" s="36"/>
      <c r="AO344" s="36"/>
    </row>
    <row r="345" spans="1:41" ht="15" customHeight="1" x14ac:dyDescent="0.2">
      <c r="A345" s="38">
        <v>43609</v>
      </c>
      <c r="B345" s="39">
        <v>-8.7539999999999996E-3</v>
      </c>
      <c r="C345" s="39">
        <v>1.4617E-2</v>
      </c>
      <c r="D345" s="39">
        <v>-5.3E-3</v>
      </c>
      <c r="E345" s="39">
        <v>-7.2989999999999999E-3</v>
      </c>
      <c r="F345" s="39">
        <v>-1.157E-3</v>
      </c>
      <c r="G345" s="39">
        <v>3.3579999999999999E-3</v>
      </c>
      <c r="H345" s="39">
        <v>-9.5209999999999999E-3</v>
      </c>
      <c r="I345" s="39">
        <v>-7.5329999999999998E-3</v>
      </c>
      <c r="J345" s="39">
        <v>-2.7500000000000002E-4</v>
      </c>
      <c r="K345" s="39">
        <v>0</v>
      </c>
      <c r="L345" s="39">
        <v>-3.0179999999999998E-3</v>
      </c>
      <c r="M345" s="42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8">
        <v>43601</v>
      </c>
      <c r="AJ345" s="39">
        <v>1.805E-3</v>
      </c>
      <c r="AK345" s="39">
        <v>-2.421E-3</v>
      </c>
      <c r="AL345" s="39">
        <v>-1.0531E-2</v>
      </c>
      <c r="AM345" s="44">
        <f t="shared" si="4"/>
        <v>-3.7152951E-3</v>
      </c>
      <c r="AN345" s="36"/>
      <c r="AO345" s="36"/>
    </row>
    <row r="346" spans="1:41" ht="15" customHeight="1" x14ac:dyDescent="0.2">
      <c r="A346" s="38">
        <v>43612</v>
      </c>
      <c r="B346" s="39">
        <v>9.3349999999999995E-3</v>
      </c>
      <c r="C346" s="39">
        <v>1.9359999999999999E-2</v>
      </c>
      <c r="D346" s="39">
        <v>2.2688E-2</v>
      </c>
      <c r="E346" s="39">
        <v>2.4126999999999999E-2</v>
      </c>
      <c r="F346" s="39">
        <v>4.9672000000000001E-2</v>
      </c>
      <c r="G346" s="39">
        <v>3.8240000000000001E-3</v>
      </c>
      <c r="H346" s="39">
        <v>1.32E-2</v>
      </c>
      <c r="I346" s="39">
        <v>1.4047E-2</v>
      </c>
      <c r="J346" s="39">
        <v>2.3651999999999999E-2</v>
      </c>
      <c r="K346" s="39">
        <v>1.4185E-2</v>
      </c>
      <c r="L346" s="39">
        <v>1.3125E-2</v>
      </c>
      <c r="M346" s="42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8">
        <v>43602</v>
      </c>
      <c r="AJ346" s="39">
        <v>-9.0550000000000005E-3</v>
      </c>
      <c r="AK346" s="39">
        <v>2.421E-3</v>
      </c>
      <c r="AL346" s="39">
        <v>-3.2028000000000001E-2</v>
      </c>
      <c r="AM346" s="44">
        <f t="shared" si="4"/>
        <v>-1.28860446E-2</v>
      </c>
      <c r="AN346" s="36"/>
      <c r="AO346" s="36"/>
    </row>
    <row r="347" spans="1:41" ht="15" customHeight="1" x14ac:dyDescent="0.2">
      <c r="A347" s="38">
        <v>43613</v>
      </c>
      <c r="B347" s="39">
        <v>5.2129999999999998E-3</v>
      </c>
      <c r="C347" s="39">
        <v>1.2962E-2</v>
      </c>
      <c r="D347" s="39">
        <v>1.5232000000000001E-2</v>
      </c>
      <c r="E347" s="39">
        <v>-4.1799999999999997E-3</v>
      </c>
      <c r="F347" s="39">
        <v>-5.522E-3</v>
      </c>
      <c r="G347" s="39">
        <v>1.5387E-2</v>
      </c>
      <c r="H347" s="39">
        <v>9.9170000000000005E-3</v>
      </c>
      <c r="I347" s="39">
        <v>3.5207000000000002E-2</v>
      </c>
      <c r="J347" s="39">
        <v>1.6256E-2</v>
      </c>
      <c r="K347" s="39">
        <v>3.4605999999999998E-2</v>
      </c>
      <c r="L347" s="39">
        <v>1.5979E-2</v>
      </c>
      <c r="M347" s="42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8">
        <v>43605</v>
      </c>
      <c r="AJ347" s="39">
        <v>0</v>
      </c>
      <c r="AK347" s="39">
        <v>2.0348000000000002E-2</v>
      </c>
      <c r="AL347" s="39">
        <v>4.0176000000000003E-2</v>
      </c>
      <c r="AM347" s="44">
        <f t="shared" si="4"/>
        <v>2.01726492E-2</v>
      </c>
      <c r="AN347" s="36"/>
      <c r="AO347" s="36"/>
    </row>
    <row r="348" spans="1:41" ht="15" customHeight="1" x14ac:dyDescent="0.2">
      <c r="A348" s="38">
        <v>43614</v>
      </c>
      <c r="B348" s="39">
        <v>-2.8930000000000002E-3</v>
      </c>
      <c r="C348" s="39">
        <v>-9.7599999999999998E-4</v>
      </c>
      <c r="D348" s="39">
        <v>1.3857E-2</v>
      </c>
      <c r="E348" s="39">
        <v>1.1898000000000001E-2</v>
      </c>
      <c r="F348" s="39">
        <v>2.212E-3</v>
      </c>
      <c r="G348" s="39">
        <v>1.005E-2</v>
      </c>
      <c r="H348" s="39">
        <v>7.502E-3</v>
      </c>
      <c r="I348" s="39">
        <v>6.96E-4</v>
      </c>
      <c r="J348" s="39">
        <v>7.8989999999999998E-3</v>
      </c>
      <c r="K348" s="39">
        <v>3.7824000000000003E-2</v>
      </c>
      <c r="L348" s="39">
        <v>1.804E-3</v>
      </c>
      <c r="M348" s="42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8">
        <v>43606</v>
      </c>
      <c r="AJ348" s="39">
        <v>3.5739E-2</v>
      </c>
      <c r="AK348" s="39">
        <v>4.0632000000000001E-2</v>
      </c>
      <c r="AL348" s="39">
        <v>9.0279999999999996E-3</v>
      </c>
      <c r="AM348" s="44">
        <f t="shared" si="4"/>
        <v>2.8463486699999999E-2</v>
      </c>
      <c r="AN348" s="36"/>
      <c r="AO348" s="36"/>
    </row>
    <row r="349" spans="1:41" ht="15" customHeight="1" x14ac:dyDescent="0.2">
      <c r="A349" s="38">
        <v>43615</v>
      </c>
      <c r="B349" s="39">
        <v>9.8010000000000007E-3</v>
      </c>
      <c r="C349" s="39">
        <v>1.4541999999999999E-2</v>
      </c>
      <c r="D349" s="39">
        <v>2.1330999999999999E-2</v>
      </c>
      <c r="E349" s="39">
        <v>1.5259E-2</v>
      </c>
      <c r="F349" s="39">
        <v>3.3681000000000003E-2</v>
      </c>
      <c r="G349" s="39">
        <v>2.7751000000000001E-2</v>
      </c>
      <c r="H349" s="39">
        <v>2.419E-2</v>
      </c>
      <c r="I349" s="39">
        <v>1.9529999999999999E-2</v>
      </c>
      <c r="J349" s="39">
        <v>7.8600000000000002E-4</v>
      </c>
      <c r="K349" s="39">
        <v>4.6917E-2</v>
      </c>
      <c r="L349" s="39">
        <v>9.1850000000000005E-3</v>
      </c>
      <c r="M349" s="42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8">
        <v>43607</v>
      </c>
      <c r="AJ349" s="39">
        <v>6.9969999999999997E-3</v>
      </c>
      <c r="AK349" s="39">
        <v>-2.4181000000000001E-2</v>
      </c>
      <c r="AL349" s="39">
        <v>-3.0790000000000001E-3</v>
      </c>
      <c r="AM349" s="44">
        <f t="shared" si="4"/>
        <v>-6.7536578999999996E-3</v>
      </c>
      <c r="AN349" s="36"/>
      <c r="AO349" s="36"/>
    </row>
    <row r="350" spans="1:41" ht="15" customHeight="1" x14ac:dyDescent="0.2">
      <c r="A350" s="38">
        <v>43616</v>
      </c>
      <c r="B350" s="39">
        <v>6.8609999999999999E-3</v>
      </c>
      <c r="C350" s="39">
        <v>-1.9269999999999999E-3</v>
      </c>
      <c r="D350" s="39">
        <v>3.4424999999999997E-2</v>
      </c>
      <c r="E350" s="39">
        <v>1.5603000000000001E-2</v>
      </c>
      <c r="F350" s="39">
        <v>1.0626999999999999E-2</v>
      </c>
      <c r="G350" s="39">
        <v>4.6622999999999998E-2</v>
      </c>
      <c r="H350" s="39">
        <v>6.2700000000000004E-3</v>
      </c>
      <c r="I350" s="39">
        <v>2.0460000000000001E-3</v>
      </c>
      <c r="J350" s="39">
        <v>-3.15E-3</v>
      </c>
      <c r="K350" s="39">
        <v>-2.1052999999999999E-2</v>
      </c>
      <c r="L350" s="39">
        <v>-4.3909999999999999E-3</v>
      </c>
      <c r="M350" s="42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8">
        <v>43608</v>
      </c>
      <c r="AJ350" s="39">
        <v>0</v>
      </c>
      <c r="AK350" s="39">
        <v>8.1250000000000003E-3</v>
      </c>
      <c r="AL350" s="39">
        <v>-1.2654E-2</v>
      </c>
      <c r="AM350" s="44">
        <f t="shared" si="4"/>
        <v>-1.5095156999999997E-3</v>
      </c>
      <c r="AN350" s="36"/>
      <c r="AO350" s="36"/>
    </row>
    <row r="351" spans="1:41" ht="15" customHeight="1" x14ac:dyDescent="0.2">
      <c r="A351" s="38">
        <v>43619</v>
      </c>
      <c r="B351" s="39">
        <v>-7.4349999999999998E-3</v>
      </c>
      <c r="C351" s="39">
        <v>4.6179999999999997E-3</v>
      </c>
      <c r="D351" s="39">
        <v>-2.1719999999999999E-3</v>
      </c>
      <c r="E351" s="39">
        <v>3.434E-3</v>
      </c>
      <c r="F351" s="39">
        <v>-2.1159999999999998E-3</v>
      </c>
      <c r="G351" s="39">
        <v>1.6910999999999999E-2</v>
      </c>
      <c r="H351" s="39">
        <v>1.9980000000000002E-3</v>
      </c>
      <c r="I351" s="39">
        <v>-3.1840000000000002E-3</v>
      </c>
      <c r="J351" s="39">
        <v>6.2890000000000003E-3</v>
      </c>
      <c r="K351" s="39">
        <v>5.3843000000000002E-2</v>
      </c>
      <c r="L351" s="39">
        <v>-1.03E-4</v>
      </c>
      <c r="M351" s="42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8">
        <v>43609</v>
      </c>
      <c r="AJ351" s="39">
        <v>-8.7539999999999996E-3</v>
      </c>
      <c r="AK351" s="39">
        <v>-1.157E-3</v>
      </c>
      <c r="AL351" s="39">
        <v>3.3579999999999999E-3</v>
      </c>
      <c r="AM351" s="44">
        <f t="shared" si="4"/>
        <v>-2.1841148999999999E-3</v>
      </c>
      <c r="AN351" s="36"/>
      <c r="AO351" s="36"/>
    </row>
    <row r="352" spans="1:41" ht="15" customHeight="1" x14ac:dyDescent="0.2">
      <c r="A352" s="38">
        <v>43620</v>
      </c>
      <c r="B352" s="39">
        <v>-4.0260000000000001E-3</v>
      </c>
      <c r="C352" s="39">
        <v>1.6185999999999999E-2</v>
      </c>
      <c r="D352" s="39">
        <v>-3.4840000000000001E-3</v>
      </c>
      <c r="E352" s="39">
        <v>1.8682000000000001E-2</v>
      </c>
      <c r="F352" s="39">
        <v>4.228E-3</v>
      </c>
      <c r="G352" s="39">
        <v>-1.2818E-2</v>
      </c>
      <c r="H352" s="39">
        <v>2.2938E-2</v>
      </c>
      <c r="I352" s="39">
        <v>-1.4685999999999999E-2</v>
      </c>
      <c r="J352" s="39">
        <v>-7.3410000000000003E-3</v>
      </c>
      <c r="K352" s="39">
        <v>-2.0367E-2</v>
      </c>
      <c r="L352" s="39">
        <v>3.7039999999999998E-3</v>
      </c>
      <c r="M352" s="42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8">
        <v>43612</v>
      </c>
      <c r="AJ352" s="39">
        <v>9.3349999999999995E-3</v>
      </c>
      <c r="AK352" s="39">
        <v>4.9672000000000001E-2</v>
      </c>
      <c r="AL352" s="39">
        <v>3.8240000000000001E-3</v>
      </c>
      <c r="AM352" s="44">
        <f t="shared" si="4"/>
        <v>2.0941572299999999E-2</v>
      </c>
      <c r="AN352" s="36"/>
      <c r="AO352" s="36"/>
    </row>
    <row r="353" spans="1:41" ht="15" customHeight="1" x14ac:dyDescent="0.2">
      <c r="A353" s="38">
        <v>43621</v>
      </c>
      <c r="B353" s="39">
        <v>3.4520000000000002E-3</v>
      </c>
      <c r="C353" s="39">
        <v>-2.7966000000000001E-2</v>
      </c>
      <c r="D353" s="39">
        <v>7.8230000000000001E-3</v>
      </c>
      <c r="E353" s="39">
        <v>2.2409999999999999E-3</v>
      </c>
      <c r="F353" s="39">
        <v>-2.1120000000000002E-3</v>
      </c>
      <c r="G353" s="39">
        <v>2.7910000000000001E-3</v>
      </c>
      <c r="H353" s="39">
        <v>-1.464E-3</v>
      </c>
      <c r="I353" s="39">
        <v>-1.3731999999999999E-2</v>
      </c>
      <c r="J353" s="39">
        <v>-1.1913E-2</v>
      </c>
      <c r="K353" s="39">
        <v>-4.4171000000000002E-2</v>
      </c>
      <c r="L353" s="39">
        <v>-1.4293E-2</v>
      </c>
      <c r="M353" s="42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8">
        <v>43613</v>
      </c>
      <c r="AJ353" s="39">
        <v>5.2129999999999998E-3</v>
      </c>
      <c r="AK353" s="39">
        <v>-5.522E-3</v>
      </c>
      <c r="AL353" s="39">
        <v>1.5387E-2</v>
      </c>
      <c r="AM353" s="44">
        <f t="shared" si="4"/>
        <v>5.0254973999999996E-3</v>
      </c>
      <c r="AN353" s="36"/>
      <c r="AO353" s="36"/>
    </row>
    <row r="354" spans="1:41" ht="15" customHeight="1" x14ac:dyDescent="0.2">
      <c r="A354" s="38">
        <v>43622</v>
      </c>
      <c r="B354" s="39">
        <v>1.3124E-2</v>
      </c>
      <c r="C354" s="39">
        <v>2.5128000000000001E-2</v>
      </c>
      <c r="D354" s="39">
        <v>-6.515E-3</v>
      </c>
      <c r="E354" s="39">
        <v>1.0022E-2</v>
      </c>
      <c r="F354" s="39">
        <v>1.7811E-2</v>
      </c>
      <c r="G354" s="39">
        <v>-1.208E-2</v>
      </c>
      <c r="H354" s="39">
        <v>-3.4250000000000001E-3</v>
      </c>
      <c r="I354" s="39">
        <v>1.0026999999999999E-2</v>
      </c>
      <c r="J354" s="39">
        <v>1.9776999999999999E-2</v>
      </c>
      <c r="K354" s="39">
        <v>6.2520000000000006E-2</v>
      </c>
      <c r="L354" s="39">
        <v>1.2485E-2</v>
      </c>
      <c r="M354" s="42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8">
        <v>43614</v>
      </c>
      <c r="AJ354" s="39">
        <v>-2.8930000000000002E-3</v>
      </c>
      <c r="AK354" s="39">
        <v>2.212E-3</v>
      </c>
      <c r="AL354" s="39">
        <v>1.005E-2</v>
      </c>
      <c r="AM354" s="44">
        <f t="shared" si="4"/>
        <v>3.1226876999999997E-3</v>
      </c>
      <c r="AN354" s="36"/>
      <c r="AO354" s="36"/>
    </row>
    <row r="355" spans="1:41" ht="15" customHeight="1" x14ac:dyDescent="0.2">
      <c r="A355" s="38">
        <v>43623</v>
      </c>
      <c r="B355" s="39">
        <v>-1.702E-3</v>
      </c>
      <c r="C355" s="39">
        <v>-8.1790000000000005E-3</v>
      </c>
      <c r="D355" s="39">
        <v>-8.9730000000000001E-3</v>
      </c>
      <c r="E355" s="39">
        <v>3.9647000000000002E-2</v>
      </c>
      <c r="F355" s="39">
        <v>2.075E-3</v>
      </c>
      <c r="G355" s="39">
        <v>2.601E-3</v>
      </c>
      <c r="H355" s="39">
        <v>2.0374E-2</v>
      </c>
      <c r="I355" s="39">
        <v>2.8815E-2</v>
      </c>
      <c r="J355" s="39">
        <v>1.2970000000000001E-2</v>
      </c>
      <c r="K355" s="39">
        <v>1.005E-2</v>
      </c>
      <c r="L355" s="39">
        <v>6.3270000000000002E-3</v>
      </c>
      <c r="M355" s="42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8">
        <v>43615</v>
      </c>
      <c r="AJ355" s="39">
        <v>9.8010000000000007E-3</v>
      </c>
      <c r="AK355" s="39">
        <v>3.3681000000000003E-2</v>
      </c>
      <c r="AL355" s="39">
        <v>2.7751000000000001E-2</v>
      </c>
      <c r="AM355" s="44">
        <f t="shared" si="4"/>
        <v>2.3741958899999999E-2</v>
      </c>
      <c r="AN355" s="36"/>
      <c r="AO355" s="36"/>
    </row>
    <row r="356" spans="1:41" ht="15" customHeight="1" x14ac:dyDescent="0.2">
      <c r="A356" s="38">
        <v>43626</v>
      </c>
      <c r="B356" s="39">
        <v>2.2690000000000002E-3</v>
      </c>
      <c r="C356" s="39">
        <v>-9.4020000000000006E-3</v>
      </c>
      <c r="D356" s="39">
        <v>8.7900000000000001E-4</v>
      </c>
      <c r="E356" s="39">
        <v>-1.2323000000000001E-2</v>
      </c>
      <c r="F356" s="39">
        <v>-4.1539999999999997E-3</v>
      </c>
      <c r="G356" s="39">
        <v>-2.4319E-2</v>
      </c>
      <c r="H356" s="39">
        <v>2.8770000000000002E-3</v>
      </c>
      <c r="I356" s="39">
        <v>9.1999999999999998E-3</v>
      </c>
      <c r="J356" s="39">
        <v>-1.8060000000000001E-3</v>
      </c>
      <c r="K356" s="39">
        <v>1.1929E-2</v>
      </c>
      <c r="L356" s="39">
        <v>-3.6359999999999999E-3</v>
      </c>
      <c r="M356" s="42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8">
        <v>43616</v>
      </c>
      <c r="AJ356" s="39">
        <v>6.8609999999999999E-3</v>
      </c>
      <c r="AK356" s="39">
        <v>1.0626999999999999E-2</v>
      </c>
      <c r="AL356" s="39">
        <v>4.6622999999999998E-2</v>
      </c>
      <c r="AM356" s="44">
        <f t="shared" si="4"/>
        <v>2.13681963E-2</v>
      </c>
      <c r="AN356" s="36"/>
      <c r="AO356" s="36"/>
    </row>
    <row r="357" spans="1:41" ht="15" customHeight="1" x14ac:dyDescent="0.2">
      <c r="A357" s="38">
        <v>43627</v>
      </c>
      <c r="B357" s="39">
        <v>3.9579999999999997E-3</v>
      </c>
      <c r="C357" s="39">
        <v>1.9663E-2</v>
      </c>
      <c r="D357" s="39">
        <v>3.5079999999999998E-3</v>
      </c>
      <c r="E357" s="39">
        <v>2.1333999999999999E-2</v>
      </c>
      <c r="F357" s="39">
        <v>2.7708E-2</v>
      </c>
      <c r="G357" s="39">
        <v>-3.1099999999999999E-3</v>
      </c>
      <c r="H357" s="39">
        <v>7.18E-4</v>
      </c>
      <c r="I357" s="39">
        <v>1.1106E-2</v>
      </c>
      <c r="J357" s="39">
        <v>1.461E-2</v>
      </c>
      <c r="K357" s="39">
        <v>-1.1929E-2</v>
      </c>
      <c r="L357" s="39">
        <v>1.5212E-2</v>
      </c>
      <c r="M357" s="42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8">
        <v>43619</v>
      </c>
      <c r="AJ357" s="39">
        <v>-7.4349999999999998E-3</v>
      </c>
      <c r="AK357" s="39">
        <v>-2.1159999999999998E-3</v>
      </c>
      <c r="AL357" s="39">
        <v>1.6910999999999999E-2</v>
      </c>
      <c r="AM357" s="44">
        <f t="shared" si="4"/>
        <v>2.453088E-3</v>
      </c>
      <c r="AN357" s="36"/>
      <c r="AO357" s="36"/>
    </row>
    <row r="358" spans="1:41" ht="15" customHeight="1" x14ac:dyDescent="0.2">
      <c r="A358" s="38">
        <v>43628</v>
      </c>
      <c r="B358" s="39">
        <v>-2.2599999999999999E-3</v>
      </c>
      <c r="C358" s="39">
        <v>-8.933E-3</v>
      </c>
      <c r="D358" s="39">
        <v>-5.267E-3</v>
      </c>
      <c r="E358" s="39">
        <v>-1.2746E-2</v>
      </c>
      <c r="F358" s="39">
        <v>1.0120000000000001E-3</v>
      </c>
      <c r="G358" s="39">
        <v>-2.1361000000000002E-2</v>
      </c>
      <c r="H358" s="39">
        <v>-5.2769999999999996E-3</v>
      </c>
      <c r="I358" s="39">
        <v>2.8679999999999999E-3</v>
      </c>
      <c r="J358" s="39">
        <v>-7.9190000000000007E-3</v>
      </c>
      <c r="K358" s="39">
        <v>-3.2523000000000003E-2</v>
      </c>
      <c r="L358" s="39">
        <v>-6.4879999999999998E-3</v>
      </c>
      <c r="M358" s="42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8">
        <v>43620</v>
      </c>
      <c r="AJ358" s="39">
        <v>-4.0260000000000001E-3</v>
      </c>
      <c r="AK358" s="39">
        <v>4.228E-3</v>
      </c>
      <c r="AL358" s="39">
        <v>-1.2818E-2</v>
      </c>
      <c r="AM358" s="44">
        <f t="shared" si="4"/>
        <v>-4.2049128000000002E-3</v>
      </c>
      <c r="AN358" s="36"/>
      <c r="AO358" s="36"/>
    </row>
    <row r="359" spans="1:41" ht="15" customHeight="1" x14ac:dyDescent="0.2">
      <c r="A359" s="38">
        <v>43629</v>
      </c>
      <c r="B359" s="39">
        <v>9.5689999999999994E-3</v>
      </c>
      <c r="C359" s="39">
        <v>-1.601E-2</v>
      </c>
      <c r="D359" s="39">
        <v>1.9393000000000001E-2</v>
      </c>
      <c r="E359" s="39">
        <v>1.4853999999999999E-2</v>
      </c>
      <c r="F359" s="39">
        <v>3.1843000000000003E-2</v>
      </c>
      <c r="G359" s="39">
        <v>8.8249999999999995E-3</v>
      </c>
      <c r="H359" s="39">
        <v>4.5142000000000002E-2</v>
      </c>
      <c r="I359" s="39">
        <v>7.6800000000000002E-3</v>
      </c>
      <c r="J359" s="39">
        <v>1.0968E-2</v>
      </c>
      <c r="K359" s="39">
        <v>4.0490999999999999E-2</v>
      </c>
      <c r="L359" s="39">
        <v>4.5970000000000004E-3</v>
      </c>
      <c r="M359" s="42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8">
        <v>43621</v>
      </c>
      <c r="AJ359" s="39">
        <v>3.4520000000000002E-3</v>
      </c>
      <c r="AK359" s="39">
        <v>-2.1120000000000002E-3</v>
      </c>
      <c r="AL359" s="39">
        <v>2.7910000000000001E-3</v>
      </c>
      <c r="AM359" s="44">
        <f t="shared" si="4"/>
        <v>1.3768623000000001E-3</v>
      </c>
      <c r="AN359" s="36"/>
      <c r="AO359" s="36"/>
    </row>
    <row r="360" spans="1:41" ht="15" customHeight="1" x14ac:dyDescent="0.2">
      <c r="A360" s="38">
        <v>43630</v>
      </c>
      <c r="B360" s="39">
        <v>-1.1834000000000001E-2</v>
      </c>
      <c r="C360" s="39">
        <v>-1.7852E-2</v>
      </c>
      <c r="D360" s="39">
        <v>-1.3032E-2</v>
      </c>
      <c r="E360" s="39">
        <v>5.2599999999999999E-4</v>
      </c>
      <c r="F360" s="39">
        <v>1.5549E-2</v>
      </c>
      <c r="G360" s="39">
        <v>-1.7728000000000001E-2</v>
      </c>
      <c r="H360" s="39">
        <v>4.5869999999999999E-3</v>
      </c>
      <c r="I360" s="39">
        <v>1.9650000000000002E-3</v>
      </c>
      <c r="J360" s="39">
        <v>-1.0150000000000001E-3</v>
      </c>
      <c r="K360" s="39">
        <v>-1.3986E-2</v>
      </c>
      <c r="L360" s="39">
        <v>-7.4489999999999999E-3</v>
      </c>
      <c r="M360" s="42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8">
        <v>43622</v>
      </c>
      <c r="AJ360" s="39">
        <v>1.3124E-2</v>
      </c>
      <c r="AK360" s="39">
        <v>1.7811E-2</v>
      </c>
      <c r="AL360" s="39">
        <v>-1.208E-2</v>
      </c>
      <c r="AM360" s="44">
        <f t="shared" si="4"/>
        <v>6.2843714999999984E-3</v>
      </c>
      <c r="AN360" s="36"/>
      <c r="AO360" s="36"/>
    </row>
    <row r="361" spans="1:41" ht="15" customHeight="1" x14ac:dyDescent="0.2">
      <c r="A361" s="38">
        <v>43633</v>
      </c>
      <c r="B361" s="39">
        <v>9.0290000000000006E-3</v>
      </c>
      <c r="C361" s="39">
        <v>-9.8999999999999999E-4</v>
      </c>
      <c r="D361" s="39">
        <v>-1.4534E-2</v>
      </c>
      <c r="E361" s="39">
        <v>-2.6350000000000002E-3</v>
      </c>
      <c r="F361" s="39">
        <v>-3.8649999999999999E-3</v>
      </c>
      <c r="G361" s="39">
        <v>-1.2692E-2</v>
      </c>
      <c r="H361" s="39">
        <v>-9.8890000000000002E-3</v>
      </c>
      <c r="I361" s="39">
        <v>8.9040000000000005E-3</v>
      </c>
      <c r="J361" s="39">
        <v>9.3519999999999992E-3</v>
      </c>
      <c r="K361" s="39">
        <v>1.9921000000000001E-2</v>
      </c>
      <c r="L361" s="39">
        <v>-4.2620000000000002E-3</v>
      </c>
      <c r="M361" s="42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8">
        <v>43623</v>
      </c>
      <c r="AJ361" s="39">
        <v>-1.702E-3</v>
      </c>
      <c r="AK361" s="39">
        <v>2.075E-3</v>
      </c>
      <c r="AL361" s="39">
        <v>2.601E-3</v>
      </c>
      <c r="AM361" s="44">
        <f t="shared" si="4"/>
        <v>9.9123419999999998E-4</v>
      </c>
      <c r="AN361" s="36"/>
      <c r="AO361" s="36"/>
    </row>
    <row r="362" spans="1:41" ht="15" customHeight="1" x14ac:dyDescent="0.2">
      <c r="A362" s="38">
        <v>43634</v>
      </c>
      <c r="B362" s="39">
        <v>1.3946999999999999E-2</v>
      </c>
      <c r="C362" s="39">
        <v>2.3111E-2</v>
      </c>
      <c r="D362" s="39">
        <v>1.0152E-2</v>
      </c>
      <c r="E362" s="39">
        <v>2.6043E-2</v>
      </c>
      <c r="F362" s="39">
        <v>1.4416E-2</v>
      </c>
      <c r="G362" s="39">
        <v>1.4296E-2</v>
      </c>
      <c r="H362" s="39">
        <v>1.6729999999999998E-2</v>
      </c>
      <c r="I362" s="39">
        <v>5.391E-3</v>
      </c>
      <c r="J362" s="39">
        <v>9.2650000000000007E-3</v>
      </c>
      <c r="K362" s="39">
        <v>0</v>
      </c>
      <c r="L362" s="39">
        <v>1.8079000000000001E-2</v>
      </c>
      <c r="M362" s="42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8">
        <v>43626</v>
      </c>
      <c r="AJ362" s="39">
        <v>2.2690000000000002E-3</v>
      </c>
      <c r="AK362" s="39">
        <v>-4.1539999999999997E-3</v>
      </c>
      <c r="AL362" s="39">
        <v>-2.4319E-2</v>
      </c>
      <c r="AM362" s="44">
        <f t="shared" si="4"/>
        <v>-8.7337931999999993E-3</v>
      </c>
      <c r="AN362" s="36"/>
      <c r="AO362" s="36"/>
    </row>
    <row r="363" spans="1:41" ht="15" customHeight="1" x14ac:dyDescent="0.2">
      <c r="A363" s="38">
        <v>43635</v>
      </c>
      <c r="B363" s="39">
        <v>8.2760000000000004E-3</v>
      </c>
      <c r="C363" s="39">
        <v>1.6323000000000001E-2</v>
      </c>
      <c r="D363" s="39">
        <v>2.4725E-2</v>
      </c>
      <c r="E363" s="39">
        <v>1.2772E-2</v>
      </c>
      <c r="F363" s="39">
        <v>1.9070000000000001E-3</v>
      </c>
      <c r="G363" s="39">
        <v>-7.3530000000000002E-3</v>
      </c>
      <c r="H363" s="39">
        <v>3.1770000000000001E-3</v>
      </c>
      <c r="I363" s="39">
        <v>2.8618999999999999E-2</v>
      </c>
      <c r="J363" s="39">
        <v>2.0721E-2</v>
      </c>
      <c r="K363" s="39">
        <v>-1.9740000000000001E-3</v>
      </c>
      <c r="L363" s="39">
        <v>9.0030000000000006E-3</v>
      </c>
      <c r="M363" s="42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8">
        <v>43627</v>
      </c>
      <c r="AJ363" s="39">
        <v>3.9579999999999997E-3</v>
      </c>
      <c r="AK363" s="39">
        <v>2.7708E-2</v>
      </c>
      <c r="AL363" s="39">
        <v>-3.1099999999999999E-3</v>
      </c>
      <c r="AM363" s="44">
        <f t="shared" si="4"/>
        <v>9.5177148000000003E-3</v>
      </c>
      <c r="AN363" s="36"/>
      <c r="AO363" s="36"/>
    </row>
    <row r="364" spans="1:41" ht="15" customHeight="1" x14ac:dyDescent="0.2">
      <c r="A364" s="38">
        <v>43637</v>
      </c>
      <c r="B364" s="39">
        <v>1.3643000000000001E-2</v>
      </c>
      <c r="C364" s="39">
        <v>7.7790000000000003E-3</v>
      </c>
      <c r="D364" s="39">
        <v>-4.509E-3</v>
      </c>
      <c r="E364" s="39">
        <v>7.5849999999999997E-3</v>
      </c>
      <c r="F364" s="39">
        <v>3.6470000000000002E-2</v>
      </c>
      <c r="G364" s="39">
        <v>-3.9280000000000001E-3</v>
      </c>
      <c r="H364" s="39">
        <v>1.9518000000000001E-2</v>
      </c>
      <c r="I364" s="39">
        <v>-1.8349000000000001E-2</v>
      </c>
      <c r="J364" s="39">
        <v>-1.4660000000000001E-3</v>
      </c>
      <c r="K364" s="39">
        <v>7.8740000000000008E-3</v>
      </c>
      <c r="L364" s="39">
        <v>1.6895E-2</v>
      </c>
      <c r="M364" s="42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8">
        <v>43628</v>
      </c>
      <c r="AJ364" s="39">
        <v>-2.2599999999999999E-3</v>
      </c>
      <c r="AK364" s="39">
        <v>1.0120000000000001E-3</v>
      </c>
      <c r="AL364" s="39">
        <v>-2.1361000000000002E-2</v>
      </c>
      <c r="AM364" s="44">
        <f t="shared" si="4"/>
        <v>-7.5355797000000004E-3</v>
      </c>
      <c r="AN364" s="36"/>
      <c r="AO364" s="36"/>
    </row>
    <row r="365" spans="1:41" ht="15" customHeight="1" x14ac:dyDescent="0.2">
      <c r="A365" s="38">
        <v>43640</v>
      </c>
      <c r="B365" s="39">
        <v>-8.1630000000000001E-3</v>
      </c>
      <c r="C365" s="39">
        <v>2.454E-3</v>
      </c>
      <c r="D365" s="39">
        <v>-1.0166E-2</v>
      </c>
      <c r="E365" s="39">
        <v>7.528E-3</v>
      </c>
      <c r="F365" s="39">
        <v>-8.2990000000000008E-3</v>
      </c>
      <c r="G365" s="39">
        <v>-5.8050000000000003E-3</v>
      </c>
      <c r="H365" s="39">
        <v>2.663E-3</v>
      </c>
      <c r="I365" s="39">
        <v>8.8999999999999999E-3</v>
      </c>
      <c r="J365" s="39">
        <v>1.6249E-2</v>
      </c>
      <c r="K365" s="39">
        <v>1.9589999999999998E-3</v>
      </c>
      <c r="L365" s="39">
        <v>4.8999999999999998E-4</v>
      </c>
      <c r="M365" s="42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8">
        <v>43629</v>
      </c>
      <c r="AJ365" s="39">
        <v>9.5689999999999994E-3</v>
      </c>
      <c r="AK365" s="39">
        <v>3.1843000000000003E-2</v>
      </c>
      <c r="AL365" s="39">
        <v>8.8249999999999995E-3</v>
      </c>
      <c r="AM365" s="44">
        <f t="shared" si="4"/>
        <v>1.6743992100000001E-2</v>
      </c>
      <c r="AN365" s="36"/>
      <c r="AO365" s="36"/>
    </row>
    <row r="366" spans="1:41" ht="15" customHeight="1" x14ac:dyDescent="0.2">
      <c r="A366" s="38">
        <v>43641</v>
      </c>
      <c r="B366" s="39">
        <v>-7.1289999999999999E-3</v>
      </c>
      <c r="C366" s="39">
        <v>-9.2809999999999993E-3</v>
      </c>
      <c r="D366" s="39">
        <v>-2.1978999999999999E-2</v>
      </c>
      <c r="E366" s="39">
        <v>-3.0459E-2</v>
      </c>
      <c r="F366" s="39">
        <v>-2.7219E-2</v>
      </c>
      <c r="G366" s="39">
        <v>-1.1948E-2</v>
      </c>
      <c r="H366" s="39">
        <v>-1.9466000000000001E-2</v>
      </c>
      <c r="I366" s="39">
        <v>-2.4993000000000001E-2</v>
      </c>
      <c r="J366" s="39">
        <v>-2.8747000000000002E-2</v>
      </c>
      <c r="K366" s="39">
        <v>-1.3793E-2</v>
      </c>
      <c r="L366" s="39">
        <v>-1.9491000000000001E-2</v>
      </c>
      <c r="M366" s="42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8">
        <v>43630</v>
      </c>
      <c r="AJ366" s="39">
        <v>-1.1834000000000001E-2</v>
      </c>
      <c r="AK366" s="39">
        <v>1.5549E-2</v>
      </c>
      <c r="AL366" s="39">
        <v>-1.7728000000000001E-2</v>
      </c>
      <c r="AM366" s="44">
        <f t="shared" si="4"/>
        <v>-4.6705329000000005E-3</v>
      </c>
      <c r="AN366" s="36"/>
      <c r="AO366" s="36"/>
    </row>
    <row r="367" spans="1:41" ht="15" customHeight="1" x14ac:dyDescent="0.2">
      <c r="A367" s="38">
        <v>43642</v>
      </c>
      <c r="B367" s="39">
        <v>-3.8600000000000001E-3</v>
      </c>
      <c r="C367" s="39">
        <v>2.1461999999999998E-2</v>
      </c>
      <c r="D367" s="39">
        <v>8.1890000000000001E-3</v>
      </c>
      <c r="E367" s="39">
        <v>1.4838E-2</v>
      </c>
      <c r="F367" s="39">
        <v>1.9009999999999999E-3</v>
      </c>
      <c r="G367" s="39">
        <v>1.413E-3</v>
      </c>
      <c r="H367" s="39">
        <v>5.4079999999999996E-3</v>
      </c>
      <c r="I367" s="39">
        <v>1.0511E-2</v>
      </c>
      <c r="J367" s="39">
        <v>1.24E-3</v>
      </c>
      <c r="K367" s="39">
        <v>-1.1976000000000001E-2</v>
      </c>
      <c r="L367" s="39">
        <v>5.9369999999999996E-3</v>
      </c>
      <c r="M367" s="42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8">
        <v>43633</v>
      </c>
      <c r="AJ367" s="39">
        <v>9.0290000000000006E-3</v>
      </c>
      <c r="AK367" s="39">
        <v>-3.8649999999999999E-3</v>
      </c>
      <c r="AL367" s="39">
        <v>-1.2692E-2</v>
      </c>
      <c r="AM367" s="44">
        <f t="shared" si="4"/>
        <v>-2.5090823999999999E-3</v>
      </c>
      <c r="AN367" s="36"/>
      <c r="AO367" s="36"/>
    </row>
    <row r="368" spans="1:41" ht="15" customHeight="1" x14ac:dyDescent="0.2">
      <c r="A368" s="38">
        <v>43643</v>
      </c>
      <c r="B368" s="39">
        <v>-2.7659999999999998E-3</v>
      </c>
      <c r="C368" s="39">
        <v>2.0470000000000002E-3</v>
      </c>
      <c r="D368" s="39">
        <v>4.8370000000000002E-3</v>
      </c>
      <c r="E368" s="39">
        <v>1.8117999999999999E-2</v>
      </c>
      <c r="F368" s="39">
        <v>6.6259999999999999E-3</v>
      </c>
      <c r="G368" s="39">
        <v>4.6959999999999997E-3</v>
      </c>
      <c r="H368" s="39">
        <v>5.6020000000000002E-3</v>
      </c>
      <c r="I368" s="39">
        <v>4.7060000000000001E-3</v>
      </c>
      <c r="J368" s="39">
        <v>-1.737E-3</v>
      </c>
      <c r="K368" s="39">
        <v>-2.0100000000000001E-3</v>
      </c>
      <c r="L368" s="39">
        <v>3.48E-4</v>
      </c>
      <c r="M368" s="42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8">
        <v>43634</v>
      </c>
      <c r="AJ368" s="39">
        <v>1.3946999999999999E-2</v>
      </c>
      <c r="AK368" s="39">
        <v>1.4416E-2</v>
      </c>
      <c r="AL368" s="39">
        <v>1.4296E-2</v>
      </c>
      <c r="AM368" s="44">
        <f t="shared" si="4"/>
        <v>1.4218244699999999E-2</v>
      </c>
      <c r="AN368" s="36"/>
      <c r="AO368" s="36"/>
    </row>
    <row r="369" spans="1:41" ht="15" customHeight="1" x14ac:dyDescent="0.2">
      <c r="A369" s="38">
        <v>43644</v>
      </c>
      <c r="B369" s="39">
        <v>-8.9040000000000005E-3</v>
      </c>
      <c r="C369" s="39">
        <v>2.5990000000000002E-3</v>
      </c>
      <c r="D369" s="39">
        <v>2.7688999999999998E-2</v>
      </c>
      <c r="E369" s="39">
        <v>3.6724E-2</v>
      </c>
      <c r="F369" s="39">
        <v>1.4982000000000001E-2</v>
      </c>
      <c r="G369" s="39">
        <v>1.8106000000000001E-2</v>
      </c>
      <c r="H369" s="39">
        <v>2.6461999999999999E-2</v>
      </c>
      <c r="I369" s="39">
        <v>6.3819999999999997E-3</v>
      </c>
      <c r="J369" s="39">
        <v>1.7476999999999999E-2</v>
      </c>
      <c r="K369" s="39">
        <v>1.9921000000000001E-2</v>
      </c>
      <c r="L369" s="39">
        <v>2.4199999999999998E-3</v>
      </c>
      <c r="M369" s="42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8">
        <v>43635</v>
      </c>
      <c r="AJ369" s="39">
        <v>8.2760000000000004E-3</v>
      </c>
      <c r="AK369" s="39">
        <v>1.9070000000000001E-3</v>
      </c>
      <c r="AL369" s="39">
        <v>-7.3530000000000002E-3</v>
      </c>
      <c r="AM369" s="44">
        <f t="shared" si="4"/>
        <v>9.4323900000000066E-4</v>
      </c>
      <c r="AN369" s="36"/>
      <c r="AO369" s="36"/>
    </row>
    <row r="370" spans="1:41" ht="15" customHeight="1" x14ac:dyDescent="0.2">
      <c r="A370" s="38">
        <v>43647</v>
      </c>
      <c r="B370" s="39">
        <v>-4.4819999999999999E-3</v>
      </c>
      <c r="C370" s="39">
        <v>-1.1130000000000001E-3</v>
      </c>
      <c r="D370" s="39">
        <v>-1.0078E-2</v>
      </c>
      <c r="E370" s="39">
        <v>6.2310000000000004E-3</v>
      </c>
      <c r="F370" s="39">
        <v>-1.687E-2</v>
      </c>
      <c r="G370" s="39">
        <v>6.8999999999999997E-4</v>
      </c>
      <c r="H370" s="39">
        <v>-1.2042000000000001E-2</v>
      </c>
      <c r="I370" s="39">
        <v>-1.5599999999999999E-2</v>
      </c>
      <c r="J370" s="39">
        <v>-4.4019999999999997E-3</v>
      </c>
      <c r="K370" s="39">
        <v>9.8139999999999998E-3</v>
      </c>
      <c r="L370" s="39">
        <v>3.6779999999999998E-3</v>
      </c>
      <c r="M370" s="42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8">
        <v>43637</v>
      </c>
      <c r="AJ370" s="39">
        <v>1.3643000000000001E-2</v>
      </c>
      <c r="AK370" s="39">
        <v>3.6470000000000002E-2</v>
      </c>
      <c r="AL370" s="39">
        <v>-3.9280000000000001E-3</v>
      </c>
      <c r="AM370" s="44">
        <f t="shared" si="4"/>
        <v>1.5393460499999997E-2</v>
      </c>
      <c r="AN370" s="36"/>
      <c r="AO370" s="36"/>
    </row>
    <row r="371" spans="1:41" ht="15" customHeight="1" x14ac:dyDescent="0.2">
      <c r="A371" s="38">
        <v>43648</v>
      </c>
      <c r="B371" s="39">
        <v>1.7808000000000001E-2</v>
      </c>
      <c r="C371" s="39">
        <v>-1.2888999999999999E-2</v>
      </c>
      <c r="D371" s="39">
        <v>-1.0834E-2</v>
      </c>
      <c r="E371" s="39">
        <v>8.09E-3</v>
      </c>
      <c r="F371" s="39">
        <v>-9.4970000000000002E-3</v>
      </c>
      <c r="G371" s="39">
        <v>4.816E-3</v>
      </c>
      <c r="H371" s="39">
        <v>2.2000000000000001E-3</v>
      </c>
      <c r="I371" s="39">
        <v>6.2269999999999999E-3</v>
      </c>
      <c r="J371" s="39">
        <v>7.0829999999999999E-3</v>
      </c>
      <c r="K371" s="39">
        <v>6.2461000000000003E-2</v>
      </c>
      <c r="L371" s="39">
        <v>-7.2690000000000003E-3</v>
      </c>
      <c r="M371" s="42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8">
        <v>43640</v>
      </c>
      <c r="AJ371" s="39">
        <v>-8.1630000000000001E-3</v>
      </c>
      <c r="AK371" s="39">
        <v>-8.2990000000000008E-3</v>
      </c>
      <c r="AL371" s="39">
        <v>-5.8050000000000003E-3</v>
      </c>
      <c r="AM371" s="44">
        <f t="shared" si="4"/>
        <v>-7.4215910999999996E-3</v>
      </c>
      <c r="AN371" s="36"/>
      <c r="AO371" s="36"/>
    </row>
    <row r="372" spans="1:41" ht="15" customHeight="1" x14ac:dyDescent="0.2">
      <c r="A372" s="38">
        <v>43649</v>
      </c>
      <c r="B372" s="39">
        <v>4.0004999999999999E-2</v>
      </c>
      <c r="C372" s="39">
        <v>2.0653999999999999E-2</v>
      </c>
      <c r="D372" s="39">
        <v>2.1552999999999999E-2</v>
      </c>
      <c r="E372" s="39">
        <v>4.2223999999999998E-2</v>
      </c>
      <c r="F372" s="39">
        <v>-8.6250000000000007E-3</v>
      </c>
      <c r="G372" s="39">
        <v>7.9749999999999995E-3</v>
      </c>
      <c r="H372" s="39">
        <v>1.1797999999999999E-2</v>
      </c>
      <c r="I372" s="39">
        <v>8.3129999999999992E-3</v>
      </c>
      <c r="J372" s="39">
        <v>1.7371000000000001E-2</v>
      </c>
      <c r="K372" s="39">
        <v>8.4408999999999998E-2</v>
      </c>
      <c r="L372" s="39">
        <v>1.4192E-2</v>
      </c>
      <c r="M372" s="42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8">
        <v>43641</v>
      </c>
      <c r="AJ372" s="39">
        <v>-7.1289999999999999E-3</v>
      </c>
      <c r="AK372" s="39">
        <v>-2.7219E-2</v>
      </c>
      <c r="AL372" s="39">
        <v>-1.1948E-2</v>
      </c>
      <c r="AM372" s="44">
        <f t="shared" si="4"/>
        <v>-1.5430456799999999E-2</v>
      </c>
      <c r="AN372" s="36"/>
      <c r="AO372" s="36"/>
    </row>
    <row r="373" spans="1:41" ht="15" customHeight="1" x14ac:dyDescent="0.2">
      <c r="A373" s="38">
        <v>43650</v>
      </c>
      <c r="B373" s="39">
        <v>6.8659999999999997E-3</v>
      </c>
      <c r="C373" s="39">
        <v>1.6076E-2</v>
      </c>
      <c r="D373" s="39">
        <v>2.1299999999999999E-3</v>
      </c>
      <c r="E373" s="39">
        <v>2.2017999999999999E-2</v>
      </c>
      <c r="F373" s="39">
        <v>4.7919000000000003E-2</v>
      </c>
      <c r="G373" s="39">
        <v>6.3350000000000004E-3</v>
      </c>
      <c r="H373" s="39">
        <v>1.3377E-2</v>
      </c>
      <c r="I373" s="39">
        <v>1.2446E-2</v>
      </c>
      <c r="J373" s="39">
        <v>1.9892E-2</v>
      </c>
      <c r="K373" s="39">
        <v>5.0956000000000001E-2</v>
      </c>
      <c r="L373" s="39">
        <v>1.549E-2</v>
      </c>
      <c r="M373" s="42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8">
        <v>43642</v>
      </c>
      <c r="AJ373" s="39">
        <v>-3.8600000000000001E-3</v>
      </c>
      <c r="AK373" s="39">
        <v>1.9009999999999999E-3</v>
      </c>
      <c r="AL373" s="39">
        <v>1.413E-3</v>
      </c>
      <c r="AM373" s="44">
        <f t="shared" si="4"/>
        <v>-1.8198180000000011E-4</v>
      </c>
      <c r="AN373" s="36"/>
      <c r="AO373" s="36"/>
    </row>
    <row r="374" spans="1:41" ht="15" customHeight="1" x14ac:dyDescent="0.2">
      <c r="A374" s="38">
        <v>43651</v>
      </c>
      <c r="B374" s="39">
        <v>0</v>
      </c>
      <c r="C374" s="39">
        <v>-3.2669999999999999E-3</v>
      </c>
      <c r="D374" s="39">
        <v>-1.7167999999999999E-2</v>
      </c>
      <c r="E374" s="39">
        <v>1.5873000000000002E-2</v>
      </c>
      <c r="F374" s="39">
        <v>1.8182E-2</v>
      </c>
      <c r="G374" s="39">
        <v>4.725E-3</v>
      </c>
      <c r="H374" s="39">
        <v>1.8263000000000001E-2</v>
      </c>
      <c r="I374" s="39">
        <v>1.6632000000000001E-2</v>
      </c>
      <c r="J374" s="39">
        <v>5.378E-3</v>
      </c>
      <c r="K374" s="39">
        <v>1.7475000000000001E-2</v>
      </c>
      <c r="L374" s="39">
        <v>4.3620000000000004E-3</v>
      </c>
      <c r="M374" s="42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8">
        <v>43643</v>
      </c>
      <c r="AJ374" s="39">
        <v>-2.7659999999999998E-3</v>
      </c>
      <c r="AK374" s="39">
        <v>6.6259999999999999E-3</v>
      </c>
      <c r="AL374" s="39">
        <v>4.6959999999999997E-3</v>
      </c>
      <c r="AM374" s="44">
        <f t="shared" si="4"/>
        <v>2.8517147999999994E-3</v>
      </c>
      <c r="AN374" s="36"/>
      <c r="AO374" s="36"/>
    </row>
    <row r="375" spans="1:41" ht="15" customHeight="1" x14ac:dyDescent="0.2">
      <c r="A375" s="38">
        <v>43654</v>
      </c>
      <c r="B375" s="39">
        <v>-3.163E-3</v>
      </c>
      <c r="C375" s="39">
        <v>-9.1E-4</v>
      </c>
      <c r="D375" s="39">
        <v>2.594E-3</v>
      </c>
      <c r="E375" s="39">
        <v>1.0444E-2</v>
      </c>
      <c r="F375" s="39">
        <v>2.6668000000000001E-2</v>
      </c>
      <c r="G375" s="39">
        <v>1.3821E-2</v>
      </c>
      <c r="H375" s="39">
        <v>3.2911999999999997E-2</v>
      </c>
      <c r="I375" s="39">
        <v>-8.9060000000000007E-3</v>
      </c>
      <c r="J375" s="39">
        <v>1.4355E-2</v>
      </c>
      <c r="K375" s="39">
        <v>6.1088000000000003E-2</v>
      </c>
      <c r="L375" s="39">
        <v>4.228E-3</v>
      </c>
      <c r="M375" s="42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8">
        <v>43644</v>
      </c>
      <c r="AJ375" s="39">
        <v>-8.9040000000000005E-3</v>
      </c>
      <c r="AK375" s="39">
        <v>1.4982000000000001E-2</v>
      </c>
      <c r="AL375" s="39">
        <v>1.8106000000000001E-2</v>
      </c>
      <c r="AM375" s="44">
        <f t="shared" si="4"/>
        <v>8.0605272000000006E-3</v>
      </c>
      <c r="AN375" s="36"/>
      <c r="AO375" s="36"/>
    </row>
    <row r="376" spans="1:41" ht="15" customHeight="1" x14ac:dyDescent="0.2">
      <c r="A376" s="38">
        <v>43656</v>
      </c>
      <c r="B376" s="39">
        <v>4.215E-3</v>
      </c>
      <c r="C376" s="39">
        <v>-1.2636E-2</v>
      </c>
      <c r="D376" s="39">
        <v>4.8050000000000002E-2</v>
      </c>
      <c r="E376" s="39">
        <v>3.2370999999999997E-2</v>
      </c>
      <c r="F376" s="39">
        <v>2.3408000000000002E-2</v>
      </c>
      <c r="G376" s="39">
        <v>2.1680000000000001E-2</v>
      </c>
      <c r="H376" s="39">
        <v>2.1951999999999999E-2</v>
      </c>
      <c r="I376" s="39">
        <v>1.5890999999999999E-2</v>
      </c>
      <c r="J376" s="39">
        <v>1.4378999999999999E-2</v>
      </c>
      <c r="K376" s="39">
        <v>-2.967E-3</v>
      </c>
      <c r="L376" s="39">
        <v>1.2237E-2</v>
      </c>
      <c r="M376" s="42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8">
        <v>43647</v>
      </c>
      <c r="AJ376" s="39">
        <v>-4.4819999999999999E-3</v>
      </c>
      <c r="AK376" s="39">
        <v>-1.687E-2</v>
      </c>
      <c r="AL376" s="39">
        <v>6.8999999999999997E-4</v>
      </c>
      <c r="AM376" s="44">
        <f t="shared" si="4"/>
        <v>-6.8866445999999993E-3</v>
      </c>
      <c r="AN376" s="36"/>
      <c r="AO376" s="36"/>
    </row>
    <row r="377" spans="1:41" ht="15" customHeight="1" x14ac:dyDescent="0.2">
      <c r="A377" s="38">
        <v>43657</v>
      </c>
      <c r="B377" s="39">
        <v>-1.7502E-2</v>
      </c>
      <c r="C377" s="39">
        <v>-1.9729E-2</v>
      </c>
      <c r="D377" s="39">
        <v>0</v>
      </c>
      <c r="E377" s="39">
        <v>-1.0436000000000001E-2</v>
      </c>
      <c r="F377" s="39">
        <v>-1.4674E-2</v>
      </c>
      <c r="G377" s="39">
        <v>-2.82E-3</v>
      </c>
      <c r="H377" s="39">
        <v>-2.0121E-2</v>
      </c>
      <c r="I377" s="39">
        <v>-8.0169999999999998E-3</v>
      </c>
      <c r="J377" s="39">
        <v>-2.3385E-2</v>
      </c>
      <c r="K377" s="39">
        <v>-3.4772999999999998E-2</v>
      </c>
      <c r="L377" s="39">
        <v>-6.3610000000000003E-3</v>
      </c>
      <c r="M377" s="42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8">
        <v>43648</v>
      </c>
      <c r="AJ377" s="39">
        <v>1.7808000000000001E-2</v>
      </c>
      <c r="AK377" s="39">
        <v>-9.4970000000000002E-3</v>
      </c>
      <c r="AL377" s="39">
        <v>4.816E-3</v>
      </c>
      <c r="AM377" s="44">
        <f t="shared" si="4"/>
        <v>4.3752291E-3</v>
      </c>
      <c r="AN377" s="36"/>
      <c r="AO377" s="36"/>
    </row>
    <row r="378" spans="1:41" ht="15" customHeight="1" x14ac:dyDescent="0.2">
      <c r="A378" s="38">
        <v>43658</v>
      </c>
      <c r="B378" s="39">
        <v>-2.6567E-2</v>
      </c>
      <c r="C378" s="39">
        <v>-2.2814999999999998E-2</v>
      </c>
      <c r="D378" s="39">
        <v>-4.1240000000000001E-3</v>
      </c>
      <c r="E378" s="39">
        <v>-2.8420999999999998E-2</v>
      </c>
      <c r="F378" s="39">
        <v>2.6050000000000001E-3</v>
      </c>
      <c r="G378" s="39">
        <v>1.0159E-2</v>
      </c>
      <c r="H378" s="39">
        <v>-6.5250000000000004E-3</v>
      </c>
      <c r="I378" s="39">
        <v>-1.8960999999999999E-2</v>
      </c>
      <c r="J378" s="39">
        <v>-2.0150999999999999E-2</v>
      </c>
      <c r="K378" s="39">
        <v>3.0720000000000001E-3</v>
      </c>
      <c r="L378" s="39">
        <v>-1.1873E-2</v>
      </c>
      <c r="M378" s="42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8">
        <v>43649</v>
      </c>
      <c r="AJ378" s="39">
        <v>4.0004999999999999E-2</v>
      </c>
      <c r="AK378" s="39">
        <v>-8.6250000000000007E-3</v>
      </c>
      <c r="AL378" s="39">
        <v>7.9749999999999995E-3</v>
      </c>
      <c r="AM378" s="44">
        <f t="shared" si="4"/>
        <v>1.3117021499999999E-2</v>
      </c>
      <c r="AN378" s="36"/>
      <c r="AO378" s="36"/>
    </row>
    <row r="379" spans="1:41" ht="15" customHeight="1" x14ac:dyDescent="0.2">
      <c r="A379" s="38">
        <v>43661</v>
      </c>
      <c r="B379" s="39">
        <v>2.7430000000000002E-3</v>
      </c>
      <c r="C379" s="39">
        <v>-5.9789999999999999E-3</v>
      </c>
      <c r="D379" s="39">
        <v>8.4349999999999998E-3</v>
      </c>
      <c r="E379" s="39">
        <v>-1.0869999999999999E-2</v>
      </c>
      <c r="F379" s="39">
        <v>-2.1035000000000002E-2</v>
      </c>
      <c r="G379" s="39">
        <v>-1.1028E-2</v>
      </c>
      <c r="H379" s="39">
        <v>-1.1937E-2</v>
      </c>
      <c r="I379" s="39">
        <v>6.2909999999999997E-3</v>
      </c>
      <c r="J379" s="39">
        <v>-6.411E-3</v>
      </c>
      <c r="K379" s="39">
        <v>7.5312000000000004E-2</v>
      </c>
      <c r="L379" s="39">
        <v>-9.9200000000000004E-4</v>
      </c>
      <c r="M379" s="42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8">
        <v>43650</v>
      </c>
      <c r="AJ379" s="39">
        <v>6.8659999999999997E-3</v>
      </c>
      <c r="AK379" s="39">
        <v>4.7919000000000003E-2</v>
      </c>
      <c r="AL379" s="39">
        <v>6.3350000000000004E-3</v>
      </c>
      <c r="AM379" s="44">
        <f t="shared" si="4"/>
        <v>2.0371296000000004E-2</v>
      </c>
      <c r="AN379" s="36"/>
      <c r="AO379" s="36"/>
    </row>
    <row r="380" spans="1:41" ht="15" customHeight="1" x14ac:dyDescent="0.2">
      <c r="A380" s="38">
        <v>43662</v>
      </c>
      <c r="B380" s="39">
        <v>-8.2529999999999999E-3</v>
      </c>
      <c r="C380" s="39">
        <v>1.5460000000000001E-3</v>
      </c>
      <c r="D380" s="39">
        <v>1.8420000000000001E-3</v>
      </c>
      <c r="E380" s="39">
        <v>8.6149999999999994E-3</v>
      </c>
      <c r="F380" s="39">
        <v>5.3E-3</v>
      </c>
      <c r="G380" s="39">
        <v>8.8749999999999992E-3</v>
      </c>
      <c r="H380" s="39">
        <v>4.1320000000000003E-3</v>
      </c>
      <c r="I380" s="39">
        <v>3.1310000000000001E-3</v>
      </c>
      <c r="J380" s="39">
        <v>2.4007000000000001E-2</v>
      </c>
      <c r="K380" s="39">
        <v>1.4125E-2</v>
      </c>
      <c r="L380" s="39">
        <v>-2.5999999999999998E-4</v>
      </c>
      <c r="M380" s="42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8">
        <v>43651</v>
      </c>
      <c r="AJ380" s="39">
        <v>0</v>
      </c>
      <c r="AK380" s="39">
        <v>1.8182E-2</v>
      </c>
      <c r="AL380" s="39">
        <v>4.725E-3</v>
      </c>
      <c r="AM380" s="44">
        <f t="shared" si="4"/>
        <v>7.6349030999999998E-3</v>
      </c>
      <c r="AN380" s="36"/>
      <c r="AO380" s="36"/>
    </row>
    <row r="381" spans="1:41" ht="15" customHeight="1" x14ac:dyDescent="0.2">
      <c r="A381" s="38">
        <v>43663</v>
      </c>
      <c r="B381" s="39">
        <v>-6.0959999999999999E-3</v>
      </c>
      <c r="C381" s="39">
        <v>1.93E-4</v>
      </c>
      <c r="D381" s="39">
        <v>2.0430000000000001E-3</v>
      </c>
      <c r="E381" s="39">
        <v>-5.4320000000000002E-3</v>
      </c>
      <c r="F381" s="39">
        <v>8.7720000000000003E-3</v>
      </c>
      <c r="G381" s="39">
        <v>6.4450000000000002E-3</v>
      </c>
      <c r="H381" s="39">
        <v>1.9397999999999999E-2</v>
      </c>
      <c r="I381" s="39">
        <v>5.4029999999999998E-3</v>
      </c>
      <c r="J381" s="39">
        <v>4.4089999999999997E-3</v>
      </c>
      <c r="K381" s="39">
        <v>2.4931999999999999E-2</v>
      </c>
      <c r="L381" s="39">
        <v>7.7099999999999998E-4</v>
      </c>
      <c r="M381" s="42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8">
        <v>43654</v>
      </c>
      <c r="AJ381" s="39">
        <v>-3.163E-3</v>
      </c>
      <c r="AK381" s="39">
        <v>2.6668000000000001E-2</v>
      </c>
      <c r="AL381" s="39">
        <v>1.3821E-2</v>
      </c>
      <c r="AM381" s="44">
        <f t="shared" si="4"/>
        <v>1.2440755800000002E-2</v>
      </c>
      <c r="AN381" s="36"/>
      <c r="AO381" s="36"/>
    </row>
    <row r="382" spans="1:41" ht="15" customHeight="1" x14ac:dyDescent="0.2">
      <c r="A382" s="38">
        <v>43664</v>
      </c>
      <c r="B382" s="39">
        <v>1.4349000000000001E-2</v>
      </c>
      <c r="C382" s="39">
        <v>1.6851999999999999E-2</v>
      </c>
      <c r="D382" s="39">
        <v>4.0730000000000002E-3</v>
      </c>
      <c r="E382" s="39">
        <v>2.333E-2</v>
      </c>
      <c r="F382" s="39">
        <v>4.3569999999999998E-3</v>
      </c>
      <c r="G382" s="39">
        <v>8.5599999999999999E-4</v>
      </c>
      <c r="H382" s="39">
        <v>-1.7339E-2</v>
      </c>
      <c r="I382" s="39">
        <v>7.228E-3</v>
      </c>
      <c r="J382" s="39">
        <v>9.4479999999999998E-3</v>
      </c>
      <c r="K382" s="39">
        <v>9.5300000000000003E-3</v>
      </c>
      <c r="L382" s="39">
        <v>8.2559999999999995E-3</v>
      </c>
      <c r="M382" s="42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8">
        <v>43656</v>
      </c>
      <c r="AJ382" s="39">
        <v>4.215E-3</v>
      </c>
      <c r="AK382" s="39">
        <v>2.3408000000000002E-2</v>
      </c>
      <c r="AL382" s="39">
        <v>2.1680000000000001E-2</v>
      </c>
      <c r="AM382" s="44">
        <f t="shared" si="4"/>
        <v>1.6432689899999998E-2</v>
      </c>
      <c r="AN382" s="36"/>
      <c r="AO382" s="36"/>
    </row>
    <row r="383" spans="1:41" ht="15" customHeight="1" x14ac:dyDescent="0.2">
      <c r="A383" s="38">
        <v>43665</v>
      </c>
      <c r="B383" s="39">
        <v>-8.8059999999999996E-3</v>
      </c>
      <c r="C383" s="39">
        <v>-1.2612E-2</v>
      </c>
      <c r="D383" s="39">
        <v>-3.0962E-2</v>
      </c>
      <c r="E383" s="39">
        <v>-2.7424E-2</v>
      </c>
      <c r="F383" s="39">
        <v>-7.8569999999999994E-3</v>
      </c>
      <c r="G383" s="39">
        <v>3.4169999999999999E-3</v>
      </c>
      <c r="H383" s="39">
        <v>-1.2213999999999999E-2</v>
      </c>
      <c r="I383" s="39">
        <v>-3.0290000000000001E-2</v>
      </c>
      <c r="J383" s="39">
        <v>-1.7118000000000001E-2</v>
      </c>
      <c r="K383" s="39">
        <v>-3.1661000000000002E-2</v>
      </c>
      <c r="L383" s="39">
        <v>-1.2154E-2</v>
      </c>
      <c r="M383" s="42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8">
        <v>43657</v>
      </c>
      <c r="AJ383" s="39">
        <v>-1.7502E-2</v>
      </c>
      <c r="AK383" s="39">
        <v>-1.4674E-2</v>
      </c>
      <c r="AL383" s="39">
        <v>-2.82E-3</v>
      </c>
      <c r="AM383" s="44">
        <f t="shared" si="4"/>
        <v>-1.16641668E-2</v>
      </c>
      <c r="AN383" s="36"/>
      <c r="AO383" s="36"/>
    </row>
    <row r="384" spans="1:41" ht="15" customHeight="1" x14ac:dyDescent="0.2">
      <c r="A384" s="38">
        <v>43668</v>
      </c>
      <c r="B384" s="39">
        <v>-5.5430000000000002E-3</v>
      </c>
      <c r="C384" s="39">
        <v>1.92E-4</v>
      </c>
      <c r="D384" s="39">
        <v>-4.8329999999999996E-3</v>
      </c>
      <c r="E384" s="39">
        <v>-5.0260000000000001E-3</v>
      </c>
      <c r="F384" s="39">
        <v>2.6259999999999999E-3</v>
      </c>
      <c r="G384" s="39">
        <v>3.1930000000000001E-3</v>
      </c>
      <c r="H384" s="39">
        <v>-4.5929999999999999E-3</v>
      </c>
      <c r="I384" s="39">
        <v>8.4480000000000006E-3</v>
      </c>
      <c r="J384" s="39">
        <v>4.888E-3</v>
      </c>
      <c r="K384" s="39">
        <v>-1.4085E-2</v>
      </c>
      <c r="L384" s="39">
        <v>4.8019999999999998E-3</v>
      </c>
      <c r="M384" s="42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8">
        <v>43658</v>
      </c>
      <c r="AJ384" s="39">
        <v>-2.6567E-2</v>
      </c>
      <c r="AK384" s="39">
        <v>2.6050000000000001E-3</v>
      </c>
      <c r="AL384" s="39">
        <v>1.0159E-2</v>
      </c>
      <c r="AM384" s="44">
        <f t="shared" si="4"/>
        <v>-4.6005399000000015E-3</v>
      </c>
      <c r="AN384" s="36"/>
      <c r="AO384" s="36"/>
    </row>
    <row r="385" spans="1:41" ht="15" customHeight="1" x14ac:dyDescent="0.2">
      <c r="A385" s="38">
        <v>43669</v>
      </c>
      <c r="B385" s="39">
        <v>2.2209999999999999E-3</v>
      </c>
      <c r="C385" s="39">
        <v>-1.1797999999999999E-2</v>
      </c>
      <c r="D385" s="39">
        <v>8.3909999999999992E-3</v>
      </c>
      <c r="E385" s="39">
        <v>2.3094E-2</v>
      </c>
      <c r="F385" s="39">
        <v>-2.1201999999999999E-2</v>
      </c>
      <c r="G385" s="39">
        <v>-9.6100000000000005E-3</v>
      </c>
      <c r="H385" s="39">
        <v>-9.2499999999999995E-3</v>
      </c>
      <c r="I385" s="39">
        <v>-2.1255E-2</v>
      </c>
      <c r="J385" s="39">
        <v>-1.3323E-2</v>
      </c>
      <c r="K385" s="39">
        <v>-1.8612E-2</v>
      </c>
      <c r="L385" s="39">
        <v>-2.3600000000000001E-3</v>
      </c>
      <c r="M385" s="42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8">
        <v>43661</v>
      </c>
      <c r="AJ385" s="39">
        <v>2.7430000000000002E-3</v>
      </c>
      <c r="AK385" s="39">
        <v>-2.1035000000000002E-2</v>
      </c>
      <c r="AL385" s="39">
        <v>-1.1028E-2</v>
      </c>
      <c r="AM385" s="44">
        <f t="shared" si="4"/>
        <v>-9.7723559999999994E-3</v>
      </c>
      <c r="AN385" s="36"/>
      <c r="AO385" s="36"/>
    </row>
    <row r="386" spans="1:41" ht="15" customHeight="1" x14ac:dyDescent="0.2">
      <c r="A386" s="38">
        <v>43670</v>
      </c>
      <c r="B386" s="39">
        <v>-3.8899999999999998E-3</v>
      </c>
      <c r="C386" s="39">
        <v>1.7932E-2</v>
      </c>
      <c r="D386" s="39">
        <v>-5.6559999999999996E-3</v>
      </c>
      <c r="E386" s="39">
        <v>1.3781E-2</v>
      </c>
      <c r="F386" s="39">
        <v>-6.2700000000000004E-3</v>
      </c>
      <c r="G386" s="39">
        <v>7.4830000000000001E-3</v>
      </c>
      <c r="H386" s="39">
        <v>-5.9309999999999996E-3</v>
      </c>
      <c r="I386" s="39">
        <v>3.6449999999999998E-3</v>
      </c>
      <c r="J386" s="39">
        <v>1.6799000000000001E-2</v>
      </c>
      <c r="K386" s="39">
        <v>5.6195000000000002E-2</v>
      </c>
      <c r="L386" s="39">
        <v>3.9940000000000002E-3</v>
      </c>
      <c r="M386" s="42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8">
        <v>43662</v>
      </c>
      <c r="AJ386" s="39">
        <v>-8.2529999999999999E-3</v>
      </c>
      <c r="AK386" s="39">
        <v>5.3E-3</v>
      </c>
      <c r="AL386" s="39">
        <v>8.8749999999999992E-3</v>
      </c>
      <c r="AM386" s="44">
        <f t="shared" si="4"/>
        <v>1.9738025999999995E-3</v>
      </c>
      <c r="AN386" s="36"/>
      <c r="AO386" s="36"/>
    </row>
    <row r="387" spans="1:41" ht="15" customHeight="1" x14ac:dyDescent="0.2">
      <c r="A387" s="38">
        <v>43671</v>
      </c>
      <c r="B387" s="39">
        <v>8.1753999999999993E-2</v>
      </c>
      <c r="C387" s="39">
        <v>-4.3150000000000001E-2</v>
      </c>
      <c r="D387" s="39">
        <v>-1.4815E-2</v>
      </c>
      <c r="E387" s="39">
        <v>-6.1999999999999998E-3</v>
      </c>
      <c r="F387" s="39">
        <v>0</v>
      </c>
      <c r="G387" s="39">
        <v>-4.6969999999999998E-3</v>
      </c>
      <c r="H387" s="39">
        <v>-3.8310000000000002E-3</v>
      </c>
      <c r="I387" s="39">
        <v>-1.3358999999999999E-2</v>
      </c>
      <c r="J387" s="39">
        <v>1.8489999999999999E-3</v>
      </c>
      <c r="K387" s="39">
        <v>-3.0516000000000001E-2</v>
      </c>
      <c r="L387" s="39">
        <v>-1.417E-2</v>
      </c>
      <c r="M387" s="42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8">
        <v>43663</v>
      </c>
      <c r="AJ387" s="39">
        <v>-6.0959999999999999E-3</v>
      </c>
      <c r="AK387" s="39">
        <v>8.7720000000000003E-3</v>
      </c>
      <c r="AL387" s="39">
        <v>6.4450000000000002E-3</v>
      </c>
      <c r="AM387" s="44">
        <f t="shared" si="4"/>
        <v>3.0400292999999998E-3</v>
      </c>
      <c r="AN387" s="36"/>
      <c r="AO387" s="36"/>
    </row>
    <row r="388" spans="1:41" ht="15" customHeight="1" x14ac:dyDescent="0.2">
      <c r="A388" s="38">
        <v>43672</v>
      </c>
      <c r="B388" s="39">
        <v>1.5779999999999999E-2</v>
      </c>
      <c r="C388" s="39">
        <v>-2.3969999999999998E-3</v>
      </c>
      <c r="D388" s="39">
        <v>-1.3956E-2</v>
      </c>
      <c r="E388" s="39">
        <v>4.0911000000000003E-2</v>
      </c>
      <c r="F388" s="39">
        <v>2.7472E-2</v>
      </c>
      <c r="G388" s="39">
        <v>2.2848E-2</v>
      </c>
      <c r="H388" s="39">
        <v>-1.921E-3</v>
      </c>
      <c r="I388" s="39">
        <v>2.7175999999999999E-2</v>
      </c>
      <c r="J388" s="39">
        <v>-1.6180000000000001E-3</v>
      </c>
      <c r="K388" s="39">
        <v>3.3244000000000003E-2</v>
      </c>
      <c r="L388" s="39">
        <v>1.596E-3</v>
      </c>
      <c r="M388" s="42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8">
        <v>43664</v>
      </c>
      <c r="AJ388" s="39">
        <v>1.4349000000000001E-2</v>
      </c>
      <c r="AK388" s="39">
        <v>4.3569999999999998E-3</v>
      </c>
      <c r="AL388" s="39">
        <v>8.5599999999999999E-4</v>
      </c>
      <c r="AM388" s="44">
        <f t="shared" si="4"/>
        <v>6.5200146000000004E-3</v>
      </c>
      <c r="AN388" s="36"/>
      <c r="AO388" s="36"/>
    </row>
    <row r="389" spans="1:41" ht="15" customHeight="1" x14ac:dyDescent="0.2">
      <c r="A389" s="38">
        <v>43675</v>
      </c>
      <c r="B389" s="39">
        <v>3.4743000000000003E-2</v>
      </c>
      <c r="C389" s="39">
        <v>8.9599999999999992E-3</v>
      </c>
      <c r="D389" s="39">
        <v>-1.3277000000000001E-2</v>
      </c>
      <c r="E389" s="39">
        <v>1.2711999999999999E-2</v>
      </c>
      <c r="F389" s="39">
        <v>5.2310000000000004E-3</v>
      </c>
      <c r="G389" s="39">
        <v>1.4947E-2</v>
      </c>
      <c r="H389" s="39">
        <v>9.5689999999999994E-3</v>
      </c>
      <c r="I389" s="39">
        <v>2.2336999999999999E-2</v>
      </c>
      <c r="J389" s="39">
        <v>1.3099E-2</v>
      </c>
      <c r="K389" s="39">
        <v>4.5281000000000002E-2</v>
      </c>
      <c r="L389" s="39">
        <v>6.437E-3</v>
      </c>
      <c r="M389" s="42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8">
        <v>43665</v>
      </c>
      <c r="AJ389" s="39">
        <v>-8.8059999999999996E-3</v>
      </c>
      <c r="AK389" s="39">
        <v>-7.8569999999999994E-3</v>
      </c>
      <c r="AL389" s="39">
        <v>3.4169999999999999E-3</v>
      </c>
      <c r="AM389" s="44">
        <f t="shared" si="4"/>
        <v>-4.4148917999999992E-3</v>
      </c>
      <c r="AN389" s="36"/>
      <c r="AO389" s="36"/>
    </row>
    <row r="390" spans="1:41" ht="15" customHeight="1" x14ac:dyDescent="0.2">
      <c r="A390" s="38">
        <v>43676</v>
      </c>
      <c r="B390" s="39">
        <v>-7.835E-3</v>
      </c>
      <c r="C390" s="39">
        <v>-1.0160000000000001E-2</v>
      </c>
      <c r="D390" s="39">
        <v>3.3609E-2</v>
      </c>
      <c r="E390" s="39">
        <v>2.1658E-2</v>
      </c>
      <c r="F390" s="39">
        <v>1.9803000000000001E-2</v>
      </c>
      <c r="G390" s="39">
        <v>6.5719999999999997E-3</v>
      </c>
      <c r="H390" s="39">
        <v>2.0528999999999999E-2</v>
      </c>
      <c r="I390" s="39">
        <v>2.4740000000000001E-3</v>
      </c>
      <c r="J390" s="39">
        <v>4.5560000000000002E-3</v>
      </c>
      <c r="K390" s="39">
        <v>-7.8429999999999993E-3</v>
      </c>
      <c r="L390" s="39">
        <v>-5.3290000000000004E-3</v>
      </c>
      <c r="M390" s="42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8">
        <v>43668</v>
      </c>
      <c r="AJ390" s="39">
        <v>-5.5430000000000002E-3</v>
      </c>
      <c r="AK390" s="39">
        <v>2.6259999999999999E-3</v>
      </c>
      <c r="AL390" s="39">
        <v>3.1930000000000001E-3</v>
      </c>
      <c r="AM390" s="44">
        <f t="shared" si="4"/>
        <v>9.1990799999999858E-5</v>
      </c>
      <c r="AN390" s="36"/>
      <c r="AO390" s="36"/>
    </row>
    <row r="391" spans="1:41" ht="15" customHeight="1" x14ac:dyDescent="0.2">
      <c r="A391" s="38">
        <v>43677</v>
      </c>
      <c r="B391" s="39">
        <v>-1.0378E-2</v>
      </c>
      <c r="C391" s="39">
        <v>-1.4522E-2</v>
      </c>
      <c r="D391" s="39">
        <v>2.1794999999999998E-2</v>
      </c>
      <c r="E391" s="39">
        <v>5.3420000000000004E-3</v>
      </c>
      <c r="F391" s="39">
        <v>4.254E-3</v>
      </c>
      <c r="G391" s="39">
        <v>-1.1944E-2</v>
      </c>
      <c r="H391" s="39">
        <v>-2.9069999999999999E-3</v>
      </c>
      <c r="I391" s="39">
        <v>-2.2912999999999999E-2</v>
      </c>
      <c r="J391" s="39">
        <v>0</v>
      </c>
      <c r="K391" s="39">
        <v>1.3037999999999999E-2</v>
      </c>
      <c r="L391" s="39">
        <v>-1.0940999999999999E-2</v>
      </c>
      <c r="M391" s="42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8">
        <v>43669</v>
      </c>
      <c r="AJ391" s="39">
        <v>2.2209999999999999E-3</v>
      </c>
      <c r="AK391" s="39">
        <v>-2.1201999999999999E-2</v>
      </c>
      <c r="AL391" s="39">
        <v>-9.6100000000000005E-3</v>
      </c>
      <c r="AM391" s="44">
        <f t="shared" si="4"/>
        <v>-9.5293802999999993E-3</v>
      </c>
      <c r="AN391" s="36"/>
      <c r="AO391" s="36"/>
    </row>
    <row r="392" spans="1:41" ht="15" customHeight="1" x14ac:dyDescent="0.2">
      <c r="A392" s="38">
        <v>43678</v>
      </c>
      <c r="B392" s="39">
        <v>1.4304000000000001E-2</v>
      </c>
      <c r="C392" s="39">
        <v>-9.5949999999999994E-3</v>
      </c>
      <c r="D392" s="39">
        <v>2.0699999999999999E-4</v>
      </c>
      <c r="E392" s="39">
        <v>4.4486999999999999E-2</v>
      </c>
      <c r="F392" s="39">
        <v>1.0975E-2</v>
      </c>
      <c r="G392" s="39">
        <v>-3.5279999999999999E-3</v>
      </c>
      <c r="H392" s="39">
        <v>6.2189999999999997E-3</v>
      </c>
      <c r="I392" s="39">
        <v>2.8253E-2</v>
      </c>
      <c r="J392" s="39">
        <v>1.9803000000000001E-2</v>
      </c>
      <c r="K392" s="39">
        <v>6.0319999999999999E-2</v>
      </c>
      <c r="L392" s="39">
        <v>3.0699999999999998E-3</v>
      </c>
      <c r="M392" s="42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8">
        <v>43670</v>
      </c>
      <c r="AJ392" s="39">
        <v>-3.8899999999999998E-3</v>
      </c>
      <c r="AK392" s="39">
        <v>-6.2700000000000004E-3</v>
      </c>
      <c r="AL392" s="39">
        <v>7.4830000000000001E-3</v>
      </c>
      <c r="AM392" s="44">
        <f t="shared" si="4"/>
        <v>-8.9224409999999997E-4</v>
      </c>
      <c r="AN392" s="36"/>
      <c r="AO392" s="36"/>
    </row>
    <row r="393" spans="1:41" ht="15" customHeight="1" x14ac:dyDescent="0.2">
      <c r="A393" s="38">
        <v>43679</v>
      </c>
      <c r="B393" s="39">
        <v>3.4220000000000001E-3</v>
      </c>
      <c r="C393" s="39">
        <v>2.05E-4</v>
      </c>
      <c r="D393" s="39">
        <v>-7.489E-3</v>
      </c>
      <c r="E393" s="39">
        <v>-6.2919999999999998E-3</v>
      </c>
      <c r="F393" s="39">
        <v>-5.0509999999999999E-3</v>
      </c>
      <c r="G393" s="39">
        <v>4.7699999999999999E-3</v>
      </c>
      <c r="H393" s="39">
        <v>-1.034E-3</v>
      </c>
      <c r="I393" s="39">
        <v>1.7864999999999999E-2</v>
      </c>
      <c r="J393" s="39">
        <v>1.8325000000000001E-2</v>
      </c>
      <c r="K393" s="39">
        <v>-1.2199999999999999E-3</v>
      </c>
      <c r="L393" s="39">
        <v>5.352E-3</v>
      </c>
      <c r="M393" s="42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8">
        <v>43671</v>
      </c>
      <c r="AJ393" s="39">
        <v>8.1753999999999993E-2</v>
      </c>
      <c r="AK393" s="39">
        <v>0</v>
      </c>
      <c r="AL393" s="39">
        <v>-4.6969999999999998E-3</v>
      </c>
      <c r="AM393" s="44">
        <f t="shared" si="4"/>
        <v>2.5683098099999996E-2</v>
      </c>
      <c r="AN393" s="36"/>
      <c r="AO393" s="36"/>
    </row>
    <row r="394" spans="1:41" ht="15" customHeight="1" x14ac:dyDescent="0.2">
      <c r="A394" s="38">
        <v>43682</v>
      </c>
      <c r="B394" s="39">
        <v>-1.6237000000000001E-2</v>
      </c>
      <c r="C394" s="39">
        <v>-1.8839000000000002E-2</v>
      </c>
      <c r="D394" s="39">
        <v>-1.4513E-2</v>
      </c>
      <c r="E394" s="39">
        <v>-3.0032E-2</v>
      </c>
      <c r="F394" s="39">
        <v>-2.0461E-2</v>
      </c>
      <c r="G394" s="39">
        <v>-1.9429999999999999E-2</v>
      </c>
      <c r="H394" s="39">
        <v>-2.2807000000000001E-2</v>
      </c>
      <c r="I394" s="39">
        <v>-2.1763999999999999E-2</v>
      </c>
      <c r="J394" s="39">
        <v>-3.5857E-2</v>
      </c>
      <c r="K394" s="39">
        <v>-3.3522999999999997E-2</v>
      </c>
      <c r="L394" s="39">
        <v>-2.5409000000000001E-2</v>
      </c>
      <c r="M394" s="42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8">
        <v>43672</v>
      </c>
      <c r="AJ394" s="39">
        <v>1.5779999999999999E-2</v>
      </c>
      <c r="AK394" s="39">
        <v>2.7472E-2</v>
      </c>
      <c r="AL394" s="39">
        <v>2.2848E-2</v>
      </c>
      <c r="AM394" s="44">
        <f t="shared" si="4"/>
        <v>2.2031129999999996E-2</v>
      </c>
      <c r="AN394" s="36"/>
      <c r="AO394" s="36"/>
    </row>
    <row r="395" spans="1:41" ht="15" customHeight="1" x14ac:dyDescent="0.2">
      <c r="A395" s="38">
        <v>43683</v>
      </c>
      <c r="B395" s="39">
        <v>1.5748000000000002E-2</v>
      </c>
      <c r="C395" s="39">
        <v>1.3493E-2</v>
      </c>
      <c r="D395" s="39">
        <v>3.1285E-2</v>
      </c>
      <c r="E395" s="39">
        <v>3.4361999999999997E-2</v>
      </c>
      <c r="F395" s="39">
        <v>-9.5200000000000007E-3</v>
      </c>
      <c r="G395" s="39">
        <v>2.2942000000000001E-2</v>
      </c>
      <c r="H395" s="39">
        <v>1.5748000000000002E-2</v>
      </c>
      <c r="I395" s="39">
        <v>3.5750999999999998E-2</v>
      </c>
      <c r="J395" s="39">
        <v>1.7978000000000001E-2</v>
      </c>
      <c r="K395" s="39">
        <v>3.2301000000000003E-2</v>
      </c>
      <c r="L395" s="39">
        <v>2.043E-2</v>
      </c>
      <c r="M395" s="42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8">
        <v>43675</v>
      </c>
      <c r="AJ395" s="39">
        <v>3.4743000000000003E-2</v>
      </c>
      <c r="AK395" s="39">
        <v>5.2310000000000004E-3</v>
      </c>
      <c r="AL395" s="39">
        <v>1.4947E-2</v>
      </c>
      <c r="AM395" s="44">
        <f t="shared" si="4"/>
        <v>1.83051693E-2</v>
      </c>
      <c r="AN395" s="36"/>
      <c r="AO395" s="36"/>
    </row>
    <row r="396" spans="1:41" ht="15" customHeight="1" x14ac:dyDescent="0.2">
      <c r="A396" s="38">
        <v>43684</v>
      </c>
      <c r="B396" s="39">
        <v>7.2979999999999998E-3</v>
      </c>
      <c r="C396" s="39">
        <v>-1.031E-3</v>
      </c>
      <c r="D396" s="39">
        <v>1.6293999999999999E-2</v>
      </c>
      <c r="E396" s="39">
        <v>-3.1470000000000001E-3</v>
      </c>
      <c r="F396" s="39">
        <v>3.4719999999999998E-3</v>
      </c>
      <c r="G396" s="39">
        <v>-2.2942000000000001E-2</v>
      </c>
      <c r="H396" s="39">
        <v>5.195E-3</v>
      </c>
      <c r="I396" s="39">
        <v>-6.9690000000000004E-3</v>
      </c>
      <c r="J396" s="39">
        <v>-3.1906999999999998E-2</v>
      </c>
      <c r="K396" s="39">
        <v>3.1289999999999998E-2</v>
      </c>
      <c r="L396" s="39">
        <v>6.0410000000000004E-3</v>
      </c>
      <c r="M396" s="42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8">
        <v>43676</v>
      </c>
      <c r="AJ396" s="39">
        <v>-7.835E-3</v>
      </c>
      <c r="AK396" s="39">
        <v>1.9803000000000001E-2</v>
      </c>
      <c r="AL396" s="39">
        <v>6.5719999999999997E-3</v>
      </c>
      <c r="AM396" s="44">
        <f t="shared" si="4"/>
        <v>6.1793819999999989E-3</v>
      </c>
      <c r="AN396" s="36"/>
      <c r="AO396" s="36"/>
    </row>
    <row r="397" spans="1:41" ht="15" customHeight="1" x14ac:dyDescent="0.2">
      <c r="A397" s="38">
        <v>43685</v>
      </c>
      <c r="B397" s="39">
        <v>-2.2550000000000001E-2</v>
      </c>
      <c r="C397" s="39">
        <v>7.1980000000000004E-3</v>
      </c>
      <c r="D397" s="39">
        <v>2.0792000000000001E-2</v>
      </c>
      <c r="E397" s="39">
        <v>2.7206999999999999E-2</v>
      </c>
      <c r="F397" s="39">
        <v>1.2059E-2</v>
      </c>
      <c r="G397" s="39">
        <v>2.1069999999999999E-3</v>
      </c>
      <c r="H397" s="39">
        <v>5.7860000000000003E-3</v>
      </c>
      <c r="I397" s="39">
        <v>9.3469999999999994E-3</v>
      </c>
      <c r="J397" s="39">
        <v>3.4131000000000002E-2</v>
      </c>
      <c r="K397" s="39">
        <v>1.0607E-2</v>
      </c>
      <c r="L397" s="39">
        <v>1.2886E-2</v>
      </c>
      <c r="M397" s="42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8">
        <v>43677</v>
      </c>
      <c r="AJ397" s="39">
        <v>-1.0378E-2</v>
      </c>
      <c r="AK397" s="39">
        <v>4.254E-3</v>
      </c>
      <c r="AL397" s="39">
        <v>-1.1944E-2</v>
      </c>
      <c r="AM397" s="44">
        <f t="shared" si="4"/>
        <v>-6.0220643999999999E-3</v>
      </c>
      <c r="AN397" s="36"/>
      <c r="AO397" s="36"/>
    </row>
    <row r="398" spans="1:41" ht="15" customHeight="1" x14ac:dyDescent="0.2">
      <c r="A398" s="38">
        <v>43686</v>
      </c>
      <c r="B398" s="39">
        <v>-4.9699999999999996E-3</v>
      </c>
      <c r="C398" s="39">
        <v>-3.0790000000000001E-3</v>
      </c>
      <c r="D398" s="39">
        <v>2.6554000000000001E-2</v>
      </c>
      <c r="E398" s="39">
        <v>-2.249E-2</v>
      </c>
      <c r="F398" s="39">
        <v>1.7819999999999999E-2</v>
      </c>
      <c r="G398" s="39">
        <v>7.5500000000000003E-3</v>
      </c>
      <c r="H398" s="39">
        <v>-1.856E-3</v>
      </c>
      <c r="I398" s="39">
        <v>-1.188E-3</v>
      </c>
      <c r="J398" s="39">
        <v>-8.9289999999999994E-3</v>
      </c>
      <c r="K398" s="39">
        <v>0</v>
      </c>
      <c r="L398" s="39">
        <v>-1.1440000000000001E-3</v>
      </c>
      <c r="M398" s="42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8">
        <v>43678</v>
      </c>
      <c r="AJ398" s="39">
        <v>1.4304000000000001E-2</v>
      </c>
      <c r="AK398" s="39">
        <v>1.0975E-2</v>
      </c>
      <c r="AL398" s="39">
        <v>-3.5279999999999999E-3</v>
      </c>
      <c r="AM398" s="44">
        <f t="shared" si="4"/>
        <v>7.2496082999999999E-3</v>
      </c>
      <c r="AN398" s="36"/>
      <c r="AO398" s="36"/>
    </row>
    <row r="399" spans="1:41" ht="15" customHeight="1" x14ac:dyDescent="0.2">
      <c r="A399" s="38">
        <v>43689</v>
      </c>
      <c r="B399" s="39">
        <v>-2.9838E-2</v>
      </c>
      <c r="C399" s="39">
        <v>-3.4504E-2</v>
      </c>
      <c r="D399" s="39">
        <v>-1.1627999999999999E-2</v>
      </c>
      <c r="E399" s="39">
        <v>-3.1875000000000001E-2</v>
      </c>
      <c r="F399" s="39">
        <v>-2.2110000000000001E-2</v>
      </c>
      <c r="G399" s="39">
        <v>-1.3886000000000001E-2</v>
      </c>
      <c r="H399" s="39">
        <v>-2.2126E-2</v>
      </c>
      <c r="I399" s="39">
        <v>-1.3166000000000001E-2</v>
      </c>
      <c r="J399" s="39">
        <v>-1.5363999999999999E-2</v>
      </c>
      <c r="K399" s="39">
        <v>-2.9746000000000002E-2</v>
      </c>
      <c r="L399" s="39">
        <v>-2.0212999999999998E-2</v>
      </c>
      <c r="M399" s="42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8">
        <v>43679</v>
      </c>
      <c r="AJ399" s="39">
        <v>3.4220000000000001E-3</v>
      </c>
      <c r="AK399" s="39">
        <v>-5.0509999999999999E-3</v>
      </c>
      <c r="AL399" s="39">
        <v>4.7699999999999999E-3</v>
      </c>
      <c r="AM399" s="44">
        <f t="shared" si="4"/>
        <v>1.0468952999999998E-3</v>
      </c>
      <c r="AN399" s="36"/>
      <c r="AO399" s="36"/>
    </row>
    <row r="400" spans="1:41" ht="15" customHeight="1" x14ac:dyDescent="0.2">
      <c r="A400" s="38">
        <v>43690</v>
      </c>
      <c r="B400" s="39">
        <v>-5.1469999999999997E-3</v>
      </c>
      <c r="C400" s="39">
        <v>1.1634E-2</v>
      </c>
      <c r="D400" s="39">
        <v>2.1215999999999999E-2</v>
      </c>
      <c r="E400" s="39">
        <v>1.1272000000000001E-2</v>
      </c>
      <c r="F400" s="39">
        <v>3.9616999999999999E-2</v>
      </c>
      <c r="G400" s="39">
        <v>1.4722000000000001E-2</v>
      </c>
      <c r="H400" s="39">
        <v>4.633E-3</v>
      </c>
      <c r="I400" s="39">
        <v>8.9960000000000005E-3</v>
      </c>
      <c r="J400" s="39">
        <v>2.3848000000000001E-2</v>
      </c>
      <c r="K400" s="39">
        <v>2.1506000000000001E-2</v>
      </c>
      <c r="L400" s="39">
        <v>1.3488999999999999E-2</v>
      </c>
      <c r="M400" s="42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8">
        <v>43682</v>
      </c>
      <c r="AJ400" s="39">
        <v>-1.6237000000000001E-2</v>
      </c>
      <c r="AK400" s="39">
        <v>-2.0461E-2</v>
      </c>
      <c r="AL400" s="39">
        <v>-1.9429999999999999E-2</v>
      </c>
      <c r="AM400" s="44">
        <f t="shared" si="4"/>
        <v>-1.8707462399999999E-2</v>
      </c>
      <c r="AN400" s="36"/>
      <c r="AO400" s="36"/>
    </row>
    <row r="401" spans="1:41" ht="15" customHeight="1" x14ac:dyDescent="0.2">
      <c r="A401" s="38">
        <v>43691</v>
      </c>
      <c r="B401" s="39">
        <v>-1.9276000000000001E-2</v>
      </c>
      <c r="C401" s="39">
        <v>-3.5534999999999997E-2</v>
      </c>
      <c r="D401" s="39">
        <v>-2.3557999999999999E-2</v>
      </c>
      <c r="E401" s="39">
        <v>-3.5864E-2</v>
      </c>
      <c r="F401" s="39">
        <v>-3.8758000000000001E-2</v>
      </c>
      <c r="G401" s="39">
        <v>-3.6784999999999998E-2</v>
      </c>
      <c r="H401" s="39">
        <v>-2.8771000000000001E-2</v>
      </c>
      <c r="I401" s="39">
        <v>-3.5446999999999999E-2</v>
      </c>
      <c r="J401" s="39">
        <v>-2.0438999999999999E-2</v>
      </c>
      <c r="K401" s="39">
        <v>-4.2250999999999997E-2</v>
      </c>
      <c r="L401" s="39">
        <v>-2.9881000000000001E-2</v>
      </c>
      <c r="M401" s="42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8">
        <v>43683</v>
      </c>
      <c r="AJ401" s="39">
        <v>1.5748000000000002E-2</v>
      </c>
      <c r="AK401" s="39">
        <v>-9.5200000000000007E-3</v>
      </c>
      <c r="AL401" s="39">
        <v>2.2942000000000001E-2</v>
      </c>
      <c r="AM401" s="44">
        <f t="shared" si="4"/>
        <v>9.7223609999999988E-3</v>
      </c>
      <c r="AN401" s="36"/>
      <c r="AO401" s="36"/>
    </row>
    <row r="402" spans="1:41" ht="15" customHeight="1" x14ac:dyDescent="0.2">
      <c r="A402" s="38">
        <v>43692</v>
      </c>
      <c r="B402" s="39">
        <v>-1.2173E-2</v>
      </c>
      <c r="C402" s="39">
        <v>-8.7200000000000005E-4</v>
      </c>
      <c r="D402" s="39">
        <v>-4.7000000000000002E-3</v>
      </c>
      <c r="E402" s="39">
        <v>-3.1186999999999999E-2</v>
      </c>
      <c r="F402" s="39">
        <v>-2.581E-3</v>
      </c>
      <c r="G402" s="39">
        <v>-1.7919999999999998E-2</v>
      </c>
      <c r="H402" s="39">
        <v>-1.3715E-2</v>
      </c>
      <c r="I402" s="39">
        <v>-5.5830000000000003E-3</v>
      </c>
      <c r="J402" s="39">
        <v>-1.4168E-2</v>
      </c>
      <c r="K402" s="39">
        <v>-5.3177000000000002E-2</v>
      </c>
      <c r="L402" s="39">
        <v>-1.2062E-2</v>
      </c>
      <c r="M402" s="42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8">
        <v>43684</v>
      </c>
      <c r="AJ402" s="39">
        <v>7.2979999999999998E-3</v>
      </c>
      <c r="AK402" s="39">
        <v>3.4719999999999998E-3</v>
      </c>
      <c r="AL402" s="39">
        <v>-2.2942000000000001E-2</v>
      </c>
      <c r="AM402" s="44">
        <f t="shared" si="4"/>
        <v>-4.0569276000000003E-3</v>
      </c>
      <c r="AN402" s="36"/>
      <c r="AO402" s="36"/>
    </row>
    <row r="403" spans="1:41" ht="15" customHeight="1" x14ac:dyDescent="0.2">
      <c r="A403" s="38">
        <v>43693</v>
      </c>
      <c r="B403" s="39">
        <v>6.3689999999999997E-3</v>
      </c>
      <c r="C403" s="39">
        <v>-2.6210000000000001E-3</v>
      </c>
      <c r="D403" s="39">
        <v>4.7350000000000003E-2</v>
      </c>
      <c r="E403" s="39">
        <v>2.7029000000000001E-2</v>
      </c>
      <c r="F403" s="39">
        <v>2.7189000000000001E-2</v>
      </c>
      <c r="G403" s="39">
        <v>-4.4200000000000003E-3</v>
      </c>
      <c r="H403" s="39">
        <v>6.9899999999999997E-3</v>
      </c>
      <c r="I403" s="39">
        <v>2.7203000000000001E-2</v>
      </c>
      <c r="J403" s="39">
        <v>3.4828999999999999E-2</v>
      </c>
      <c r="K403" s="39">
        <v>-7.7012999999999998E-2</v>
      </c>
      <c r="L403" s="39">
        <v>7.5329999999999998E-3</v>
      </c>
      <c r="M403" s="42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8">
        <v>43685</v>
      </c>
      <c r="AJ403" s="39">
        <v>-2.2550000000000001E-2</v>
      </c>
      <c r="AK403" s="39">
        <v>1.2059E-2</v>
      </c>
      <c r="AL403" s="39">
        <v>2.1069999999999999E-3</v>
      </c>
      <c r="AM403" s="44">
        <f t="shared" si="4"/>
        <v>-2.7943872000000002E-3</v>
      </c>
      <c r="AN403" s="36"/>
      <c r="AO403" s="36"/>
    </row>
    <row r="404" spans="1:41" ht="15" customHeight="1" x14ac:dyDescent="0.2">
      <c r="A404" s="38">
        <v>43696</v>
      </c>
      <c r="B404" s="39">
        <v>1.1050000000000001E-2</v>
      </c>
      <c r="C404" s="39">
        <v>-1.9876999999999999E-2</v>
      </c>
      <c r="D404" s="39">
        <v>1.2836E-2</v>
      </c>
      <c r="E404" s="39">
        <v>-1.3001E-2</v>
      </c>
      <c r="F404" s="39">
        <v>-1.5203E-2</v>
      </c>
      <c r="G404" s="39">
        <v>0</v>
      </c>
      <c r="H404" s="39">
        <v>-9.6240000000000006E-3</v>
      </c>
      <c r="I404" s="39">
        <v>-3.2339999999999999E-3</v>
      </c>
      <c r="J404" s="39">
        <v>-5.3489999999999996E-3</v>
      </c>
      <c r="K404" s="39">
        <v>-5.6333000000000001E-2</v>
      </c>
      <c r="L404" s="39">
        <v>-3.382E-3</v>
      </c>
      <c r="M404" s="42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8">
        <v>43686</v>
      </c>
      <c r="AJ404" s="39">
        <v>-4.9699999999999996E-3</v>
      </c>
      <c r="AK404" s="39">
        <v>1.7819999999999999E-2</v>
      </c>
      <c r="AL404" s="39">
        <v>7.5500000000000003E-3</v>
      </c>
      <c r="AM404" s="44">
        <f t="shared" si="4"/>
        <v>6.7993200000000002E-3</v>
      </c>
      <c r="AN404" s="36"/>
      <c r="AO404" s="36"/>
    </row>
    <row r="405" spans="1:41" ht="15" customHeight="1" x14ac:dyDescent="0.2">
      <c r="A405" s="38">
        <v>43697</v>
      </c>
      <c r="B405" s="39">
        <v>-8.9359999999999995E-3</v>
      </c>
      <c r="C405" s="39">
        <v>-8.9300000000000002E-4</v>
      </c>
      <c r="D405" s="39">
        <v>-1.6400000000000001E-2</v>
      </c>
      <c r="E405" s="39">
        <v>-1.66E-2</v>
      </c>
      <c r="F405" s="39">
        <v>2.6041000000000002E-2</v>
      </c>
      <c r="G405" s="39">
        <v>-1.8780000000000002E-2</v>
      </c>
      <c r="H405" s="39">
        <v>3.2910000000000001E-3</v>
      </c>
      <c r="I405" s="39">
        <v>-2.026E-3</v>
      </c>
      <c r="J405" s="39">
        <v>-1.0558E-2</v>
      </c>
      <c r="K405" s="39">
        <v>4.7870000000000003E-2</v>
      </c>
      <c r="L405" s="39">
        <v>-2.4759999999999999E-3</v>
      </c>
      <c r="M405" s="42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8">
        <v>43689</v>
      </c>
      <c r="AJ405" s="39">
        <v>-2.9838E-2</v>
      </c>
      <c r="AK405" s="39">
        <v>-2.2110000000000001E-2</v>
      </c>
      <c r="AL405" s="39">
        <v>-1.3886000000000001E-2</v>
      </c>
      <c r="AM405" s="44">
        <f t="shared" si="4"/>
        <v>-2.19424722E-2</v>
      </c>
      <c r="AN405" s="36"/>
      <c r="AO405" s="36"/>
    </row>
    <row r="406" spans="1:41" ht="15" customHeight="1" x14ac:dyDescent="0.2">
      <c r="A406" s="38">
        <v>43698</v>
      </c>
      <c r="B406" s="39">
        <v>-7.4190000000000002E-3</v>
      </c>
      <c r="C406" s="39">
        <v>5.5581999999999999E-2</v>
      </c>
      <c r="D406" s="39">
        <v>2.8149999999999998E-3</v>
      </c>
      <c r="E406" s="39">
        <v>7.8391000000000002E-2</v>
      </c>
      <c r="F406" s="39">
        <v>1.9705E-2</v>
      </c>
      <c r="G406" s="39">
        <v>5.8510000000000003E-3</v>
      </c>
      <c r="H406" s="39">
        <v>7.6379999999999998E-3</v>
      </c>
      <c r="I406" s="39">
        <v>1.6695999999999999E-2</v>
      </c>
      <c r="J406" s="39">
        <v>2.4979000000000001E-2</v>
      </c>
      <c r="K406" s="39">
        <v>1.6854000000000001E-2</v>
      </c>
      <c r="L406" s="39">
        <v>1.9748999999999999E-2</v>
      </c>
      <c r="M406" s="42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8">
        <v>43690</v>
      </c>
      <c r="AJ406" s="39">
        <v>-5.1469999999999997E-3</v>
      </c>
      <c r="AK406" s="39">
        <v>3.9616999999999999E-2</v>
      </c>
      <c r="AL406" s="39">
        <v>1.4722000000000001E-2</v>
      </c>
      <c r="AM406" s="44">
        <f t="shared" si="4"/>
        <v>1.63956936E-2</v>
      </c>
      <c r="AN406" s="36"/>
      <c r="AO406" s="36"/>
    </row>
    <row r="407" spans="1:41" ht="15" customHeight="1" x14ac:dyDescent="0.2">
      <c r="A407" s="38">
        <v>43699</v>
      </c>
      <c r="B407" s="39">
        <v>-1.7708999999999999E-2</v>
      </c>
      <c r="C407" s="39">
        <v>-5.4419999999999998E-3</v>
      </c>
      <c r="D407" s="39">
        <v>1.124E-3</v>
      </c>
      <c r="E407" s="39">
        <v>-2.8988E-2</v>
      </c>
      <c r="F407" s="39">
        <v>0</v>
      </c>
      <c r="G407" s="39">
        <v>-1.2644000000000001E-2</v>
      </c>
      <c r="H407" s="39">
        <v>-8.2950000000000003E-3</v>
      </c>
      <c r="I407" s="39">
        <v>-2.1576000000000001E-2</v>
      </c>
      <c r="J407" s="39">
        <v>-1.7106E-2</v>
      </c>
      <c r="K407" s="39">
        <v>-3.9778000000000001E-2</v>
      </c>
      <c r="L407" s="39">
        <v>-1.1828E-2</v>
      </c>
      <c r="M407" s="42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8">
        <v>43691</v>
      </c>
      <c r="AJ407" s="39">
        <v>-1.9276000000000001E-2</v>
      </c>
      <c r="AK407" s="39">
        <v>-3.8758000000000001E-2</v>
      </c>
      <c r="AL407" s="39">
        <v>-3.6784999999999998E-2</v>
      </c>
      <c r="AM407" s="44">
        <f t="shared" si="4"/>
        <v>-3.1603172700000001E-2</v>
      </c>
      <c r="AN407" s="36"/>
      <c r="AO407" s="36"/>
    </row>
    <row r="408" spans="1:41" ht="15" customHeight="1" x14ac:dyDescent="0.2">
      <c r="A408" s="38">
        <v>43700</v>
      </c>
      <c r="B408" s="39">
        <v>-7.6090000000000003E-3</v>
      </c>
      <c r="C408" s="39">
        <v>-3.7122000000000002E-2</v>
      </c>
      <c r="D408" s="39">
        <v>-2.7129E-2</v>
      </c>
      <c r="E408" s="39">
        <v>-2.6492000000000002E-2</v>
      </c>
      <c r="F408" s="39">
        <v>-2.8032000000000001E-2</v>
      </c>
      <c r="G408" s="39">
        <v>-6.3829999999999998E-3</v>
      </c>
      <c r="H408" s="39">
        <v>-6.1570000000000001E-3</v>
      </c>
      <c r="I408" s="39">
        <v>-2.0802000000000001E-2</v>
      </c>
      <c r="J408" s="39">
        <v>-1.9685999999999999E-2</v>
      </c>
      <c r="K408" s="39">
        <v>-1.6070000000000001E-2</v>
      </c>
      <c r="L408" s="39">
        <v>-2.3716000000000001E-2</v>
      </c>
      <c r="M408" s="42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8">
        <v>43692</v>
      </c>
      <c r="AJ408" s="39">
        <v>-1.2173E-2</v>
      </c>
      <c r="AK408" s="39">
        <v>-2.581E-3</v>
      </c>
      <c r="AL408" s="39">
        <v>-1.7919999999999998E-2</v>
      </c>
      <c r="AM408" s="44">
        <f t="shared" si="4"/>
        <v>-1.08902442E-2</v>
      </c>
      <c r="AN408" s="36"/>
      <c r="AO408" s="36"/>
    </row>
    <row r="409" spans="1:41" ht="15" customHeight="1" x14ac:dyDescent="0.2">
      <c r="A409" s="38">
        <v>43703</v>
      </c>
      <c r="B409" s="39">
        <v>-1.3180000000000001E-2</v>
      </c>
      <c r="C409" s="39">
        <v>-4.6829999999999997E-3</v>
      </c>
      <c r="D409" s="39">
        <v>-9.8560000000000002E-3</v>
      </c>
      <c r="E409" s="39">
        <v>-2.9801999999999999E-2</v>
      </c>
      <c r="F409" s="39">
        <v>-9.2399999999999999E-3</v>
      </c>
      <c r="G409" s="39">
        <v>-1.6136999999999999E-2</v>
      </c>
      <c r="H409" s="39">
        <v>-2.5012E-2</v>
      </c>
      <c r="I409" s="39">
        <v>-2.1031000000000001E-2</v>
      </c>
      <c r="J409" s="39">
        <v>-1.9615E-2</v>
      </c>
      <c r="K409" s="39">
        <v>-4.6730000000000001E-2</v>
      </c>
      <c r="L409" s="39">
        <v>-1.2756999999999999E-2</v>
      </c>
      <c r="M409" s="42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8">
        <v>43693</v>
      </c>
      <c r="AJ409" s="39">
        <v>6.3689999999999997E-3</v>
      </c>
      <c r="AK409" s="39">
        <v>2.7189000000000001E-2</v>
      </c>
      <c r="AL409" s="39">
        <v>-4.4200000000000003E-3</v>
      </c>
      <c r="AM409" s="44">
        <f t="shared" si="4"/>
        <v>9.7116954000000012E-3</v>
      </c>
      <c r="AN409" s="36"/>
      <c r="AO409" s="36"/>
    </row>
    <row r="410" spans="1:41" ht="15" customHeight="1" x14ac:dyDescent="0.2">
      <c r="A410" s="38">
        <v>43704</v>
      </c>
      <c r="B410" s="39">
        <v>4.4130000000000003E-3</v>
      </c>
      <c r="C410" s="39">
        <v>-8.0789999999999994E-3</v>
      </c>
      <c r="D410" s="39">
        <v>-7.6030000000000004E-3</v>
      </c>
      <c r="E410" s="39">
        <v>2.7702999999999998E-2</v>
      </c>
      <c r="F410" s="39">
        <v>5.8900000000000003E-3</v>
      </c>
      <c r="G410" s="39">
        <v>-1.395E-3</v>
      </c>
      <c r="H410" s="39">
        <v>2.1919999999999999E-2</v>
      </c>
      <c r="I410" s="39">
        <v>8.2550000000000002E-3</v>
      </c>
      <c r="J410" s="39">
        <v>4.0869000000000003E-2</v>
      </c>
      <c r="K410" s="39">
        <v>5.5528000000000001E-2</v>
      </c>
      <c r="L410" s="39">
        <v>8.7449999999999993E-3</v>
      </c>
      <c r="M410" s="42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8">
        <v>43696</v>
      </c>
      <c r="AJ410" s="39">
        <v>1.1050000000000001E-2</v>
      </c>
      <c r="AK410" s="39">
        <v>-1.5203E-2</v>
      </c>
      <c r="AL410" s="39">
        <v>0</v>
      </c>
      <c r="AM410" s="44">
        <f t="shared" si="4"/>
        <v>-1.3841948999999995E-3</v>
      </c>
      <c r="AN410" s="36"/>
      <c r="AO410" s="36"/>
    </row>
    <row r="411" spans="1:41" ht="15" customHeight="1" x14ac:dyDescent="0.2">
      <c r="A411" s="38">
        <v>43705</v>
      </c>
      <c r="B411" s="39">
        <v>-1.101E-3</v>
      </c>
      <c r="C411" s="39">
        <v>-8.3719999999999992E-3</v>
      </c>
      <c r="D411" s="39">
        <v>1.5342E-2</v>
      </c>
      <c r="E411" s="39">
        <v>-2.947E-3</v>
      </c>
      <c r="F411" s="39">
        <v>1.9112000000000001E-2</v>
      </c>
      <c r="G411" s="39">
        <v>1.1109000000000001E-2</v>
      </c>
      <c r="H411" s="39">
        <v>2.431E-3</v>
      </c>
      <c r="I411" s="39">
        <v>2.4364E-2</v>
      </c>
      <c r="J411" s="39">
        <v>8.2430000000000003E-3</v>
      </c>
      <c r="K411" s="39">
        <v>2.1661E-2</v>
      </c>
      <c r="L411" s="39">
        <v>9.3830000000000007E-3</v>
      </c>
      <c r="M411" s="42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8">
        <v>43697</v>
      </c>
      <c r="AJ411" s="39">
        <v>-8.9359999999999995E-3</v>
      </c>
      <c r="AK411" s="39">
        <v>2.6041000000000002E-2</v>
      </c>
      <c r="AL411" s="39">
        <v>-1.8780000000000002E-2</v>
      </c>
      <c r="AM411" s="44">
        <f t="shared" si="4"/>
        <v>-5.5827749999999999E-4</v>
      </c>
      <c r="AN411" s="36"/>
      <c r="AO411" s="36"/>
    </row>
    <row r="412" spans="1:41" ht="15" customHeight="1" x14ac:dyDescent="0.2">
      <c r="A412" s="38">
        <v>43706</v>
      </c>
      <c r="B412" s="39">
        <v>2.1798999999999999E-2</v>
      </c>
      <c r="C412" s="39">
        <v>2.4022000000000002E-2</v>
      </c>
      <c r="D412" s="39">
        <v>3.0556E-2</v>
      </c>
      <c r="E412" s="39">
        <v>2.7855000000000001E-2</v>
      </c>
      <c r="F412" s="39">
        <v>3.3984E-2</v>
      </c>
      <c r="G412" s="39">
        <v>1.3032999999999999E-2</v>
      </c>
      <c r="H412" s="39">
        <v>8.5710000000000005E-3</v>
      </c>
      <c r="I412" s="39">
        <v>3.1787000000000003E-2</v>
      </c>
      <c r="J412" s="39">
        <v>2.4763E-2</v>
      </c>
      <c r="K412" s="39">
        <v>4.3333000000000003E-2</v>
      </c>
      <c r="L412" s="39">
        <v>2.3462E-2</v>
      </c>
      <c r="M412" s="42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8">
        <v>43698</v>
      </c>
      <c r="AJ412" s="39">
        <v>-7.4190000000000002E-3</v>
      </c>
      <c r="AK412" s="39">
        <v>1.9705E-2</v>
      </c>
      <c r="AL412" s="39">
        <v>5.8510000000000003E-3</v>
      </c>
      <c r="AM412" s="44">
        <f t="shared" si="4"/>
        <v>6.0450620999999991E-3</v>
      </c>
      <c r="AN412" s="36"/>
      <c r="AO412" s="36"/>
    </row>
    <row r="413" spans="1:41" ht="15" customHeight="1" x14ac:dyDescent="0.2">
      <c r="A413" s="38">
        <v>43707</v>
      </c>
      <c r="B413" s="39">
        <v>9.1229999999999992E-3</v>
      </c>
      <c r="C413" s="39">
        <v>2.5406999999999999E-2</v>
      </c>
      <c r="D413" s="39">
        <v>5.1722999999999998E-2</v>
      </c>
      <c r="E413" s="39">
        <v>3.2273999999999997E-2</v>
      </c>
      <c r="F413" s="39">
        <v>-1.3617000000000001E-2</v>
      </c>
      <c r="G413" s="39">
        <v>2.1573999999999999E-2</v>
      </c>
      <c r="H413" s="39">
        <v>6.5430000000000002E-3</v>
      </c>
      <c r="I413" s="39">
        <v>7.3460000000000001E-3</v>
      </c>
      <c r="J413" s="39">
        <v>1.8019E-2</v>
      </c>
      <c r="K413" s="39">
        <v>5.5865999999999999E-2</v>
      </c>
      <c r="L413" s="39">
        <v>6.0499999999999998E-3</v>
      </c>
      <c r="M413" s="42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8">
        <v>43699</v>
      </c>
      <c r="AJ413" s="39">
        <v>-1.7708999999999999E-2</v>
      </c>
      <c r="AK413" s="39">
        <v>0</v>
      </c>
      <c r="AL413" s="39">
        <v>-1.2644000000000001E-2</v>
      </c>
      <c r="AM413" s="44">
        <f t="shared" si="4"/>
        <v>-1.0116654900000001E-2</v>
      </c>
      <c r="AN413" s="36"/>
      <c r="AO413" s="36"/>
    </row>
    <row r="414" spans="1:41" ht="15" customHeight="1" x14ac:dyDescent="0.2">
      <c r="A414" s="38">
        <v>43710</v>
      </c>
      <c r="B414" s="39">
        <v>-1.8329000000000002E-2</v>
      </c>
      <c r="C414" s="39">
        <v>-1.2841999999999999E-2</v>
      </c>
      <c r="D414" s="39">
        <v>2.8003E-2</v>
      </c>
      <c r="E414" s="39">
        <v>2.4702000000000002E-2</v>
      </c>
      <c r="F414" s="39">
        <v>1.0429000000000001E-2</v>
      </c>
      <c r="G414" s="39">
        <v>-1.6362999999999999E-2</v>
      </c>
      <c r="H414" s="39">
        <v>8.6899999999999998E-4</v>
      </c>
      <c r="I414" s="39">
        <v>-4.163E-3</v>
      </c>
      <c r="J414" s="39">
        <v>-2.9810000000000001E-3</v>
      </c>
      <c r="K414" s="39">
        <v>7.7320000000000002E-3</v>
      </c>
      <c r="L414" s="39">
        <v>-5.0460000000000001E-3</v>
      </c>
      <c r="M414" s="42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8">
        <v>43700</v>
      </c>
      <c r="AJ414" s="39">
        <v>-7.6090000000000003E-3</v>
      </c>
      <c r="AK414" s="39">
        <v>-2.8032000000000001E-2</v>
      </c>
      <c r="AL414" s="39">
        <v>-6.3829999999999998E-3</v>
      </c>
      <c r="AM414" s="44">
        <f t="shared" si="4"/>
        <v>-1.4006599200000001E-2</v>
      </c>
      <c r="AN414" s="36"/>
      <c r="AO414" s="36"/>
    </row>
    <row r="415" spans="1:41" ht="15" customHeight="1" x14ac:dyDescent="0.2">
      <c r="A415" s="38">
        <v>43711</v>
      </c>
      <c r="B415" s="39">
        <v>7.5880000000000001E-3</v>
      </c>
      <c r="C415" s="39">
        <v>-1.8794999999999999E-2</v>
      </c>
      <c r="D415" s="39">
        <v>-1.8464000000000001E-2</v>
      </c>
      <c r="E415" s="39">
        <v>-2.9079000000000001E-2</v>
      </c>
      <c r="F415" s="39">
        <v>-3.9979999999999998E-3</v>
      </c>
      <c r="G415" s="39">
        <v>-7.0299999999999998E-3</v>
      </c>
      <c r="H415" s="39">
        <v>-1.0699999999999999E-2</v>
      </c>
      <c r="I415" s="39">
        <v>-1.179E-2</v>
      </c>
      <c r="J415" s="39">
        <v>-7.2760000000000003E-3</v>
      </c>
      <c r="K415" s="39">
        <v>-2.997E-2</v>
      </c>
      <c r="L415" s="39">
        <v>-9.4359999999999999E-3</v>
      </c>
      <c r="M415" s="42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8">
        <v>43703</v>
      </c>
      <c r="AJ415" s="39">
        <v>-1.3180000000000001E-2</v>
      </c>
      <c r="AK415" s="39">
        <v>-9.2399999999999999E-3</v>
      </c>
      <c r="AL415" s="39">
        <v>-1.6136999999999999E-2</v>
      </c>
      <c r="AM415" s="44">
        <f t="shared" si="4"/>
        <v>-1.2851048099999998E-2</v>
      </c>
      <c r="AN415" s="36"/>
      <c r="AO415" s="36"/>
    </row>
    <row r="416" spans="1:41" ht="15" customHeight="1" x14ac:dyDescent="0.2">
      <c r="A416" s="38">
        <v>43712</v>
      </c>
      <c r="B416" s="39">
        <v>1.5006E-2</v>
      </c>
      <c r="C416" s="39">
        <v>2.3385E-2</v>
      </c>
      <c r="D416" s="39">
        <v>5.6100000000000004E-3</v>
      </c>
      <c r="E416" s="39">
        <v>-5.2385000000000001E-2</v>
      </c>
      <c r="F416" s="39">
        <v>2.6879E-2</v>
      </c>
      <c r="G416" s="39">
        <v>6.352E-3</v>
      </c>
      <c r="H416" s="39">
        <v>7.6540000000000002E-3</v>
      </c>
      <c r="I416" s="39">
        <v>1.5358999999999999E-2</v>
      </c>
      <c r="J416" s="39">
        <v>1.3228E-2</v>
      </c>
      <c r="K416" s="39">
        <v>7.9050000000000006E-3</v>
      </c>
      <c r="L416" s="39">
        <v>1.5134E-2</v>
      </c>
      <c r="M416" s="42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8">
        <v>43704</v>
      </c>
      <c r="AJ416" s="39">
        <v>4.4130000000000003E-3</v>
      </c>
      <c r="AK416" s="39">
        <v>5.8900000000000003E-3</v>
      </c>
      <c r="AL416" s="39">
        <v>-1.395E-3</v>
      </c>
      <c r="AM416" s="44">
        <f t="shared" si="4"/>
        <v>2.9690364000000001E-3</v>
      </c>
      <c r="AN416" s="36"/>
      <c r="AO416" s="36"/>
    </row>
    <row r="417" spans="1:41" ht="15" customHeight="1" x14ac:dyDescent="0.2">
      <c r="A417" s="38">
        <v>43713</v>
      </c>
      <c r="B417" s="39">
        <v>-5.868E-3</v>
      </c>
      <c r="C417" s="39">
        <v>3.4293999999999998E-2</v>
      </c>
      <c r="D417" s="39">
        <v>4.8830000000000002E-3</v>
      </c>
      <c r="E417" s="39">
        <v>4.1929999999999997E-3</v>
      </c>
      <c r="F417" s="39">
        <v>-3.1250000000000002E-3</v>
      </c>
      <c r="G417" s="39">
        <v>1.0573000000000001E-2</v>
      </c>
      <c r="H417" s="39">
        <v>9.7560000000000008E-3</v>
      </c>
      <c r="I417" s="39">
        <v>-5.359E-3</v>
      </c>
      <c r="J417" s="39">
        <v>1.4829999999999999E-3</v>
      </c>
      <c r="K417" s="39">
        <v>-9.2289999999999994E-3</v>
      </c>
      <c r="L417" s="39">
        <v>1.0253999999999999E-2</v>
      </c>
      <c r="M417" s="42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8">
        <v>43705</v>
      </c>
      <c r="AJ417" s="39">
        <v>-1.101E-3</v>
      </c>
      <c r="AK417" s="39">
        <v>1.9112000000000001E-2</v>
      </c>
      <c r="AL417" s="39">
        <v>1.1109000000000001E-2</v>
      </c>
      <c r="AM417" s="44">
        <f t="shared" si="4"/>
        <v>9.7056959999999998E-3</v>
      </c>
      <c r="AN417" s="36"/>
      <c r="AO417" s="36"/>
    </row>
    <row r="418" spans="1:41" ht="15" customHeight="1" x14ac:dyDescent="0.2">
      <c r="A418" s="38">
        <v>43714</v>
      </c>
      <c r="B418" s="39">
        <v>1.604E-3</v>
      </c>
      <c r="C418" s="39">
        <v>3.9861000000000001E-2</v>
      </c>
      <c r="D418" s="39">
        <v>-1.2076999999999999E-2</v>
      </c>
      <c r="E418" s="39">
        <v>-2.1142000000000001E-2</v>
      </c>
      <c r="F418" s="39">
        <v>1.5528E-2</v>
      </c>
      <c r="G418" s="39">
        <v>-1.5559999999999999E-2</v>
      </c>
      <c r="H418" s="39">
        <v>-9.103E-3</v>
      </c>
      <c r="I418" s="39">
        <v>-5.5880000000000001E-3</v>
      </c>
      <c r="J418" s="39">
        <v>-8.9289999999999994E-3</v>
      </c>
      <c r="K418" s="39">
        <v>-2.2773999999999999E-2</v>
      </c>
      <c r="L418" s="39">
        <v>6.7450000000000001E-3</v>
      </c>
      <c r="M418" s="42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8">
        <v>43706</v>
      </c>
      <c r="AJ418" s="39">
        <v>2.1798999999999999E-2</v>
      </c>
      <c r="AK418" s="39">
        <v>3.3984E-2</v>
      </c>
      <c r="AL418" s="39">
        <v>1.3032999999999999E-2</v>
      </c>
      <c r="AM418" s="44">
        <f t="shared" si="4"/>
        <v>2.29363728E-2</v>
      </c>
      <c r="AN418" s="36"/>
      <c r="AO418" s="36"/>
    </row>
    <row r="419" spans="1:41" ht="15" customHeight="1" x14ac:dyDescent="0.2">
      <c r="A419" s="38">
        <v>43717</v>
      </c>
      <c r="B419" s="39">
        <v>7.9810000000000002E-3</v>
      </c>
      <c r="C419" s="39">
        <v>1.2274999999999999E-2</v>
      </c>
      <c r="D419" s="39">
        <v>-3.2572999999999998E-2</v>
      </c>
      <c r="E419" s="39">
        <v>-6.6249000000000002E-2</v>
      </c>
      <c r="F419" s="39">
        <v>-6.182E-3</v>
      </c>
      <c r="G419" s="39">
        <v>-5.6979999999999999E-3</v>
      </c>
      <c r="H419" s="39">
        <v>-4.2929000000000002E-2</v>
      </c>
      <c r="I419" s="39">
        <v>-9.6520000000000009E-3</v>
      </c>
      <c r="J419" s="39">
        <v>-2.8372000000000001E-2</v>
      </c>
      <c r="K419" s="39">
        <v>-5.1436000000000003E-2</v>
      </c>
      <c r="L419" s="39">
        <v>2.3770000000000002E-3</v>
      </c>
      <c r="M419" s="42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8">
        <v>43707</v>
      </c>
      <c r="AJ419" s="39">
        <v>9.1229999999999992E-3</v>
      </c>
      <c r="AK419" s="39">
        <v>-1.3617000000000001E-2</v>
      </c>
      <c r="AL419" s="39">
        <v>2.1573999999999999E-2</v>
      </c>
      <c r="AM419" s="44">
        <f t="shared" si="4"/>
        <v>5.6927639999999995E-3</v>
      </c>
      <c r="AN419" s="36"/>
      <c r="AO419" s="36"/>
    </row>
    <row r="420" spans="1:41" ht="15" customHeight="1" x14ac:dyDescent="0.2">
      <c r="A420" s="38">
        <v>43718</v>
      </c>
      <c r="B420" s="39">
        <v>-2.653E-3</v>
      </c>
      <c r="C420" s="39">
        <v>-1.6943E-2</v>
      </c>
      <c r="D420" s="39">
        <v>-3.4619999999999998E-3</v>
      </c>
      <c r="E420" s="39">
        <v>1.9892E-2</v>
      </c>
      <c r="F420" s="39">
        <v>7.7219999999999997E-3</v>
      </c>
      <c r="G420" s="39">
        <v>-3.2049999999999999E-3</v>
      </c>
      <c r="H420" s="39">
        <v>1.5559999999999999E-2</v>
      </c>
      <c r="I420" s="39">
        <v>-8.0900000000000004E-4</v>
      </c>
      <c r="J420" s="39">
        <v>-1.1656E-2</v>
      </c>
      <c r="K420" s="39">
        <v>-3.3361000000000002E-2</v>
      </c>
      <c r="L420" s="39">
        <v>-1.4450000000000001E-3</v>
      </c>
      <c r="M420" s="42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8">
        <v>43710</v>
      </c>
      <c r="AJ420" s="39">
        <v>-1.8329000000000002E-2</v>
      </c>
      <c r="AK420" s="39">
        <v>1.0429000000000001E-2</v>
      </c>
      <c r="AL420" s="39">
        <v>-1.6362999999999999E-2</v>
      </c>
      <c r="AM420" s="44">
        <f t="shared" si="4"/>
        <v>-8.0868578999999993E-3</v>
      </c>
      <c r="AN420" s="36"/>
      <c r="AO420" s="36"/>
    </row>
    <row r="421" spans="1:41" ht="15" customHeight="1" x14ac:dyDescent="0.2">
      <c r="A421" s="38">
        <v>43719</v>
      </c>
      <c r="B421" s="39">
        <v>4.7710000000000001E-3</v>
      </c>
      <c r="C421" s="39">
        <v>-2.4087999999999998E-2</v>
      </c>
      <c r="D421" s="39">
        <v>-3.6499999999999998E-4</v>
      </c>
      <c r="E421" s="39">
        <v>2.2571999999999998E-2</v>
      </c>
      <c r="F421" s="39">
        <v>-2.31E-3</v>
      </c>
      <c r="G421" s="39">
        <v>1.7277000000000001E-2</v>
      </c>
      <c r="H421" s="39">
        <v>3.3230000000000003E-2</v>
      </c>
      <c r="I421" s="39">
        <v>3.1452000000000001E-2</v>
      </c>
      <c r="J421" s="39">
        <v>1.6788999999999998E-2</v>
      </c>
      <c r="K421" s="39">
        <v>2.9072000000000001E-2</v>
      </c>
      <c r="L421" s="39">
        <v>4.0099999999999997E-3</v>
      </c>
      <c r="M421" s="42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8">
        <v>43711</v>
      </c>
      <c r="AJ421" s="39">
        <v>7.5880000000000001E-3</v>
      </c>
      <c r="AK421" s="39">
        <v>-3.9979999999999998E-3</v>
      </c>
      <c r="AL421" s="39">
        <v>-7.0299999999999998E-3</v>
      </c>
      <c r="AM421" s="44">
        <f t="shared" si="4"/>
        <v>-1.1465519999999997E-3</v>
      </c>
      <c r="AN421" s="36"/>
      <c r="AO421" s="36"/>
    </row>
    <row r="422" spans="1:41" ht="15" customHeight="1" x14ac:dyDescent="0.2">
      <c r="A422" s="38">
        <v>43720</v>
      </c>
      <c r="B422" s="39">
        <v>2.4035000000000001E-2</v>
      </c>
      <c r="C422" s="39">
        <v>5.0740000000000004E-3</v>
      </c>
      <c r="D422" s="39">
        <v>9.1299999999999997E-4</v>
      </c>
      <c r="E422" s="39">
        <v>-1.1001E-2</v>
      </c>
      <c r="F422" s="39">
        <v>1.5303000000000001E-2</v>
      </c>
      <c r="G422" s="39">
        <v>6.7390000000000002E-3</v>
      </c>
      <c r="H422" s="39">
        <v>-1.4168999999999999E-2</v>
      </c>
      <c r="I422" s="39">
        <v>-1.421E-2</v>
      </c>
      <c r="J422" s="39">
        <v>-4.3909999999999999E-3</v>
      </c>
      <c r="K422" s="39">
        <v>1.7045999999999999E-2</v>
      </c>
      <c r="L422" s="39">
        <v>8.9020000000000002E-3</v>
      </c>
      <c r="M422" s="42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8">
        <v>43712</v>
      </c>
      <c r="AJ422" s="39">
        <v>1.5006E-2</v>
      </c>
      <c r="AK422" s="39">
        <v>2.6879E-2</v>
      </c>
      <c r="AL422" s="39">
        <v>6.352E-3</v>
      </c>
      <c r="AM422" s="44">
        <f t="shared" si="4"/>
        <v>1.6077392100000001E-2</v>
      </c>
      <c r="AN422" s="36"/>
      <c r="AO422" s="36"/>
    </row>
    <row r="423" spans="1:41" ht="15" customHeight="1" x14ac:dyDescent="0.2">
      <c r="A423" s="38">
        <v>43721</v>
      </c>
      <c r="B423" s="39">
        <v>-1.4037000000000001E-2</v>
      </c>
      <c r="C423" s="39">
        <v>-1.8079000000000001E-2</v>
      </c>
      <c r="D423" s="39">
        <v>-9.1640000000000003E-3</v>
      </c>
      <c r="E423" s="39">
        <v>-2.5545000000000002E-2</v>
      </c>
      <c r="F423" s="39">
        <v>-2.9277999999999998E-2</v>
      </c>
      <c r="G423" s="39">
        <v>-1.4657999999999999E-2</v>
      </c>
      <c r="H423" s="39">
        <v>-1.8837E-2</v>
      </c>
      <c r="I423" s="39">
        <v>-3.0474000000000001E-2</v>
      </c>
      <c r="J423" s="39">
        <v>-3.6066000000000001E-2</v>
      </c>
      <c r="K423" s="39">
        <v>-2.7125E-2</v>
      </c>
      <c r="L423" s="39">
        <v>-8.3610000000000004E-3</v>
      </c>
      <c r="M423" s="42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8">
        <v>43713</v>
      </c>
      <c r="AJ423" s="39">
        <v>-5.868E-3</v>
      </c>
      <c r="AK423" s="39">
        <v>-3.1250000000000002E-3</v>
      </c>
      <c r="AL423" s="39">
        <v>1.0573000000000001E-2</v>
      </c>
      <c r="AM423" s="44">
        <f t="shared" si="4"/>
        <v>5.2661400000000034E-4</v>
      </c>
      <c r="AN423" s="36"/>
      <c r="AO423" s="36"/>
    </row>
    <row r="424" spans="1:41" ht="15" customHeight="1" x14ac:dyDescent="0.2">
      <c r="A424" s="38">
        <v>43724</v>
      </c>
      <c r="B424" s="39">
        <v>2.614E-3</v>
      </c>
      <c r="C424" s="39">
        <v>-1.0449E-2</v>
      </c>
      <c r="D424" s="39">
        <v>-8.6920000000000001E-3</v>
      </c>
      <c r="E424" s="39">
        <v>-1.0495000000000001E-2</v>
      </c>
      <c r="F424" s="39">
        <v>-1.565E-3</v>
      </c>
      <c r="G424" s="39">
        <v>9.0460000000000002E-3</v>
      </c>
      <c r="H424" s="39">
        <v>-6.7340000000000004E-3</v>
      </c>
      <c r="I424" s="39">
        <v>-2.0509999999999999E-3</v>
      </c>
      <c r="J424" s="39">
        <v>9.0830000000000008E-3</v>
      </c>
      <c r="K424" s="39">
        <v>5.7720000000000002E-3</v>
      </c>
      <c r="L424" s="39">
        <v>1.7279999999999999E-3</v>
      </c>
      <c r="M424" s="42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8">
        <v>43714</v>
      </c>
      <c r="AJ424" s="39">
        <v>1.604E-3</v>
      </c>
      <c r="AK424" s="39">
        <v>1.5528E-2</v>
      </c>
      <c r="AL424" s="39">
        <v>-1.5559999999999999E-2</v>
      </c>
      <c r="AM424" s="44">
        <f t="shared" si="4"/>
        <v>5.2394759999999964E-4</v>
      </c>
      <c r="AN424" s="36"/>
      <c r="AO424" s="36"/>
    </row>
    <row r="425" spans="1:41" ht="15" customHeight="1" x14ac:dyDescent="0.2">
      <c r="A425" s="38">
        <v>43725</v>
      </c>
      <c r="B425" s="39">
        <v>1.4515999999999999E-2</v>
      </c>
      <c r="C425" s="39">
        <v>1.3837E-2</v>
      </c>
      <c r="D425" s="39">
        <v>2.1316000000000002E-2</v>
      </c>
      <c r="E425" s="39">
        <v>4.6164999999999998E-2</v>
      </c>
      <c r="F425" s="39">
        <v>3.908E-3</v>
      </c>
      <c r="G425" s="39">
        <v>-1.1775000000000001E-2</v>
      </c>
      <c r="H425" s="39">
        <v>2.8858999999999999E-2</v>
      </c>
      <c r="I425" s="39">
        <v>1.4878000000000001E-2</v>
      </c>
      <c r="J425" s="39">
        <v>5.8599999999999998E-3</v>
      </c>
      <c r="K425" s="39">
        <v>2.8739999999999998E-3</v>
      </c>
      <c r="L425" s="39">
        <v>8.9870000000000002E-3</v>
      </c>
      <c r="M425" s="42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8">
        <v>43717</v>
      </c>
      <c r="AJ425" s="39">
        <v>7.9810000000000002E-3</v>
      </c>
      <c r="AK425" s="39">
        <v>-6.182E-3</v>
      </c>
      <c r="AL425" s="39">
        <v>-5.6979999999999999E-3</v>
      </c>
      <c r="AM425" s="44">
        <f t="shared" si="4"/>
        <v>-1.2995366999999998E-3</v>
      </c>
      <c r="AN425" s="36"/>
      <c r="AO425" s="36"/>
    </row>
    <row r="426" spans="1:41" ht="15" customHeight="1" x14ac:dyDescent="0.2">
      <c r="A426" s="38">
        <v>43726</v>
      </c>
      <c r="B426" s="39">
        <v>-8.7880000000000007E-3</v>
      </c>
      <c r="C426" s="39">
        <v>1.5107000000000001E-2</v>
      </c>
      <c r="D426" s="39">
        <v>1.2719999999999999E-3</v>
      </c>
      <c r="E426" s="39">
        <v>-4.3800000000000002E-4</v>
      </c>
      <c r="F426" s="39">
        <v>1.0089000000000001E-2</v>
      </c>
      <c r="G426" s="39">
        <v>1.593E-3</v>
      </c>
      <c r="H426" s="39">
        <v>1.7139000000000001E-2</v>
      </c>
      <c r="I426" s="39">
        <v>5.4469999999999996E-3</v>
      </c>
      <c r="J426" s="39">
        <v>1.4057999999999999E-2</v>
      </c>
      <c r="K426" s="39">
        <v>8.5710000000000005E-3</v>
      </c>
      <c r="L426" s="39">
        <v>-8.1300000000000003E-4</v>
      </c>
      <c r="M426" s="42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8">
        <v>43718</v>
      </c>
      <c r="AJ426" s="39">
        <v>-2.653E-3</v>
      </c>
      <c r="AK426" s="39">
        <v>7.7219999999999997E-3</v>
      </c>
      <c r="AL426" s="39">
        <v>-3.2049999999999999E-3</v>
      </c>
      <c r="AM426" s="44">
        <f t="shared" si="4"/>
        <v>6.212711999999997E-4</v>
      </c>
      <c r="AN426" s="36"/>
      <c r="AO426" s="36"/>
    </row>
    <row r="427" spans="1:41" ht="15" customHeight="1" x14ac:dyDescent="0.2">
      <c r="A427" s="38">
        <v>43727</v>
      </c>
      <c r="B427" s="39">
        <v>4.6620000000000003E-3</v>
      </c>
      <c r="C427" s="39">
        <v>-2.6376E-2</v>
      </c>
      <c r="D427" s="39">
        <v>2.5989000000000002E-2</v>
      </c>
      <c r="E427" s="39">
        <v>2.2960000000000001E-2</v>
      </c>
      <c r="F427" s="39">
        <v>3.4159000000000002E-2</v>
      </c>
      <c r="G427" s="39">
        <v>2.6925999999999999E-2</v>
      </c>
      <c r="H427" s="39">
        <v>2.1492000000000001E-2</v>
      </c>
      <c r="I427" s="39">
        <v>1.9132E-2</v>
      </c>
      <c r="J427" s="39">
        <v>1.6264000000000001E-2</v>
      </c>
      <c r="K427" s="39">
        <v>5.1292999999999998E-2</v>
      </c>
      <c r="L427" s="39">
        <v>-1.838E-3</v>
      </c>
      <c r="M427" s="42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8">
        <v>43719</v>
      </c>
      <c r="AJ427" s="39">
        <v>4.7710000000000001E-3</v>
      </c>
      <c r="AK427" s="39">
        <v>-2.31E-3</v>
      </c>
      <c r="AL427" s="39">
        <v>1.7277000000000001E-2</v>
      </c>
      <c r="AM427" s="44">
        <f t="shared" si="4"/>
        <v>6.5786754000000001E-3</v>
      </c>
      <c r="AN427" s="36"/>
      <c r="AO427" s="36"/>
    </row>
    <row r="428" spans="1:41" ht="15" customHeight="1" x14ac:dyDescent="0.2">
      <c r="A428" s="38">
        <v>43728</v>
      </c>
      <c r="B428" s="39">
        <v>2.065E-3</v>
      </c>
      <c r="C428" s="39">
        <v>1.5698E-2</v>
      </c>
      <c r="D428" s="39">
        <v>-5.8471000000000002E-2</v>
      </c>
      <c r="E428" s="39">
        <v>6.829E-3</v>
      </c>
      <c r="F428" s="39">
        <v>1.7752E-2</v>
      </c>
      <c r="G428" s="39">
        <v>-6.2179999999999996E-3</v>
      </c>
      <c r="H428" s="39">
        <v>1.8769999999999998E-2</v>
      </c>
      <c r="I428" s="39">
        <v>-1.1115999999999999E-2</v>
      </c>
      <c r="J428" s="39">
        <v>2.1779999999999998E-3</v>
      </c>
      <c r="K428" s="39">
        <v>0</v>
      </c>
      <c r="L428" s="39">
        <v>4.5710000000000004E-3</v>
      </c>
      <c r="M428" s="42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8">
        <v>43720</v>
      </c>
      <c r="AJ428" s="39">
        <v>2.4035000000000001E-2</v>
      </c>
      <c r="AK428" s="39">
        <v>1.5303000000000001E-2</v>
      </c>
      <c r="AL428" s="39">
        <v>6.7390000000000002E-3</v>
      </c>
      <c r="AM428" s="44">
        <f t="shared" si="4"/>
        <v>1.5357464099999999E-2</v>
      </c>
      <c r="AN428" s="36"/>
      <c r="AO428" s="36"/>
    </row>
    <row r="429" spans="1:41" ht="15" customHeight="1" x14ac:dyDescent="0.2">
      <c r="A429" s="38">
        <v>43731</v>
      </c>
      <c r="B429" s="39">
        <v>1.031E-3</v>
      </c>
      <c r="C429" s="39">
        <v>-4.8529999999999997E-3</v>
      </c>
      <c r="D429" s="39">
        <v>-1.056E-2</v>
      </c>
      <c r="E429" s="39">
        <v>4.2499999999999998E-4</v>
      </c>
      <c r="F429" s="39">
        <v>4.3889999999999997E-3</v>
      </c>
      <c r="G429" s="39">
        <v>-5.1370000000000001E-3</v>
      </c>
      <c r="H429" s="39">
        <v>-1.2056000000000001E-2</v>
      </c>
      <c r="I429" s="39">
        <v>-1.3058999999999999E-2</v>
      </c>
      <c r="J429" s="39">
        <v>-3.3848999999999997E-2</v>
      </c>
      <c r="K429" s="39">
        <v>2.1391E-2</v>
      </c>
      <c r="L429" s="39">
        <v>-1.719E-3</v>
      </c>
      <c r="M429" s="42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8">
        <v>43721</v>
      </c>
      <c r="AJ429" s="39">
        <v>-1.4037000000000001E-2</v>
      </c>
      <c r="AK429" s="39">
        <v>-2.9277999999999998E-2</v>
      </c>
      <c r="AL429" s="39">
        <v>-1.4657999999999999E-2</v>
      </c>
      <c r="AM429" s="44">
        <f t="shared" si="4"/>
        <v>-1.9322400899999998E-2</v>
      </c>
      <c r="AN429" s="36"/>
      <c r="AO429" s="36"/>
    </row>
    <row r="430" spans="1:41" ht="15" customHeight="1" x14ac:dyDescent="0.2">
      <c r="A430" s="38">
        <v>43732</v>
      </c>
      <c r="B430" s="39">
        <v>-3.0959999999999998E-3</v>
      </c>
      <c r="C430" s="39">
        <v>-3.0929999999999999E-2</v>
      </c>
      <c r="D430" s="39">
        <v>-1.4319999999999999E-2</v>
      </c>
      <c r="E430" s="39">
        <v>-9.3980000000000001E-3</v>
      </c>
      <c r="F430" s="39">
        <v>-2.2141000000000001E-2</v>
      </c>
      <c r="G430" s="39">
        <v>1.119E-3</v>
      </c>
      <c r="H430" s="39">
        <v>-1.03E-2</v>
      </c>
      <c r="I430" s="39">
        <v>1.011E-3</v>
      </c>
      <c r="J430" s="39">
        <v>-1.9082999999999999E-2</v>
      </c>
      <c r="K430" s="39">
        <v>-1.1976000000000001E-2</v>
      </c>
      <c r="L430" s="39">
        <v>-7.3090000000000004E-3</v>
      </c>
      <c r="M430" s="42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8">
        <v>43724</v>
      </c>
      <c r="AJ430" s="39">
        <v>2.614E-3</v>
      </c>
      <c r="AK430" s="39">
        <v>-1.565E-3</v>
      </c>
      <c r="AL430" s="39">
        <v>9.0460000000000002E-3</v>
      </c>
      <c r="AM430" s="44">
        <f t="shared" si="4"/>
        <v>3.3646635000000001E-3</v>
      </c>
      <c r="AN430" s="36"/>
      <c r="AO430" s="36"/>
    </row>
    <row r="431" spans="1:41" ht="15" customHeight="1" x14ac:dyDescent="0.2">
      <c r="A431" s="38">
        <v>43733</v>
      </c>
      <c r="B431" s="39">
        <v>1.2836999999999999E-2</v>
      </c>
      <c r="C431" s="39">
        <v>-6.5659999999999998E-3</v>
      </c>
      <c r="D431" s="39">
        <v>-1.1606E-2</v>
      </c>
      <c r="E431" s="39">
        <v>-1.6442999999999999E-2</v>
      </c>
      <c r="F431" s="39">
        <v>1.7018999999999999E-2</v>
      </c>
      <c r="G431" s="39">
        <v>-1.5779999999999999E-2</v>
      </c>
      <c r="H431" s="39">
        <v>-6.9969999999999997E-3</v>
      </c>
      <c r="I431" s="39">
        <v>9.8299999999999993E-4</v>
      </c>
      <c r="J431" s="39">
        <v>2.3573E-2</v>
      </c>
      <c r="K431" s="39">
        <v>2.2502999999999999E-2</v>
      </c>
      <c r="L431" s="39">
        <v>5.8069999999999997E-3</v>
      </c>
      <c r="M431" s="42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8">
        <v>43725</v>
      </c>
      <c r="AJ431" s="39">
        <v>1.4515999999999999E-2</v>
      </c>
      <c r="AK431" s="39">
        <v>3.908E-3</v>
      </c>
      <c r="AL431" s="39">
        <v>-1.1775000000000001E-2</v>
      </c>
      <c r="AM431" s="44">
        <f t="shared" si="4"/>
        <v>2.2161116999999996E-3</v>
      </c>
      <c r="AN431" s="36"/>
      <c r="AO431" s="36"/>
    </row>
    <row r="432" spans="1:41" ht="15" customHeight="1" x14ac:dyDescent="0.2">
      <c r="A432" s="38">
        <v>43734</v>
      </c>
      <c r="B432" s="39">
        <v>-3.578E-3</v>
      </c>
      <c r="C432" s="39">
        <v>3.7260000000000001E-3</v>
      </c>
      <c r="D432" s="39">
        <v>9.7199999999999999E-4</v>
      </c>
      <c r="E432" s="39">
        <v>2.5840999999999999E-2</v>
      </c>
      <c r="F432" s="39">
        <v>5.1229999999999999E-3</v>
      </c>
      <c r="G432" s="39">
        <v>-2.503E-3</v>
      </c>
      <c r="H432" s="39">
        <v>1.2475E-2</v>
      </c>
      <c r="I432" s="39">
        <v>1.2056000000000001E-2</v>
      </c>
      <c r="J432" s="39">
        <v>-6.0670000000000003E-3</v>
      </c>
      <c r="K432" s="39">
        <v>2.8389000000000001E-2</v>
      </c>
      <c r="L432" s="39">
        <v>7.9979999999999999E-3</v>
      </c>
      <c r="M432" s="42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8">
        <v>43726</v>
      </c>
      <c r="AJ432" s="39">
        <v>-8.7880000000000007E-3</v>
      </c>
      <c r="AK432" s="39">
        <v>1.0089000000000001E-2</v>
      </c>
      <c r="AL432" s="39">
        <v>1.593E-3</v>
      </c>
      <c r="AM432" s="44">
        <f t="shared" si="4"/>
        <v>9.6457019999999984E-4</v>
      </c>
      <c r="AN432" s="36"/>
      <c r="AO432" s="36"/>
    </row>
    <row r="433" spans="1:41" ht="15" customHeight="1" x14ac:dyDescent="0.2">
      <c r="A433" s="38">
        <v>43735</v>
      </c>
      <c r="B433" s="39">
        <v>-4.1050000000000001E-3</v>
      </c>
      <c r="C433" s="39">
        <v>-8.1270000000000005E-3</v>
      </c>
      <c r="D433" s="39">
        <v>-2.5592E-2</v>
      </c>
      <c r="E433" s="39">
        <v>1.699E-3</v>
      </c>
      <c r="F433" s="39">
        <v>3.2319000000000001E-2</v>
      </c>
      <c r="G433" s="39">
        <v>1.1379999999999999E-3</v>
      </c>
      <c r="H433" s="39">
        <v>-1.3965999999999999E-2</v>
      </c>
      <c r="I433" s="39">
        <v>2.1949999999999999E-3</v>
      </c>
      <c r="J433" s="39">
        <v>-4.744E-3</v>
      </c>
      <c r="K433" s="39">
        <v>1.271E-3</v>
      </c>
      <c r="L433" s="39">
        <v>-2.3E-3</v>
      </c>
      <c r="M433" s="42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8">
        <v>43727</v>
      </c>
      <c r="AJ433" s="39">
        <v>4.6620000000000003E-3</v>
      </c>
      <c r="AK433" s="39">
        <v>3.4159000000000002E-2</v>
      </c>
      <c r="AL433" s="39">
        <v>2.6925999999999999E-2</v>
      </c>
      <c r="AM433" s="44">
        <f t="shared" si="4"/>
        <v>2.19134751E-2</v>
      </c>
      <c r="AN433" s="36"/>
      <c r="AO433" s="36"/>
    </row>
    <row r="434" spans="1:41" ht="15" customHeight="1" x14ac:dyDescent="0.2">
      <c r="A434" s="38">
        <v>43738</v>
      </c>
      <c r="B434" s="39">
        <v>-1.0336E-2</v>
      </c>
      <c r="C434" s="39">
        <v>3.3029999999999999E-3</v>
      </c>
      <c r="D434" s="39">
        <v>1.8766000000000001E-2</v>
      </c>
      <c r="E434" s="39">
        <v>2.0584999999999999E-2</v>
      </c>
      <c r="F434" s="39">
        <v>-3.5400000000000002E-3</v>
      </c>
      <c r="G434" s="39">
        <v>9.9620000000000004E-3</v>
      </c>
      <c r="H434" s="39">
        <v>1.2704E-2</v>
      </c>
      <c r="I434" s="39">
        <v>5.7629999999999999E-3</v>
      </c>
      <c r="J434" s="39">
        <v>2.9013000000000001E-2</v>
      </c>
      <c r="K434" s="39">
        <v>6.3330000000000001E-3</v>
      </c>
      <c r="L434" s="39">
        <v>-3.1649999999999998E-3</v>
      </c>
      <c r="M434" s="42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8">
        <v>43728</v>
      </c>
      <c r="AJ434" s="39">
        <v>2.065E-3</v>
      </c>
      <c r="AK434" s="39">
        <v>1.7752E-2</v>
      </c>
      <c r="AL434" s="39">
        <v>-6.2179999999999996E-3</v>
      </c>
      <c r="AM434" s="44">
        <f t="shared" si="4"/>
        <v>4.5325466999999999E-3</v>
      </c>
      <c r="AN434" s="36"/>
      <c r="AO434" s="36"/>
    </row>
    <row r="435" spans="1:41" ht="15" customHeight="1" x14ac:dyDescent="0.2">
      <c r="A435" s="38">
        <v>43739</v>
      </c>
      <c r="B435" s="39">
        <v>3.1120000000000002E-3</v>
      </c>
      <c r="C435" s="39">
        <v>-1.1941999999999999E-2</v>
      </c>
      <c r="D435" s="39">
        <v>-8.4499999999999992E-3</v>
      </c>
      <c r="E435" s="39">
        <v>7.8689999999999993E-3</v>
      </c>
      <c r="F435" s="39">
        <v>-1.0695E-2</v>
      </c>
      <c r="G435" s="39">
        <v>1.126E-3</v>
      </c>
      <c r="H435" s="39">
        <v>-1.2278000000000001E-2</v>
      </c>
      <c r="I435" s="39">
        <v>3.9599999999999998E-4</v>
      </c>
      <c r="J435" s="39">
        <v>-2.3368E-2</v>
      </c>
      <c r="K435" s="39">
        <v>-1.5266999999999999E-2</v>
      </c>
      <c r="L435" s="39">
        <v>-6.6280000000000002E-3</v>
      </c>
      <c r="M435" s="42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8">
        <v>43731</v>
      </c>
      <c r="AJ435" s="39">
        <v>1.031E-3</v>
      </c>
      <c r="AK435" s="39">
        <v>4.3889999999999997E-3</v>
      </c>
      <c r="AL435" s="39">
        <v>-5.1370000000000001E-3</v>
      </c>
      <c r="AM435" s="44">
        <f t="shared" si="4"/>
        <v>9.432389999999998E-5</v>
      </c>
      <c r="AN435" s="36"/>
      <c r="AO435" s="36"/>
    </row>
    <row r="436" spans="1:41" ht="15" customHeight="1" x14ac:dyDescent="0.2">
      <c r="A436" s="38">
        <v>43740</v>
      </c>
      <c r="B436" s="39">
        <v>-2.358E-2</v>
      </c>
      <c r="C436" s="39">
        <v>-3.4631000000000002E-2</v>
      </c>
      <c r="D436" s="39">
        <v>-6.9309999999999997E-3</v>
      </c>
      <c r="E436" s="39">
        <v>-3.7407000000000003E-2</v>
      </c>
      <c r="F436" s="39">
        <v>-2.1007999999999999E-2</v>
      </c>
      <c r="G436" s="39">
        <v>-1.8853000000000002E-2</v>
      </c>
      <c r="H436" s="39">
        <v>-1.2430999999999999E-2</v>
      </c>
      <c r="I436" s="39">
        <v>-4.0004999999999999E-2</v>
      </c>
      <c r="J436" s="39">
        <v>-3.9266000000000002E-2</v>
      </c>
      <c r="K436" s="39">
        <v>-4.3228999999999997E-2</v>
      </c>
      <c r="L436" s="39">
        <v>-2.9472999999999999E-2</v>
      </c>
      <c r="M436" s="42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8">
        <v>43732</v>
      </c>
      <c r="AJ436" s="39">
        <v>-3.0959999999999998E-3</v>
      </c>
      <c r="AK436" s="39">
        <v>-2.2141000000000001E-2</v>
      </c>
      <c r="AL436" s="39">
        <v>1.119E-3</v>
      </c>
      <c r="AM436" s="44">
        <f t="shared" si="4"/>
        <v>-8.0385293999999993E-3</v>
      </c>
      <c r="AN436" s="36"/>
      <c r="AO436" s="36"/>
    </row>
    <row r="437" spans="1:41" ht="15" customHeight="1" x14ac:dyDescent="0.2">
      <c r="A437" s="38">
        <v>43741</v>
      </c>
      <c r="B437" s="39">
        <v>-1.4958000000000001E-2</v>
      </c>
      <c r="C437" s="39">
        <v>4.2166000000000002E-2</v>
      </c>
      <c r="D437" s="39">
        <v>-8.5819999999999994E-3</v>
      </c>
      <c r="E437" s="39">
        <v>4.4395999999999998E-2</v>
      </c>
      <c r="F437" s="39">
        <v>1.3813000000000001E-2</v>
      </c>
      <c r="G437" s="39">
        <v>8.2209999999999991E-3</v>
      </c>
      <c r="H437" s="39">
        <v>4.7330000000000002E-3</v>
      </c>
      <c r="I437" s="39">
        <v>5.5500000000000002E-3</v>
      </c>
      <c r="J437" s="39">
        <v>1.0252000000000001E-2</v>
      </c>
      <c r="K437" s="39">
        <v>4.3228999999999997E-2</v>
      </c>
      <c r="L437" s="39">
        <v>4.7889999999999999E-3</v>
      </c>
      <c r="M437" s="42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8">
        <v>43733</v>
      </c>
      <c r="AJ437" s="39">
        <v>1.2836999999999999E-2</v>
      </c>
      <c r="AK437" s="39">
        <v>1.7018999999999999E-2</v>
      </c>
      <c r="AL437" s="39">
        <v>-1.5779999999999999E-2</v>
      </c>
      <c r="AM437" s="44">
        <f t="shared" si="4"/>
        <v>4.6915308000000005E-3</v>
      </c>
      <c r="AN437" s="36"/>
      <c r="AO437" s="36"/>
    </row>
    <row r="438" spans="1:41" ht="15" customHeight="1" x14ac:dyDescent="0.2">
      <c r="A438" s="38">
        <v>43742</v>
      </c>
      <c r="B438" s="39">
        <v>3.3345E-2</v>
      </c>
      <c r="C438" s="39">
        <v>6.8209999999999998E-3</v>
      </c>
      <c r="D438" s="39">
        <v>2.3963999999999999E-2</v>
      </c>
      <c r="E438" s="39">
        <v>2.7875E-2</v>
      </c>
      <c r="F438" s="39">
        <v>-1.4450000000000001E-3</v>
      </c>
      <c r="G438" s="39">
        <v>9.0899999999999998E-4</v>
      </c>
      <c r="H438" s="39">
        <v>1.3431999999999999E-2</v>
      </c>
      <c r="I438" s="39">
        <v>3.6830000000000001E-3</v>
      </c>
      <c r="J438" s="39">
        <v>1.6324000000000002E-2</v>
      </c>
      <c r="K438" s="39">
        <v>1.1472E-2</v>
      </c>
      <c r="L438" s="39">
        <v>1.0144E-2</v>
      </c>
      <c r="M438" s="42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8">
        <v>43734</v>
      </c>
      <c r="AJ438" s="39">
        <v>-3.578E-3</v>
      </c>
      <c r="AK438" s="39">
        <v>5.1229999999999999E-3</v>
      </c>
      <c r="AL438" s="39">
        <v>-2.503E-3</v>
      </c>
      <c r="AM438" s="44">
        <f t="shared" si="4"/>
        <v>-3.1930139999999994E-4</v>
      </c>
      <c r="AN438" s="36"/>
      <c r="AO438" s="36"/>
    </row>
    <row r="439" spans="1:41" ht="15" customHeight="1" x14ac:dyDescent="0.2">
      <c r="A439" s="38">
        <v>43745</v>
      </c>
      <c r="B439" s="39">
        <v>-1.7857999999999999E-2</v>
      </c>
      <c r="C439" s="39">
        <v>-4.0273999999999997E-2</v>
      </c>
      <c r="D439" s="39">
        <v>-2.8785999999999999E-2</v>
      </c>
      <c r="E439" s="39">
        <v>-2.4195000000000001E-2</v>
      </c>
      <c r="F439" s="39">
        <v>-3.3827000000000003E-2</v>
      </c>
      <c r="G439" s="39">
        <v>-2.4846E-2</v>
      </c>
      <c r="H439" s="39">
        <v>-1.9892E-2</v>
      </c>
      <c r="I439" s="39">
        <v>-1.1504E-2</v>
      </c>
      <c r="J439" s="39">
        <v>-1.4933999999999999E-2</v>
      </c>
      <c r="K439" s="39">
        <v>-7.6340000000000002E-3</v>
      </c>
      <c r="L439" s="39">
        <v>-1.9486E-2</v>
      </c>
      <c r="M439" s="42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8">
        <v>43735</v>
      </c>
      <c r="AJ439" s="39">
        <v>-4.1050000000000001E-3</v>
      </c>
      <c r="AK439" s="39">
        <v>3.2319000000000001E-2</v>
      </c>
      <c r="AL439" s="39">
        <v>1.1379999999999999E-3</v>
      </c>
      <c r="AM439" s="44">
        <f t="shared" si="4"/>
        <v>9.7830216000000005E-3</v>
      </c>
      <c r="AN439" s="36"/>
      <c r="AO439" s="36"/>
    </row>
    <row r="440" spans="1:41" ht="15" customHeight="1" x14ac:dyDescent="0.2">
      <c r="A440" s="38">
        <v>43746</v>
      </c>
      <c r="B440" s="39">
        <v>-1.4411999999999999E-2</v>
      </c>
      <c r="C440" s="39">
        <v>-1.8200999999999998E-2</v>
      </c>
      <c r="D440" s="39">
        <v>4.0200000000000001E-3</v>
      </c>
      <c r="E440" s="39">
        <v>-4.0899999999999999E-3</v>
      </c>
      <c r="F440" s="39">
        <v>2.9870000000000001E-3</v>
      </c>
      <c r="G440" s="39">
        <v>-6.0749999999999997E-3</v>
      </c>
      <c r="H440" s="39">
        <v>-1.946E-3</v>
      </c>
      <c r="I440" s="39">
        <v>4.1300000000000001E-4</v>
      </c>
      <c r="J440" s="39">
        <v>-5.8040000000000001E-3</v>
      </c>
      <c r="K440" s="39">
        <v>-1.4148000000000001E-2</v>
      </c>
      <c r="L440" s="39">
        <v>-5.8939999999999999E-3</v>
      </c>
      <c r="M440" s="42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8">
        <v>43738</v>
      </c>
      <c r="AJ440" s="39">
        <v>-1.0336E-2</v>
      </c>
      <c r="AK440" s="39">
        <v>-3.5400000000000002E-3</v>
      </c>
      <c r="AL440" s="39">
        <v>9.9620000000000004E-3</v>
      </c>
      <c r="AM440" s="44">
        <f t="shared" si="4"/>
        <v>-1.3045361999999999E-3</v>
      </c>
      <c r="AN440" s="36"/>
      <c r="AO440" s="36"/>
    </row>
    <row r="441" spans="1:41" ht="15" customHeight="1" x14ac:dyDescent="0.2">
      <c r="A441" s="38">
        <v>43747</v>
      </c>
      <c r="B441" s="39">
        <v>3.7559999999999998E-3</v>
      </c>
      <c r="C441" s="39">
        <v>2.7292E-2</v>
      </c>
      <c r="D441" s="39">
        <v>1.2756999999999999E-2</v>
      </c>
      <c r="E441" s="39">
        <v>-5.7540000000000004E-3</v>
      </c>
      <c r="F441" s="39">
        <v>6.6889999999999996E-3</v>
      </c>
      <c r="G441" s="39">
        <v>-4.463E-3</v>
      </c>
      <c r="H441" s="39">
        <v>6.4729999999999996E-3</v>
      </c>
      <c r="I441" s="39">
        <v>1.0477999999999999E-2</v>
      </c>
      <c r="J441" s="39">
        <v>3.0219999999999999E-3</v>
      </c>
      <c r="K441" s="39">
        <v>-1.6983000000000002E-2</v>
      </c>
      <c r="L441" s="39">
        <v>1.2593E-2</v>
      </c>
      <c r="M441" s="42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8">
        <v>43739</v>
      </c>
      <c r="AJ441" s="39">
        <v>3.1120000000000002E-3</v>
      </c>
      <c r="AK441" s="39">
        <v>-1.0695E-2</v>
      </c>
      <c r="AL441" s="39">
        <v>1.126E-3</v>
      </c>
      <c r="AM441" s="44">
        <f t="shared" si="4"/>
        <v>-2.1521180999999998E-3</v>
      </c>
      <c r="AN441" s="36"/>
      <c r="AO441" s="36"/>
    </row>
    <row r="442" spans="1:41" ht="15" customHeight="1" x14ac:dyDescent="0.2">
      <c r="A442" s="38">
        <v>43748</v>
      </c>
      <c r="B442" s="39">
        <v>-1.3481E-2</v>
      </c>
      <c r="C442" s="39">
        <v>4.5149999999999999E-3</v>
      </c>
      <c r="D442" s="39">
        <v>-1.2957E-2</v>
      </c>
      <c r="E442" s="39">
        <v>1.2697E-2</v>
      </c>
      <c r="F442" s="39">
        <v>-7.4349999999999998E-3</v>
      </c>
      <c r="G442" s="39">
        <v>-6.613E-3</v>
      </c>
      <c r="H442" s="39">
        <v>-1.8887000000000001E-2</v>
      </c>
      <c r="I442" s="39">
        <v>-6.973E-3</v>
      </c>
      <c r="J442" s="39">
        <v>-2.3723999999999999E-2</v>
      </c>
      <c r="K442" s="39">
        <v>-7.9369999999999996E-3</v>
      </c>
      <c r="L442" s="39">
        <v>5.6039999999999996E-3</v>
      </c>
      <c r="M442" s="42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8">
        <v>43740</v>
      </c>
      <c r="AJ442" s="39">
        <v>-2.358E-2</v>
      </c>
      <c r="AK442" s="39">
        <v>-2.1007999999999999E-2</v>
      </c>
      <c r="AL442" s="39">
        <v>-1.8853000000000002E-2</v>
      </c>
      <c r="AM442" s="44">
        <f t="shared" si="4"/>
        <v>-2.1144885299999999E-2</v>
      </c>
      <c r="AN442" s="36"/>
      <c r="AO442" s="36"/>
    </row>
    <row r="443" spans="1:41" ht="15" customHeight="1" x14ac:dyDescent="0.2">
      <c r="A443" s="38">
        <v>43749</v>
      </c>
      <c r="B443" s="39">
        <v>8.6490000000000004E-3</v>
      </c>
      <c r="C443" s="39">
        <v>1.8520999999999999E-2</v>
      </c>
      <c r="D443" s="39">
        <v>1.1768000000000001E-2</v>
      </c>
      <c r="E443" s="39">
        <v>1.3743E-2</v>
      </c>
      <c r="F443" s="39">
        <v>4.879E-2</v>
      </c>
      <c r="G443" s="39">
        <v>2.1335E-2</v>
      </c>
      <c r="H443" s="39">
        <v>6.5529999999999998E-3</v>
      </c>
      <c r="I443" s="39">
        <v>3.4389000000000003E-2</v>
      </c>
      <c r="J443" s="39">
        <v>2.8818E-2</v>
      </c>
      <c r="K443" s="39">
        <v>2.8798000000000001E-2</v>
      </c>
      <c r="L443" s="39">
        <v>1.9587E-2</v>
      </c>
      <c r="M443" s="42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8">
        <v>43741</v>
      </c>
      <c r="AJ443" s="39">
        <v>-1.4958000000000001E-2</v>
      </c>
      <c r="AK443" s="39">
        <v>1.3813000000000001E-2</v>
      </c>
      <c r="AL443" s="39">
        <v>8.2209999999999991E-3</v>
      </c>
      <c r="AM443" s="44">
        <f t="shared" si="4"/>
        <v>2.3584307999999997E-3</v>
      </c>
      <c r="AN443" s="36"/>
      <c r="AO443" s="36"/>
    </row>
    <row r="444" spans="1:41" ht="15" customHeight="1" x14ac:dyDescent="0.2">
      <c r="A444" s="38">
        <v>43752</v>
      </c>
      <c r="B444" s="39">
        <v>7.5069999999999998E-3</v>
      </c>
      <c r="C444" s="39">
        <v>-5.0980000000000001E-3</v>
      </c>
      <c r="D444" s="39">
        <v>-8.9630000000000005E-3</v>
      </c>
      <c r="E444" s="39">
        <v>1.3557E-2</v>
      </c>
      <c r="F444" s="39">
        <v>4.9630000000000004E-3</v>
      </c>
      <c r="G444" s="39">
        <v>1.6334999999999999E-2</v>
      </c>
      <c r="H444" s="39">
        <v>6.9430000000000004E-3</v>
      </c>
      <c r="I444" s="39">
        <v>8.711E-3</v>
      </c>
      <c r="J444" s="39">
        <v>1.7399999999999999E-2</v>
      </c>
      <c r="K444" s="39">
        <v>3.8630000000000001E-3</v>
      </c>
      <c r="L444" s="39">
        <v>4.516E-3</v>
      </c>
      <c r="M444" s="42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8">
        <v>43742</v>
      </c>
      <c r="AJ444" s="39">
        <v>3.3345E-2</v>
      </c>
      <c r="AK444" s="39">
        <v>-1.4450000000000001E-3</v>
      </c>
      <c r="AL444" s="39">
        <v>9.0899999999999998E-4</v>
      </c>
      <c r="AM444" s="44">
        <f t="shared" si="4"/>
        <v>1.0935239699999998E-2</v>
      </c>
      <c r="AN444" s="36"/>
      <c r="AO444" s="36"/>
    </row>
    <row r="445" spans="1:41" ht="15" customHeight="1" x14ac:dyDescent="0.2">
      <c r="A445" s="38">
        <v>43753</v>
      </c>
      <c r="B445" s="39">
        <v>9.0399999999999994E-3</v>
      </c>
      <c r="C445" s="39">
        <v>-1.3873999999999999E-2</v>
      </c>
      <c r="D445" s="39">
        <v>-1.1672999999999999E-2</v>
      </c>
      <c r="E445" s="39">
        <v>1.0636E-2</v>
      </c>
      <c r="F445" s="39">
        <v>-5.6740000000000002E-3</v>
      </c>
      <c r="G445" s="39">
        <v>-1.3787000000000001E-2</v>
      </c>
      <c r="H445" s="39">
        <v>-2.1649999999999998E-3</v>
      </c>
      <c r="I445" s="39">
        <v>1.1173000000000001E-2</v>
      </c>
      <c r="J445" s="39">
        <v>1.9108E-2</v>
      </c>
      <c r="K445" s="39">
        <v>1.2849999999999999E-3</v>
      </c>
      <c r="L445" s="39">
        <v>1.8010000000000001E-3</v>
      </c>
      <c r="M445" s="42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8">
        <v>43745</v>
      </c>
      <c r="AJ445" s="39">
        <v>-1.7857999999999999E-2</v>
      </c>
      <c r="AK445" s="39">
        <v>-3.3827000000000003E-2</v>
      </c>
      <c r="AL445" s="39">
        <v>-2.4846E-2</v>
      </c>
      <c r="AM445" s="44">
        <f t="shared" si="4"/>
        <v>-2.5507782299999997E-2</v>
      </c>
      <c r="AN445" s="36"/>
      <c r="AO445" s="36"/>
    </row>
    <row r="446" spans="1:41" ht="15" customHeight="1" x14ac:dyDescent="0.2">
      <c r="A446" s="38">
        <v>43754</v>
      </c>
      <c r="B446" s="39">
        <v>0</v>
      </c>
      <c r="C446" s="39">
        <v>1.3873999999999999E-2</v>
      </c>
      <c r="D446" s="39">
        <v>4.2420000000000001E-3</v>
      </c>
      <c r="E446" s="39">
        <v>2.5533E-2</v>
      </c>
      <c r="F446" s="39">
        <v>2.0416E-2</v>
      </c>
      <c r="G446" s="39">
        <v>2.0799999999999998E-3</v>
      </c>
      <c r="H446" s="39">
        <v>1.6972999999999999E-2</v>
      </c>
      <c r="I446" s="39">
        <v>1.0278000000000001E-2</v>
      </c>
      <c r="J446" s="39">
        <v>-1.3901999999999999E-2</v>
      </c>
      <c r="K446" s="39">
        <v>3.8440000000000002E-3</v>
      </c>
      <c r="L446" s="39">
        <v>8.8900000000000003E-3</v>
      </c>
      <c r="M446" s="42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8">
        <v>43746</v>
      </c>
      <c r="AJ446" s="39">
        <v>-1.4411999999999999E-2</v>
      </c>
      <c r="AK446" s="39">
        <v>2.9870000000000001E-3</v>
      </c>
      <c r="AL446" s="39">
        <v>-6.0749999999999997E-3</v>
      </c>
      <c r="AM446" s="44">
        <f t="shared" si="4"/>
        <v>-5.8327499999999994E-3</v>
      </c>
      <c r="AN446" s="36"/>
      <c r="AO446" s="36"/>
    </row>
    <row r="447" spans="1:41" ht="15" customHeight="1" x14ac:dyDescent="0.2">
      <c r="A447" s="38">
        <v>43755</v>
      </c>
      <c r="B447" s="39">
        <v>-6.3730000000000002E-3</v>
      </c>
      <c r="C447" s="39">
        <v>-2.0019999999999999E-3</v>
      </c>
      <c r="D447" s="39">
        <v>1.2220999999999999E-2</v>
      </c>
      <c r="E447" s="39">
        <v>6.0930000000000003E-3</v>
      </c>
      <c r="F447" s="39">
        <v>6.2519999999999997E-3</v>
      </c>
      <c r="G447" s="39">
        <v>5.9849999999999999E-3</v>
      </c>
      <c r="H447" s="39">
        <v>-5.1260000000000003E-3</v>
      </c>
      <c r="I447" s="39">
        <v>-1.158E-3</v>
      </c>
      <c r="J447" s="39">
        <v>-1.1299999999999999E-3</v>
      </c>
      <c r="K447" s="39">
        <v>1.0178E-2</v>
      </c>
      <c r="L447" s="39">
        <v>-3.8679999999999999E-3</v>
      </c>
      <c r="M447" s="42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8">
        <v>43747</v>
      </c>
      <c r="AJ447" s="39">
        <v>3.7559999999999998E-3</v>
      </c>
      <c r="AK447" s="39">
        <v>6.6889999999999996E-3</v>
      </c>
      <c r="AL447" s="39">
        <v>-4.463E-3</v>
      </c>
      <c r="AM447" s="44">
        <f t="shared" si="4"/>
        <v>1.9938005999999998E-3</v>
      </c>
      <c r="AN447" s="36"/>
      <c r="AO447" s="36"/>
    </row>
    <row r="448" spans="1:41" ht="15" customHeight="1" x14ac:dyDescent="0.2">
      <c r="A448" s="38">
        <v>43756</v>
      </c>
      <c r="B448" s="39">
        <v>-5.3420000000000004E-3</v>
      </c>
      <c r="C448" s="39">
        <v>2.5284000000000001E-2</v>
      </c>
      <c r="D448" s="39">
        <v>4.7679999999999997E-3</v>
      </c>
      <c r="E448" s="39">
        <v>-1.2992E-2</v>
      </c>
      <c r="F448" s="39">
        <v>1.384E-3</v>
      </c>
      <c r="G448" s="39">
        <v>4.3509999999999998E-3</v>
      </c>
      <c r="H448" s="39">
        <v>8.5290000000000001E-3</v>
      </c>
      <c r="I448" s="39">
        <v>-9.1199999999999996E-3</v>
      </c>
      <c r="J448" s="39">
        <v>1.5476E-2</v>
      </c>
      <c r="K448" s="39">
        <v>-7.6239999999999997E-3</v>
      </c>
      <c r="L448" s="39">
        <v>-2.7369999999999998E-3</v>
      </c>
      <c r="M448" s="42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8">
        <v>43748</v>
      </c>
      <c r="AJ448" s="39">
        <v>-1.3481E-2</v>
      </c>
      <c r="AK448" s="39">
        <v>-7.4349999999999998E-3</v>
      </c>
      <c r="AL448" s="39">
        <v>-6.613E-3</v>
      </c>
      <c r="AM448" s="44">
        <f t="shared" si="4"/>
        <v>-9.1754156999999982E-3</v>
      </c>
      <c r="AN448" s="36"/>
      <c r="AO448" s="36"/>
    </row>
    <row r="449" spans="1:41" ht="15" customHeight="1" x14ac:dyDescent="0.2">
      <c r="A449" s="38">
        <v>43759</v>
      </c>
      <c r="B449" s="39">
        <v>1.6995E-2</v>
      </c>
      <c r="C449" s="39">
        <v>7.3550000000000004E-3</v>
      </c>
      <c r="D449" s="39">
        <v>1.188E-3</v>
      </c>
      <c r="E449" s="39">
        <v>-4.2399999999999998E-3</v>
      </c>
      <c r="F449" s="39">
        <v>7.5779999999999997E-3</v>
      </c>
      <c r="G449" s="39">
        <v>8.6459999999999992E-3</v>
      </c>
      <c r="H449" s="39">
        <v>3.1800000000000001E-3</v>
      </c>
      <c r="I449" s="39">
        <v>1.5282E-2</v>
      </c>
      <c r="J449" s="39">
        <v>-7.3720000000000001E-3</v>
      </c>
      <c r="K449" s="39">
        <v>-3.8340000000000002E-3</v>
      </c>
      <c r="L449" s="39">
        <v>1.2279999999999999E-2</v>
      </c>
      <c r="M449" s="42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8">
        <v>43749</v>
      </c>
      <c r="AJ449" s="39">
        <v>8.6490000000000004E-3</v>
      </c>
      <c r="AK449" s="39">
        <v>4.879E-2</v>
      </c>
      <c r="AL449" s="39">
        <v>2.1335E-2</v>
      </c>
      <c r="AM449" s="44">
        <f t="shared" si="4"/>
        <v>2.6255374199999997E-2</v>
      </c>
      <c r="AN449" s="36"/>
      <c r="AO449" s="36"/>
    </row>
    <row r="450" spans="1:41" ht="15" customHeight="1" x14ac:dyDescent="0.2">
      <c r="A450" s="38">
        <v>43760</v>
      </c>
      <c r="B450" s="39">
        <v>-1.1653E-2</v>
      </c>
      <c r="C450" s="39">
        <v>2.1323000000000002E-2</v>
      </c>
      <c r="D450" s="39">
        <v>3.359E-3</v>
      </c>
      <c r="E450" s="39">
        <v>1.5712E-2</v>
      </c>
      <c r="F450" s="39">
        <v>-4.1269999999999996E-3</v>
      </c>
      <c r="G450" s="39">
        <v>-4.3140000000000001E-3</v>
      </c>
      <c r="H450" s="39">
        <v>-2.3310000000000002E-3</v>
      </c>
      <c r="I450" s="39">
        <v>-3.4619999999999998E-3</v>
      </c>
      <c r="J450" s="39">
        <v>2.016E-3</v>
      </c>
      <c r="K450" s="39">
        <v>0</v>
      </c>
      <c r="L450" s="39">
        <v>1.2737E-2</v>
      </c>
      <c r="M450" s="42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8">
        <v>43752</v>
      </c>
      <c r="AJ450" s="39">
        <v>7.5069999999999998E-3</v>
      </c>
      <c r="AK450" s="39">
        <v>4.9630000000000004E-3</v>
      </c>
      <c r="AL450" s="39">
        <v>1.6334999999999999E-2</v>
      </c>
      <c r="AM450" s="44">
        <f t="shared" si="4"/>
        <v>9.6007065000000003E-3</v>
      </c>
      <c r="AN450" s="36"/>
      <c r="AO450" s="36"/>
    </row>
    <row r="451" spans="1:41" ht="15" customHeight="1" x14ac:dyDescent="0.2">
      <c r="A451" s="38">
        <v>43761</v>
      </c>
      <c r="B451" s="39">
        <v>-4.8060000000000004E-3</v>
      </c>
      <c r="C451" s="39">
        <v>4.2110000000000003E-3</v>
      </c>
      <c r="D451" s="39">
        <v>9.6200000000000001E-3</v>
      </c>
      <c r="E451" s="39">
        <v>-2.3078000000000001E-2</v>
      </c>
      <c r="F451" s="39">
        <v>-1.2482999999999999E-2</v>
      </c>
      <c r="G451" s="39">
        <v>-4.79E-3</v>
      </c>
      <c r="H451" s="39">
        <v>-4.8910000000000004E-3</v>
      </c>
      <c r="I451" s="39">
        <v>-1.5923E-2</v>
      </c>
      <c r="J451" s="39">
        <v>-6.9610000000000002E-3</v>
      </c>
      <c r="K451" s="39">
        <v>-2.0698999999999999E-2</v>
      </c>
      <c r="L451" s="39">
        <v>1.508E-3</v>
      </c>
      <c r="M451" s="42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8">
        <v>43753</v>
      </c>
      <c r="AJ451" s="39">
        <v>9.0399999999999994E-3</v>
      </c>
      <c r="AK451" s="39">
        <v>-5.6740000000000002E-3</v>
      </c>
      <c r="AL451" s="39">
        <v>-1.3787000000000001E-2</v>
      </c>
      <c r="AM451" s="44">
        <f t="shared" si="4"/>
        <v>-3.4733193000000004E-3</v>
      </c>
      <c r="AN451" s="36"/>
      <c r="AO451" s="36"/>
    </row>
    <row r="452" spans="1:41" ht="15" customHeight="1" x14ac:dyDescent="0.2">
      <c r="A452" s="38">
        <v>43762</v>
      </c>
      <c r="B452" s="39">
        <v>2.6936000000000002E-2</v>
      </c>
      <c r="C452" s="39">
        <v>-6.3220000000000004E-3</v>
      </c>
      <c r="D452" s="39">
        <v>1.5894999999999999E-2</v>
      </c>
      <c r="E452" s="39">
        <v>0</v>
      </c>
      <c r="F452" s="39">
        <v>1.395E-3</v>
      </c>
      <c r="G452" s="39">
        <v>1.5989999999999999E-3</v>
      </c>
      <c r="H452" s="39">
        <v>6.3900000000000003E-4</v>
      </c>
      <c r="I452" s="39">
        <v>-3.6273E-2</v>
      </c>
      <c r="J452" s="39">
        <v>-6.3728000000000007E-2</v>
      </c>
      <c r="K452" s="39">
        <v>-2.1137E-2</v>
      </c>
      <c r="L452" s="39">
        <v>-5.1929999999999997E-3</v>
      </c>
      <c r="M452" s="42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8">
        <v>43754</v>
      </c>
      <c r="AJ452" s="39">
        <v>0</v>
      </c>
      <c r="AK452" s="39">
        <v>2.0416E-2</v>
      </c>
      <c r="AL452" s="39">
        <v>2.0799999999999998E-3</v>
      </c>
      <c r="AM452" s="44">
        <f t="shared" si="4"/>
        <v>7.4979167999999997E-3</v>
      </c>
      <c r="AN452" s="36"/>
      <c r="AO452" s="36"/>
    </row>
    <row r="453" spans="1:41" ht="15" customHeight="1" x14ac:dyDescent="0.2">
      <c r="A453" s="38">
        <v>43763</v>
      </c>
      <c r="B453" s="39">
        <v>-8.6489999999999997E-2</v>
      </c>
      <c r="C453" s="39">
        <v>9.0500000000000008E-3</v>
      </c>
      <c r="D453" s="39">
        <v>-1.8438E-2</v>
      </c>
      <c r="E453" s="39">
        <v>1.0836E-2</v>
      </c>
      <c r="F453" s="39">
        <v>-1.6865999999999999E-2</v>
      </c>
      <c r="G453" s="39">
        <v>-6.4120000000000002E-3</v>
      </c>
      <c r="H453" s="39">
        <v>2.9780000000000002E-3</v>
      </c>
      <c r="I453" s="39">
        <v>2.4657999999999999E-2</v>
      </c>
      <c r="J453" s="39">
        <v>3.117E-3</v>
      </c>
      <c r="K453" s="39">
        <v>-8.0429999999999998E-3</v>
      </c>
      <c r="L453" s="39">
        <v>3.5179999999999999E-3</v>
      </c>
      <c r="M453" s="42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8">
        <v>43755</v>
      </c>
      <c r="AJ453" s="39">
        <v>-6.3730000000000002E-3</v>
      </c>
      <c r="AK453" s="39">
        <v>6.2519999999999997E-3</v>
      </c>
      <c r="AL453" s="39">
        <v>5.9849999999999999E-3</v>
      </c>
      <c r="AM453" s="44">
        <f t="shared" si="4"/>
        <v>1.9544711999999998E-3</v>
      </c>
      <c r="AN453" s="36"/>
      <c r="AO453" s="36"/>
    </row>
    <row r="454" spans="1:41" ht="15" customHeight="1" x14ac:dyDescent="0.2">
      <c r="A454" s="38">
        <v>43766</v>
      </c>
      <c r="B454" s="39">
        <v>-3.4150000000000001E-3</v>
      </c>
      <c r="C454" s="39">
        <v>2.1964999999999998E-2</v>
      </c>
      <c r="D454" s="39">
        <v>3.9100000000000003E-3</v>
      </c>
      <c r="E454" s="39">
        <v>8.8140000000000007E-3</v>
      </c>
      <c r="F454" s="39">
        <v>-2.1280000000000001E-3</v>
      </c>
      <c r="G454" s="39">
        <v>1.5727000000000001E-2</v>
      </c>
      <c r="H454" s="39">
        <v>-1.488E-3</v>
      </c>
      <c r="I454" s="39">
        <v>-8.9510000000000006E-3</v>
      </c>
      <c r="J454" s="39">
        <v>-8.1729999999999997E-3</v>
      </c>
      <c r="K454" s="39">
        <v>-9.4660000000000005E-3</v>
      </c>
      <c r="L454" s="39">
        <v>7.646E-3</v>
      </c>
      <c r="M454" s="42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8">
        <v>43756</v>
      </c>
      <c r="AJ454" s="39">
        <v>-5.3420000000000004E-3</v>
      </c>
      <c r="AK454" s="39">
        <v>1.384E-3</v>
      </c>
      <c r="AL454" s="39">
        <v>4.3509999999999998E-3</v>
      </c>
      <c r="AM454" s="44">
        <f t="shared" si="4"/>
        <v>1.3098689999999991E-4</v>
      </c>
      <c r="AN454" s="36"/>
      <c r="AO454" s="36"/>
    </row>
    <row r="455" spans="1:41" ht="15" customHeight="1" x14ac:dyDescent="0.2">
      <c r="A455" s="38">
        <v>43767</v>
      </c>
      <c r="B455" s="39">
        <v>2.2780000000000001E-3</v>
      </c>
      <c r="C455" s="39">
        <v>-2.6679999999999998E-3</v>
      </c>
      <c r="D455" s="39">
        <v>1.4527999999999999E-2</v>
      </c>
      <c r="E455" s="39">
        <v>-4.5890000000000002E-3</v>
      </c>
      <c r="F455" s="39">
        <v>-1.5748000000000002E-2</v>
      </c>
      <c r="G455" s="39">
        <v>1.0573000000000001E-2</v>
      </c>
      <c r="H455" s="39">
        <v>-4.2630000000000003E-3</v>
      </c>
      <c r="I455" s="39">
        <v>3.192E-3</v>
      </c>
      <c r="J455" s="39">
        <v>0</v>
      </c>
      <c r="K455" s="39">
        <v>-1.3600000000000001E-3</v>
      </c>
      <c r="L455" s="39">
        <v>-5.8500000000000002E-3</v>
      </c>
      <c r="M455" s="42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8">
        <v>43759</v>
      </c>
      <c r="AJ455" s="39">
        <v>1.6995E-2</v>
      </c>
      <c r="AK455" s="39">
        <v>7.5779999999999997E-3</v>
      </c>
      <c r="AL455" s="39">
        <v>8.6459999999999992E-3</v>
      </c>
      <c r="AM455" s="44">
        <f t="shared" si="4"/>
        <v>1.1071892699999999E-2</v>
      </c>
      <c r="AN455" s="36"/>
      <c r="AO455" s="36"/>
    </row>
    <row r="456" spans="1:41" ht="15" customHeight="1" x14ac:dyDescent="0.2">
      <c r="A456" s="38">
        <v>43768</v>
      </c>
      <c r="B456" s="39">
        <v>-1.1379999999999999E-3</v>
      </c>
      <c r="C456" s="39">
        <v>1.5498E-2</v>
      </c>
      <c r="D456" s="39">
        <v>3.0304999999999999E-2</v>
      </c>
      <c r="E456" s="39">
        <v>1.4838E-2</v>
      </c>
      <c r="F456" s="39">
        <v>4.3200000000000001E-3</v>
      </c>
      <c r="G456" s="39">
        <v>1.3778E-2</v>
      </c>
      <c r="H456" s="39">
        <v>1.4843E-2</v>
      </c>
      <c r="I456" s="39">
        <v>1.3929999999999999E-3</v>
      </c>
      <c r="J456" s="39">
        <v>3.5566E-2</v>
      </c>
      <c r="K456" s="39">
        <v>6.7799999999999996E-3</v>
      </c>
      <c r="L456" s="39">
        <v>7.8810000000000009E-3</v>
      </c>
      <c r="M456" s="42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8">
        <v>43760</v>
      </c>
      <c r="AJ456" s="39">
        <v>-1.1653E-2</v>
      </c>
      <c r="AK456" s="39">
        <v>-4.1269999999999996E-3</v>
      </c>
      <c r="AL456" s="39">
        <v>-4.3140000000000001E-3</v>
      </c>
      <c r="AM456" s="44">
        <f t="shared" si="4"/>
        <v>-6.6973301999999988E-3</v>
      </c>
      <c r="AN456" s="36"/>
      <c r="AO456" s="36"/>
    </row>
    <row r="457" spans="1:41" ht="15" customHeight="1" x14ac:dyDescent="0.2">
      <c r="A457" s="38">
        <v>43769</v>
      </c>
      <c r="B457" s="39">
        <v>-1.0303E-2</v>
      </c>
      <c r="C457" s="39">
        <v>-2.6034000000000002E-2</v>
      </c>
      <c r="D457" s="39">
        <v>2.4511000000000002E-2</v>
      </c>
      <c r="E457" s="39">
        <v>1.6851000000000001E-2</v>
      </c>
      <c r="F457" s="39">
        <v>-1.2288E-2</v>
      </c>
      <c r="G457" s="39">
        <v>-1.1039999999999999E-3</v>
      </c>
      <c r="H457" s="39">
        <v>8.175E-3</v>
      </c>
      <c r="I457" s="39">
        <v>9.3039999999999998E-3</v>
      </c>
      <c r="J457" s="39">
        <v>5.8069999999999997E-3</v>
      </c>
      <c r="K457" s="39">
        <v>2.699E-3</v>
      </c>
      <c r="L457" s="39">
        <v>-1.1018999999999999E-2</v>
      </c>
      <c r="M457" s="42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8">
        <v>43761</v>
      </c>
      <c r="AJ457" s="39">
        <v>-4.8060000000000004E-3</v>
      </c>
      <c r="AK457" s="39">
        <v>-1.2482999999999999E-2</v>
      </c>
      <c r="AL457" s="39">
        <v>-4.79E-3</v>
      </c>
      <c r="AM457" s="44">
        <f t="shared" si="4"/>
        <v>-7.3589306999999994E-3</v>
      </c>
      <c r="AN457" s="36"/>
      <c r="AO457" s="36"/>
    </row>
    <row r="458" spans="1:41" ht="15" customHeight="1" x14ac:dyDescent="0.2">
      <c r="A458" s="38">
        <v>43770</v>
      </c>
      <c r="B458" s="39">
        <v>-2.8809999999999999E-3</v>
      </c>
      <c r="C458" s="39">
        <v>-3.954E-3</v>
      </c>
      <c r="D458" s="39">
        <v>2.8181000000000001E-2</v>
      </c>
      <c r="E458" s="39">
        <v>4.6789999999999998E-2</v>
      </c>
      <c r="F458" s="39">
        <v>1.3724E-2</v>
      </c>
      <c r="G458" s="39">
        <v>1.5782999999999998E-2</v>
      </c>
      <c r="H458" s="39">
        <v>2.2704999999999999E-2</v>
      </c>
      <c r="I458" s="39">
        <v>1.7965999999999999E-2</v>
      </c>
      <c r="J458" s="39">
        <v>2.7750000000000001E-3</v>
      </c>
      <c r="K458" s="39">
        <v>2.9218999999999998E-2</v>
      </c>
      <c r="L458" s="39">
        <v>9.0620000000000006E-3</v>
      </c>
      <c r="M458" s="42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8">
        <v>43762</v>
      </c>
      <c r="AJ458" s="39">
        <v>2.6936000000000002E-2</v>
      </c>
      <c r="AK458" s="39">
        <v>1.395E-3</v>
      </c>
      <c r="AL458" s="39">
        <v>1.5989999999999999E-3</v>
      </c>
      <c r="AM458" s="44">
        <f t="shared" si="4"/>
        <v>9.9756690000000012E-3</v>
      </c>
      <c r="AN458" s="36"/>
      <c r="AO458" s="36"/>
    </row>
    <row r="459" spans="1:41" ht="15" customHeight="1" x14ac:dyDescent="0.2">
      <c r="A459" s="38">
        <v>43773</v>
      </c>
      <c r="B459" s="39">
        <v>1.3754000000000001E-2</v>
      </c>
      <c r="C459" s="39">
        <v>-5.646E-3</v>
      </c>
      <c r="D459" s="39">
        <v>-1.9661000000000001E-2</v>
      </c>
      <c r="E459" s="39">
        <v>8.4690000000000008E-3</v>
      </c>
      <c r="F459" s="39">
        <v>1.3538E-2</v>
      </c>
      <c r="G459" s="39">
        <v>6.5200000000000002E-4</v>
      </c>
      <c r="H459" s="39">
        <v>-2.0430000000000001E-3</v>
      </c>
      <c r="I459" s="39">
        <v>-1.2071999999999999E-2</v>
      </c>
      <c r="J459" s="39">
        <v>-2.4548E-2</v>
      </c>
      <c r="K459" s="39">
        <v>-9.2049999999999996E-3</v>
      </c>
      <c r="L459" s="39">
        <v>5.3829999999999998E-3</v>
      </c>
      <c r="M459" s="42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8">
        <v>43763</v>
      </c>
      <c r="AJ459" s="39">
        <v>-8.6489999999999997E-2</v>
      </c>
      <c r="AK459" s="39">
        <v>-1.6865999999999999E-2</v>
      </c>
      <c r="AL459" s="39">
        <v>-6.4120000000000002E-3</v>
      </c>
      <c r="AM459" s="44">
        <f t="shared" si="4"/>
        <v>-3.6585674399999997E-2</v>
      </c>
      <c r="AN459" s="36"/>
      <c r="AO459" s="36"/>
    </row>
    <row r="460" spans="1:41" ht="15" customHeight="1" x14ac:dyDescent="0.2">
      <c r="A460" s="38">
        <v>43774</v>
      </c>
      <c r="B460" s="39">
        <v>7.9369999999999996E-3</v>
      </c>
      <c r="C460" s="39">
        <v>6.2709999999999997E-3</v>
      </c>
      <c r="D460" s="39">
        <v>-2.6336999999999999E-2</v>
      </c>
      <c r="E460" s="39">
        <v>-2.5264000000000002E-2</v>
      </c>
      <c r="F460" s="39">
        <v>-2.3632E-2</v>
      </c>
      <c r="G460" s="39">
        <v>-8.7000000000000001E-4</v>
      </c>
      <c r="H460" s="39">
        <v>-1.9827000000000001E-2</v>
      </c>
      <c r="I460" s="39">
        <v>-3.0429000000000001E-2</v>
      </c>
      <c r="J460" s="39">
        <v>-1.658E-3</v>
      </c>
      <c r="K460" s="39">
        <v>-2.5419000000000001E-2</v>
      </c>
      <c r="L460" s="39">
        <v>-5.5199999999999997E-4</v>
      </c>
      <c r="M460" s="42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8">
        <v>43766</v>
      </c>
      <c r="AJ460" s="39">
        <v>-3.4150000000000001E-3</v>
      </c>
      <c r="AK460" s="39">
        <v>-2.1280000000000001E-3</v>
      </c>
      <c r="AL460" s="39">
        <v>1.5727000000000001E-2</v>
      </c>
      <c r="AM460" s="44">
        <f t="shared" si="4"/>
        <v>3.3943272000000004E-3</v>
      </c>
      <c r="AN460" s="36"/>
      <c r="AO460" s="36"/>
    </row>
    <row r="461" spans="1:41" ht="15" customHeight="1" x14ac:dyDescent="0.2">
      <c r="A461" s="38">
        <v>43775</v>
      </c>
      <c r="B461" s="39">
        <v>-1.0786E-2</v>
      </c>
      <c r="C461" s="39">
        <v>-6.6899999999999998E-3</v>
      </c>
      <c r="D461" s="39">
        <v>1.8363000000000001E-2</v>
      </c>
      <c r="E461" s="39">
        <v>-3.2490000000000002E-3</v>
      </c>
      <c r="F461" s="39">
        <v>2.0087000000000001E-2</v>
      </c>
      <c r="G461" s="39">
        <v>1.0870000000000001E-3</v>
      </c>
      <c r="H461" s="39">
        <v>9.9629999999999996E-3</v>
      </c>
      <c r="I461" s="39">
        <v>1.7416000000000001E-2</v>
      </c>
      <c r="J461" s="39">
        <v>2.3699999999999999E-4</v>
      </c>
      <c r="K461" s="39">
        <v>9.4400000000000005E-3</v>
      </c>
      <c r="L461" s="39">
        <v>-3.3080000000000002E-3</v>
      </c>
      <c r="M461" s="42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8">
        <v>43767</v>
      </c>
      <c r="AJ461" s="39">
        <v>2.2780000000000001E-3</v>
      </c>
      <c r="AK461" s="39">
        <v>-1.5748000000000002E-2</v>
      </c>
      <c r="AL461" s="39">
        <v>1.0573000000000001E-2</v>
      </c>
      <c r="AM461" s="44">
        <f t="shared" si="4"/>
        <v>-9.655700999999994E-4</v>
      </c>
      <c r="AN461" s="36"/>
      <c r="AO461" s="36"/>
    </row>
    <row r="462" spans="1:41" ht="15" customHeight="1" x14ac:dyDescent="0.2">
      <c r="A462" s="38">
        <v>43776</v>
      </c>
      <c r="B462" s="39">
        <v>2.281E-3</v>
      </c>
      <c r="C462" s="39">
        <v>0</v>
      </c>
      <c r="D462" s="39">
        <v>2.3022999999999998E-2</v>
      </c>
      <c r="E462" s="39">
        <v>8.9980000000000008E-3</v>
      </c>
      <c r="F462" s="39">
        <v>5.5263E-2</v>
      </c>
      <c r="G462" s="39">
        <v>4.9849999999999998E-3</v>
      </c>
      <c r="H462" s="39">
        <v>3.2989999999999998E-3</v>
      </c>
      <c r="I462" s="39">
        <v>-3.9769999999999996E-3</v>
      </c>
      <c r="J462" s="39">
        <v>3.7850000000000002E-3</v>
      </c>
      <c r="K462" s="39">
        <v>-4.0350000000000004E-3</v>
      </c>
      <c r="L462" s="39">
        <v>1.1195999999999999E-2</v>
      </c>
      <c r="M462" s="42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8">
        <v>43768</v>
      </c>
      <c r="AJ462" s="39">
        <v>-1.1379999999999999E-3</v>
      </c>
      <c r="AK462" s="39">
        <v>4.3200000000000001E-3</v>
      </c>
      <c r="AL462" s="39">
        <v>1.3778E-2</v>
      </c>
      <c r="AM462" s="44">
        <f t="shared" si="4"/>
        <v>5.6527680000000007E-3</v>
      </c>
      <c r="AN462" s="36"/>
      <c r="AO462" s="36"/>
    </row>
    <row r="463" spans="1:41" ht="15" customHeight="1" x14ac:dyDescent="0.2">
      <c r="A463" s="38">
        <v>43777</v>
      </c>
      <c r="B463" s="39">
        <v>-1.4917E-2</v>
      </c>
      <c r="C463" s="39">
        <v>-1.4154999999999999E-2</v>
      </c>
      <c r="D463" s="39">
        <v>-9.6480000000000003E-3</v>
      </c>
      <c r="E463" s="39">
        <v>-1.3346E-2</v>
      </c>
      <c r="F463" s="39">
        <v>-2.5869E-2</v>
      </c>
      <c r="G463" s="39">
        <v>-2.2963999999999998E-2</v>
      </c>
      <c r="H463" s="39">
        <v>-3.0939000000000001E-2</v>
      </c>
      <c r="I463" s="39">
        <v>-2.5628999999999999E-2</v>
      </c>
      <c r="J463" s="39">
        <v>-1.9071000000000001E-2</v>
      </c>
      <c r="K463" s="39">
        <v>-2.3178000000000001E-2</v>
      </c>
      <c r="L463" s="39">
        <v>-1.7974E-2</v>
      </c>
      <c r="M463" s="42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8">
        <v>43769</v>
      </c>
      <c r="AJ463" s="39">
        <v>-1.0303E-2</v>
      </c>
      <c r="AK463" s="39">
        <v>-1.2288E-2</v>
      </c>
      <c r="AL463" s="39">
        <v>-1.1039999999999999E-3</v>
      </c>
      <c r="AM463" s="44">
        <f t="shared" si="4"/>
        <v>-7.8975434999999997E-3</v>
      </c>
      <c r="AN463" s="36"/>
      <c r="AO463" s="36"/>
    </row>
    <row r="464" spans="1:41" ht="15" customHeight="1" x14ac:dyDescent="0.2">
      <c r="A464" s="38">
        <v>43780</v>
      </c>
      <c r="B464" s="39">
        <v>1.3776999999999999E-2</v>
      </c>
      <c r="C464" s="39">
        <v>5.0930000000000003E-3</v>
      </c>
      <c r="D464" s="39">
        <v>6.7990000000000004E-3</v>
      </c>
      <c r="E464" s="39">
        <v>3.986E-3</v>
      </c>
      <c r="F464" s="39">
        <v>1.5737999999999999E-2</v>
      </c>
      <c r="G464" s="39">
        <v>-2.8800000000000002E-3</v>
      </c>
      <c r="H464" s="39">
        <v>-1.6999999999999999E-3</v>
      </c>
      <c r="I464" s="39">
        <v>3.2777000000000001E-2</v>
      </c>
      <c r="J464" s="39">
        <v>1.3863E-2</v>
      </c>
      <c r="K464" s="39">
        <v>8.2419999999999993E-3</v>
      </c>
      <c r="L464" s="39">
        <v>6.8430000000000001E-3</v>
      </c>
      <c r="M464" s="42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8">
        <v>43770</v>
      </c>
      <c r="AJ464" s="39">
        <v>-2.8809999999999999E-3</v>
      </c>
      <c r="AK464" s="39">
        <v>1.3724E-2</v>
      </c>
      <c r="AL464" s="39">
        <v>1.5782999999999998E-2</v>
      </c>
      <c r="AM464" s="44">
        <f t="shared" si="4"/>
        <v>8.8744457999999984E-3</v>
      </c>
      <c r="AN464" s="36"/>
      <c r="AO464" s="36"/>
    </row>
    <row r="465" spans="1:41" ht="15" customHeight="1" x14ac:dyDescent="0.2">
      <c r="A465" s="38">
        <v>43781</v>
      </c>
      <c r="B465" s="39">
        <v>-9.7389999999999994E-3</v>
      </c>
      <c r="C465" s="39">
        <v>-1.1069000000000001E-2</v>
      </c>
      <c r="D465" s="39">
        <v>3.0210000000000001E-2</v>
      </c>
      <c r="E465" s="39">
        <v>-3.4588000000000001E-2</v>
      </c>
      <c r="F465" s="39">
        <v>-2.6136E-2</v>
      </c>
      <c r="G465" s="39">
        <v>-1.1155999999999999E-2</v>
      </c>
      <c r="H465" s="39">
        <v>-1.4999E-2</v>
      </c>
      <c r="I465" s="39">
        <v>-2.0788000000000001E-2</v>
      </c>
      <c r="J465" s="39">
        <v>-2.0140000000000002E-2</v>
      </c>
      <c r="K465" s="39">
        <v>-3.0557999999999998E-2</v>
      </c>
      <c r="L465" s="39">
        <v>-1.5025E-2</v>
      </c>
      <c r="M465" s="42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8">
        <v>43773</v>
      </c>
      <c r="AJ465" s="39">
        <v>1.3754000000000001E-2</v>
      </c>
      <c r="AK465" s="39">
        <v>1.3538E-2</v>
      </c>
      <c r="AL465" s="39">
        <v>6.5200000000000002E-4</v>
      </c>
      <c r="AM465" s="44">
        <f t="shared" si="4"/>
        <v>9.313735200000001E-3</v>
      </c>
      <c r="AN465" s="36"/>
      <c r="AO465" s="36"/>
    </row>
    <row r="466" spans="1:41" ht="15" customHeight="1" x14ac:dyDescent="0.2">
      <c r="A466" s="38">
        <v>43782</v>
      </c>
      <c r="B466" s="39">
        <v>0</v>
      </c>
      <c r="C466" s="39">
        <v>-1.6618000000000001E-2</v>
      </c>
      <c r="D466" s="39">
        <v>4.9613999999999998E-2</v>
      </c>
      <c r="E466" s="39">
        <v>-4.1269999999999996E-3</v>
      </c>
      <c r="F466" s="39">
        <v>0</v>
      </c>
      <c r="G466" s="39">
        <v>-3.1459999999999999E-3</v>
      </c>
      <c r="H466" s="39">
        <v>-1.1727E-2</v>
      </c>
      <c r="I466" s="39">
        <v>-4.4530000000000004E-3</v>
      </c>
      <c r="J466" s="39">
        <v>-3.153E-3</v>
      </c>
      <c r="K466" s="39">
        <v>-9.9220000000000003E-3</v>
      </c>
      <c r="L466" s="39">
        <v>-6.5030000000000001E-3</v>
      </c>
      <c r="M466" s="42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8">
        <v>43774</v>
      </c>
      <c r="AJ466" s="39">
        <v>7.9369999999999996E-3</v>
      </c>
      <c r="AK466" s="39">
        <v>-2.3632E-2</v>
      </c>
      <c r="AL466" s="39">
        <v>-8.7000000000000001E-4</v>
      </c>
      <c r="AM466" s="44">
        <f t="shared" si="4"/>
        <v>-5.5211145000000003E-3</v>
      </c>
      <c r="AN466" s="36"/>
      <c r="AO466" s="36"/>
    </row>
    <row r="467" spans="1:41" ht="15" customHeight="1" x14ac:dyDescent="0.2">
      <c r="A467" s="38">
        <v>43783</v>
      </c>
      <c r="B467" s="39">
        <v>4.5950000000000001E-3</v>
      </c>
      <c r="C467" s="39">
        <v>1.2113000000000001E-2</v>
      </c>
      <c r="D467" s="39">
        <v>5.2550000000000001E-3</v>
      </c>
      <c r="E467" s="39">
        <v>2.8535999999999999E-2</v>
      </c>
      <c r="F467" s="39">
        <v>1.8641000000000001E-2</v>
      </c>
      <c r="G467" s="39">
        <v>-2.4789999999999999E-3</v>
      </c>
      <c r="H467" s="39">
        <v>1.5389999999999999E-2</v>
      </c>
      <c r="I467" s="39">
        <v>4.7737000000000002E-2</v>
      </c>
      <c r="J467" s="39">
        <v>1.4233000000000001E-2</v>
      </c>
      <c r="K467" s="39">
        <v>7.9384999999999997E-2</v>
      </c>
      <c r="L467" s="39">
        <v>4.6750000000000003E-3</v>
      </c>
      <c r="M467" s="42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8">
        <v>43775</v>
      </c>
      <c r="AJ467" s="39">
        <v>-1.0786E-2</v>
      </c>
      <c r="AK467" s="39">
        <v>2.0087000000000001E-2</v>
      </c>
      <c r="AL467" s="39">
        <v>1.0870000000000001E-3</v>
      </c>
      <c r="AM467" s="44">
        <f t="shared" si="4"/>
        <v>3.4623204000000002E-3</v>
      </c>
      <c r="AN467" s="36"/>
      <c r="AO467" s="36"/>
    </row>
    <row r="468" spans="1:41" ht="15" customHeight="1" x14ac:dyDescent="0.2">
      <c r="A468" s="38">
        <v>43787</v>
      </c>
      <c r="B468" s="39">
        <v>6.2839999999999997E-3</v>
      </c>
      <c r="C468" s="39">
        <v>-1.1025999999999999E-2</v>
      </c>
      <c r="D468" s="39">
        <v>-2.3028E-2</v>
      </c>
      <c r="E468" s="39">
        <v>-5.8630000000000002E-3</v>
      </c>
      <c r="F468" s="39">
        <v>-2.7399999999999998E-3</v>
      </c>
      <c r="G468" s="39">
        <v>9.6550000000000004E-3</v>
      </c>
      <c r="H468" s="39">
        <v>-4.0949999999999997E-3</v>
      </c>
      <c r="I468" s="39">
        <v>-1.2260999999999999E-2</v>
      </c>
      <c r="J468" s="39">
        <v>-1.4475999999999999E-2</v>
      </c>
      <c r="K468" s="39">
        <v>-5.2769999999999996E-3</v>
      </c>
      <c r="L468" s="39">
        <v>-2.6970000000000002E-3</v>
      </c>
      <c r="M468" s="42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8">
        <v>43776</v>
      </c>
      <c r="AJ468" s="39">
        <v>2.281E-3</v>
      </c>
      <c r="AK468" s="39">
        <v>5.5263E-2</v>
      </c>
      <c r="AL468" s="39">
        <v>4.9849999999999998E-3</v>
      </c>
      <c r="AM468" s="44">
        <f t="shared" si="4"/>
        <v>2.08409157E-2</v>
      </c>
      <c r="AN468" s="36"/>
      <c r="AO468" s="36"/>
    </row>
    <row r="469" spans="1:41" ht="15" customHeight="1" x14ac:dyDescent="0.2">
      <c r="A469" s="38">
        <v>43788</v>
      </c>
      <c r="B469" s="39">
        <v>6.2449999999999997E-3</v>
      </c>
      <c r="C469" s="39">
        <v>-4.5760000000000002E-3</v>
      </c>
      <c r="D469" s="39">
        <v>1.5299999999999999E-2</v>
      </c>
      <c r="E469" s="39">
        <v>-1.5183E-2</v>
      </c>
      <c r="F469" s="39">
        <v>-1.1728000000000001E-2</v>
      </c>
      <c r="G469" s="39">
        <v>-1.1180000000000001E-3</v>
      </c>
      <c r="H469" s="39">
        <v>-6.5009999999999998E-3</v>
      </c>
      <c r="I469" s="39">
        <v>-9.6410000000000003E-3</v>
      </c>
      <c r="J469" s="39">
        <v>-3.1640000000000001E-3</v>
      </c>
      <c r="K469" s="39">
        <v>-1.4657E-2</v>
      </c>
      <c r="L469" s="39">
        <v>-3.8180000000000002E-3</v>
      </c>
      <c r="M469" s="42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8">
        <v>43777</v>
      </c>
      <c r="AJ469" s="39">
        <v>-1.4917E-2</v>
      </c>
      <c r="AK469" s="39">
        <v>-2.5869E-2</v>
      </c>
      <c r="AL469" s="39">
        <v>-2.2963999999999998E-2</v>
      </c>
      <c r="AM469" s="44">
        <f t="shared" si="4"/>
        <v>-2.1247874999999999E-2</v>
      </c>
      <c r="AN469" s="36"/>
      <c r="AO469" s="36"/>
    </row>
    <row r="470" spans="1:41" ht="15" customHeight="1" x14ac:dyDescent="0.2">
      <c r="A470" s="38">
        <v>43790</v>
      </c>
      <c r="B470" s="39">
        <v>2.2384999999999999E-2</v>
      </c>
      <c r="C470" s="39">
        <v>1.2803E-2</v>
      </c>
      <c r="D470" s="39">
        <v>4.2015999999999998E-2</v>
      </c>
      <c r="E470" s="39">
        <v>2.6873999999999999E-2</v>
      </c>
      <c r="F470" s="39">
        <v>1.2414E-2</v>
      </c>
      <c r="G470" s="39">
        <v>4.4700000000000002E-4</v>
      </c>
      <c r="H470" s="39">
        <v>2.8292000000000001E-2</v>
      </c>
      <c r="I470" s="39">
        <v>9.4450000000000003E-3</v>
      </c>
      <c r="J470" s="39">
        <v>5.4554999999999999E-2</v>
      </c>
      <c r="K470" s="39">
        <v>1.3334E-2</v>
      </c>
      <c r="L470" s="39">
        <v>1.5298000000000001E-2</v>
      </c>
      <c r="M470" s="42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8">
        <v>43780</v>
      </c>
      <c r="AJ470" s="39">
        <v>1.3776999999999999E-2</v>
      </c>
      <c r="AK470" s="39">
        <v>1.5737999999999999E-2</v>
      </c>
      <c r="AL470" s="39">
        <v>-2.8800000000000002E-3</v>
      </c>
      <c r="AM470" s="44">
        <f t="shared" si="4"/>
        <v>8.8774454999999992E-3</v>
      </c>
      <c r="AN470" s="36"/>
      <c r="AO470" s="36"/>
    </row>
    <row r="471" spans="1:41" ht="15" customHeight="1" x14ac:dyDescent="0.2">
      <c r="A471" s="38">
        <v>43791</v>
      </c>
      <c r="B471" s="39">
        <v>6.6189999999999999E-3</v>
      </c>
      <c r="C471" s="39">
        <v>1.5848000000000001E-2</v>
      </c>
      <c r="D471" s="39">
        <v>0</v>
      </c>
      <c r="E471" s="39">
        <v>-1.0222999999999999E-2</v>
      </c>
      <c r="F471" s="39">
        <v>-6.8599999999999998E-4</v>
      </c>
      <c r="G471" s="39">
        <v>1.421E-2</v>
      </c>
      <c r="H471" s="39">
        <v>0</v>
      </c>
      <c r="I471" s="39">
        <v>4.8840000000000003E-3</v>
      </c>
      <c r="J471" s="39">
        <v>2.1693E-2</v>
      </c>
      <c r="K471" s="39">
        <v>4.0238999999999997E-2</v>
      </c>
      <c r="L471" s="39">
        <v>1.1065E-2</v>
      </c>
      <c r="M471" s="42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8">
        <v>43781</v>
      </c>
      <c r="AJ471" s="39">
        <v>-9.7389999999999994E-3</v>
      </c>
      <c r="AK471" s="39">
        <v>-2.6136E-2</v>
      </c>
      <c r="AL471" s="39">
        <v>-1.1155999999999999E-2</v>
      </c>
      <c r="AM471" s="44">
        <f t="shared" si="4"/>
        <v>-1.56754323E-2</v>
      </c>
      <c r="AN471" s="36"/>
      <c r="AO471" s="36"/>
    </row>
    <row r="472" spans="1:41" ht="15" customHeight="1" x14ac:dyDescent="0.2">
      <c r="A472" s="38">
        <v>43794</v>
      </c>
      <c r="B472" s="39">
        <v>5.5000000000000003E-4</v>
      </c>
      <c r="C472" s="39">
        <v>-3.2139999999999998E-3</v>
      </c>
      <c r="D472" s="39">
        <v>1.0390999999999999E-2</v>
      </c>
      <c r="E472" s="39">
        <v>7.3399999999999995E-4</v>
      </c>
      <c r="F472" s="39">
        <v>1.6327000000000001E-2</v>
      </c>
      <c r="G472" s="39">
        <v>-2.2000000000000001E-4</v>
      </c>
      <c r="H472" s="39">
        <v>-1.9040000000000001E-3</v>
      </c>
      <c r="I472" s="39">
        <v>-1.95E-4</v>
      </c>
      <c r="J472" s="39">
        <v>-4.7549999999999997E-3</v>
      </c>
      <c r="K472" s="39">
        <v>8.8660000000000006E-3</v>
      </c>
      <c r="L472" s="39">
        <v>-2.4780000000000002E-3</v>
      </c>
      <c r="M472" s="42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8">
        <v>43782</v>
      </c>
      <c r="AJ472" s="39">
        <v>0</v>
      </c>
      <c r="AK472" s="39">
        <v>0</v>
      </c>
      <c r="AL472" s="39">
        <v>-3.1459999999999999E-3</v>
      </c>
      <c r="AM472" s="44">
        <f t="shared" si="4"/>
        <v>-1.0485618E-3</v>
      </c>
      <c r="AN472" s="36"/>
      <c r="AO472" s="36"/>
    </row>
    <row r="473" spans="1:41" ht="15" customHeight="1" x14ac:dyDescent="0.2">
      <c r="A473" s="38">
        <v>43795</v>
      </c>
      <c r="B473" s="39">
        <v>-9.3849999999999992E-3</v>
      </c>
      <c r="C473" s="39">
        <v>-1.2959E-2</v>
      </c>
      <c r="D473" s="39">
        <v>-1.1024000000000001E-2</v>
      </c>
      <c r="E473" s="39">
        <v>-1.8879E-2</v>
      </c>
      <c r="F473" s="39">
        <v>-1.5640999999999999E-2</v>
      </c>
      <c r="G473" s="39">
        <v>-1.1310000000000001E-2</v>
      </c>
      <c r="H473" s="39">
        <v>-1.2356000000000001E-2</v>
      </c>
      <c r="I473" s="39">
        <v>-5.6690000000000004E-3</v>
      </c>
      <c r="J473" s="39">
        <v>-1.2331999999999999E-2</v>
      </c>
      <c r="K473" s="39">
        <v>2.519E-3</v>
      </c>
      <c r="L473" s="39">
        <v>-1.2659999999999999E-2</v>
      </c>
      <c r="M473" s="42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8">
        <v>43783</v>
      </c>
      <c r="AJ473" s="39">
        <v>4.5950000000000001E-3</v>
      </c>
      <c r="AK473" s="39">
        <v>1.8641000000000001E-2</v>
      </c>
      <c r="AL473" s="39">
        <v>-2.4789999999999999E-3</v>
      </c>
      <c r="AM473" s="44">
        <f t="shared" si="4"/>
        <v>6.9183080999999993E-3</v>
      </c>
      <c r="AN473" s="36"/>
      <c r="AO473" s="36"/>
    </row>
    <row r="474" spans="1:41" ht="15" customHeight="1" x14ac:dyDescent="0.2">
      <c r="A474" s="38">
        <v>43796</v>
      </c>
      <c r="B474" s="39">
        <v>-3.8899999999999998E-3</v>
      </c>
      <c r="C474" s="39">
        <v>2.8714E-2</v>
      </c>
      <c r="D474" s="39">
        <v>3.5008999999999998E-2</v>
      </c>
      <c r="E474" s="39">
        <v>-1.5820000000000001E-2</v>
      </c>
      <c r="F474" s="39">
        <v>-8.9499999999999996E-3</v>
      </c>
      <c r="G474" s="39">
        <v>1.3731999999999999E-2</v>
      </c>
      <c r="H474" s="39">
        <v>-9.2599999999999991E-3</v>
      </c>
      <c r="I474" s="39">
        <v>2.9359999999999998E-3</v>
      </c>
      <c r="J474" s="39">
        <v>-5.7609999999999996E-3</v>
      </c>
      <c r="K474" s="39">
        <v>3.9462999999999998E-2</v>
      </c>
      <c r="L474" s="39">
        <v>6.0340000000000003E-3</v>
      </c>
      <c r="M474" s="42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8">
        <v>43787</v>
      </c>
      <c r="AJ474" s="39">
        <v>6.2839999999999997E-3</v>
      </c>
      <c r="AK474" s="39">
        <v>-2.7399999999999998E-3</v>
      </c>
      <c r="AL474" s="39">
        <v>9.6550000000000004E-3</v>
      </c>
      <c r="AM474" s="44">
        <f t="shared" si="4"/>
        <v>4.3992266999999998E-3</v>
      </c>
      <c r="AN474" s="36"/>
      <c r="AO474" s="36"/>
    </row>
    <row r="475" spans="1:41" ht="15" customHeight="1" x14ac:dyDescent="0.2">
      <c r="A475" s="38">
        <v>43797</v>
      </c>
      <c r="B475" s="39">
        <v>2.7799999999999999E-3</v>
      </c>
      <c r="C475" s="39">
        <v>5.4770000000000001E-3</v>
      </c>
      <c r="D475" s="39">
        <v>1.5174999999999999E-2</v>
      </c>
      <c r="E475" s="39">
        <v>2.4747999999999999E-2</v>
      </c>
      <c r="F475" s="39">
        <v>1.7821E-2</v>
      </c>
      <c r="G475" s="39">
        <v>1.9604E-2</v>
      </c>
      <c r="H475" s="39">
        <v>1.2684000000000001E-2</v>
      </c>
      <c r="I475" s="39">
        <v>1.1853000000000001E-2</v>
      </c>
      <c r="J475" s="39">
        <v>3.3632000000000002E-2</v>
      </c>
      <c r="K475" s="39">
        <v>3.7963999999999998E-2</v>
      </c>
      <c r="L475" s="39">
        <v>5.398E-3</v>
      </c>
      <c r="M475" s="42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8">
        <v>43788</v>
      </c>
      <c r="AJ475" s="39">
        <v>6.2449999999999997E-3</v>
      </c>
      <c r="AK475" s="39">
        <v>-1.1728000000000001E-2</v>
      </c>
      <c r="AL475" s="39">
        <v>-1.1180000000000001E-3</v>
      </c>
      <c r="AM475" s="44">
        <f t="shared" si="4"/>
        <v>-2.2001132999999997E-3</v>
      </c>
      <c r="AN475" s="36"/>
      <c r="AO475" s="36"/>
    </row>
    <row r="476" spans="1:41" ht="15" customHeight="1" x14ac:dyDescent="0.2">
      <c r="A476" s="38">
        <v>43798</v>
      </c>
      <c r="B476" s="39">
        <v>2.2190000000000001E-3</v>
      </c>
      <c r="C476" s="39">
        <v>4.4019999999999997E-3</v>
      </c>
      <c r="D476" s="39">
        <v>8.6969999999999999E-3</v>
      </c>
      <c r="E476" s="39">
        <v>-5.9439999999999996E-3</v>
      </c>
      <c r="F476" s="39">
        <v>-2.1978999999999999E-2</v>
      </c>
      <c r="G476" s="39">
        <v>8.8050000000000003E-3</v>
      </c>
      <c r="H476" s="39">
        <v>1.379E-2</v>
      </c>
      <c r="I476" s="39">
        <v>5.7899999999999998E-4</v>
      </c>
      <c r="J476" s="39">
        <v>6.4599999999999996E-3</v>
      </c>
      <c r="K476" s="39">
        <v>2.5288999999999999E-2</v>
      </c>
      <c r="L476" s="39">
        <v>-5.2700000000000002E-4</v>
      </c>
      <c r="M476" s="42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8">
        <v>43790</v>
      </c>
      <c r="AJ476" s="39">
        <v>2.2384999999999999E-2</v>
      </c>
      <c r="AK476" s="39">
        <v>1.2414E-2</v>
      </c>
      <c r="AL476" s="39">
        <v>4.4700000000000002E-4</v>
      </c>
      <c r="AM476" s="44">
        <f t="shared" si="4"/>
        <v>1.1747491799999999E-2</v>
      </c>
      <c r="AN476" s="36"/>
      <c r="AO476" s="36"/>
    </row>
    <row r="477" spans="1:41" ht="15" customHeight="1" x14ac:dyDescent="0.2">
      <c r="A477" s="38">
        <v>43801</v>
      </c>
      <c r="B477" s="39">
        <v>-4.4419999999999998E-3</v>
      </c>
      <c r="C477" s="39">
        <v>-7.9799999999999992E-3</v>
      </c>
      <c r="D477" s="39">
        <v>-2.7394999999999999E-2</v>
      </c>
      <c r="E477" s="39">
        <v>-8.2299999999999995E-3</v>
      </c>
      <c r="F477" s="39">
        <v>-2.0344000000000001E-2</v>
      </c>
      <c r="G477" s="39">
        <v>1.709E-3</v>
      </c>
      <c r="H477" s="39">
        <v>2.5791999999999999E-2</v>
      </c>
      <c r="I477" s="39">
        <v>1.1516E-2</v>
      </c>
      <c r="J477" s="39">
        <v>-1.0714E-2</v>
      </c>
      <c r="K477" s="39">
        <v>4.0050000000000002E-2</v>
      </c>
      <c r="L477" s="39">
        <v>6.3920000000000001E-3</v>
      </c>
      <c r="M477" s="42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8">
        <v>43791</v>
      </c>
      <c r="AJ477" s="39">
        <v>6.6189999999999999E-3</v>
      </c>
      <c r="AK477" s="39">
        <v>-6.8599999999999998E-4</v>
      </c>
      <c r="AL477" s="39">
        <v>1.421E-2</v>
      </c>
      <c r="AM477" s="44">
        <f t="shared" si="4"/>
        <v>6.7136618999999991E-3</v>
      </c>
      <c r="AN477" s="36"/>
      <c r="AO477" s="36"/>
    </row>
    <row r="478" spans="1:41" ht="15" customHeight="1" x14ac:dyDescent="0.2">
      <c r="A478" s="38">
        <v>43802</v>
      </c>
      <c r="B478" s="39">
        <v>-5.5799999999999999E-3</v>
      </c>
      <c r="C478" s="39">
        <v>2.0038E-2</v>
      </c>
      <c r="D478" s="39">
        <v>-8.6300000000000005E-3</v>
      </c>
      <c r="E478" s="39">
        <v>2.3023999999999999E-2</v>
      </c>
      <c r="F478" s="39">
        <v>-3.5500000000000002E-3</v>
      </c>
      <c r="G478" s="39">
        <v>1.4432E-2</v>
      </c>
      <c r="H478" s="39">
        <v>4.0980000000000001E-3</v>
      </c>
      <c r="I478" s="39">
        <v>4.5700000000000003E-3</v>
      </c>
      <c r="J478" s="39">
        <v>6.2639999999999996E-3</v>
      </c>
      <c r="K478" s="39">
        <v>3.5354999999999998E-2</v>
      </c>
      <c r="L478" s="39">
        <v>2.6600000000000001E-4</v>
      </c>
      <c r="M478" s="42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8">
        <v>43794</v>
      </c>
      <c r="AJ478" s="39">
        <v>5.5000000000000003E-4</v>
      </c>
      <c r="AK478" s="39">
        <v>1.6327000000000001E-2</v>
      </c>
      <c r="AL478" s="39">
        <v>-2.2000000000000001E-4</v>
      </c>
      <c r="AM478" s="44">
        <f t="shared" si="4"/>
        <v>5.5517780999999999E-3</v>
      </c>
      <c r="AN478" s="36"/>
      <c r="AO478" s="36"/>
    </row>
    <row r="479" spans="1:41" ht="15" customHeight="1" x14ac:dyDescent="0.2">
      <c r="A479" s="38">
        <v>43803</v>
      </c>
      <c r="B479" s="39">
        <v>2.3778000000000001E-2</v>
      </c>
      <c r="C479" s="39">
        <v>1.4362E-2</v>
      </c>
      <c r="D479" s="39">
        <v>2.4612999999999999E-2</v>
      </c>
      <c r="E479" s="39">
        <v>1.3492000000000001E-2</v>
      </c>
      <c r="F479" s="39">
        <v>-7.8539999999999999E-3</v>
      </c>
      <c r="G479" s="39">
        <v>2.0451E-2</v>
      </c>
      <c r="H479" s="39">
        <v>7.3350000000000004E-3</v>
      </c>
      <c r="I479" s="39">
        <v>4.927E-3</v>
      </c>
      <c r="J479" s="39">
        <v>-9.861E-3</v>
      </c>
      <c r="K479" s="39">
        <v>-5.2769999999999996E-3</v>
      </c>
      <c r="L479" s="39">
        <v>1.226E-2</v>
      </c>
      <c r="M479" s="42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8">
        <v>43795</v>
      </c>
      <c r="AJ479" s="39">
        <v>-9.3849999999999992E-3</v>
      </c>
      <c r="AK479" s="39">
        <v>-1.5640999999999999E-2</v>
      </c>
      <c r="AL479" s="39">
        <v>-1.1310000000000001E-2</v>
      </c>
      <c r="AM479" s="44">
        <f t="shared" si="4"/>
        <v>-1.2110788799999999E-2</v>
      </c>
      <c r="AN479" s="36"/>
      <c r="AO479" s="36"/>
    </row>
    <row r="480" spans="1:41" ht="15" customHeight="1" x14ac:dyDescent="0.2">
      <c r="A480" s="38">
        <v>43804</v>
      </c>
      <c r="B480" s="39">
        <v>-8.2299999999999995E-3</v>
      </c>
      <c r="C480" s="39">
        <v>-8.5929999999999999E-3</v>
      </c>
      <c r="D480" s="39">
        <v>7.2220000000000001E-3</v>
      </c>
      <c r="E480" s="39">
        <v>3.6150000000000002E-3</v>
      </c>
      <c r="F480" s="39">
        <v>1.433E-3</v>
      </c>
      <c r="G480" s="39">
        <v>1.5016E-2</v>
      </c>
      <c r="H480" s="39">
        <v>8.8929999999999999E-3</v>
      </c>
      <c r="I480" s="39">
        <v>1.511E-3</v>
      </c>
      <c r="J480" s="39">
        <v>1.4312E-2</v>
      </c>
      <c r="K480" s="39">
        <v>-1.3852E-2</v>
      </c>
      <c r="L480" s="39">
        <v>2.9150000000000001E-3</v>
      </c>
      <c r="M480" s="42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8">
        <v>43796</v>
      </c>
      <c r="AJ480" s="39">
        <v>-3.8899999999999998E-3</v>
      </c>
      <c r="AK480" s="39">
        <v>-8.9499999999999996E-3</v>
      </c>
      <c r="AL480" s="39">
        <v>1.3731999999999999E-2</v>
      </c>
      <c r="AM480" s="44">
        <f t="shared" si="4"/>
        <v>2.9730359999999983E-4</v>
      </c>
      <c r="AN480" s="36"/>
      <c r="AO480" s="36"/>
    </row>
    <row r="481" spans="1:41" ht="15" customHeight="1" x14ac:dyDescent="0.2">
      <c r="A481" s="38">
        <v>43805</v>
      </c>
      <c r="B481" s="39">
        <v>1.6393999999999999E-2</v>
      </c>
      <c r="C481" s="39">
        <v>-4.1180000000000001E-3</v>
      </c>
      <c r="D481" s="39">
        <v>2.5898999999999998E-2</v>
      </c>
      <c r="E481" s="39">
        <v>3.7539999999999997E-2</v>
      </c>
      <c r="F481" s="39">
        <v>2.1450000000000002E-3</v>
      </c>
      <c r="G481" s="39">
        <v>2.1000000000000001E-4</v>
      </c>
      <c r="H481" s="39">
        <v>-4.2339999999999999E-3</v>
      </c>
      <c r="I481" s="39">
        <v>2.2027999999999999E-2</v>
      </c>
      <c r="J481" s="39">
        <v>1.4546999999999999E-2</v>
      </c>
      <c r="K481" s="39">
        <v>7.0421999999999998E-2</v>
      </c>
      <c r="L481" s="39">
        <v>4.5370000000000002E-3</v>
      </c>
      <c r="M481" s="42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8">
        <v>43797</v>
      </c>
      <c r="AJ481" s="39">
        <v>2.7799999999999999E-3</v>
      </c>
      <c r="AK481" s="39">
        <v>1.7821E-2</v>
      </c>
      <c r="AL481" s="39">
        <v>1.9604E-2</v>
      </c>
      <c r="AM481" s="44">
        <f t="shared" si="4"/>
        <v>1.34003265E-2</v>
      </c>
      <c r="AN481" s="36"/>
      <c r="AO481" s="36"/>
    </row>
    <row r="482" spans="1:41" ht="15" customHeight="1" x14ac:dyDescent="0.2">
      <c r="A482" s="38">
        <v>43808</v>
      </c>
      <c r="B482" s="39">
        <v>-5.4199999999999995E-4</v>
      </c>
      <c r="C482" s="39">
        <v>3.0899999999999999E-3</v>
      </c>
      <c r="D482" s="39">
        <v>-4.2459999999999998E-3</v>
      </c>
      <c r="E482" s="39">
        <v>7.273E-3</v>
      </c>
      <c r="F482" s="39">
        <v>1.1364000000000001E-2</v>
      </c>
      <c r="G482" s="39">
        <v>-3.153E-3</v>
      </c>
      <c r="H482" s="39">
        <v>-1.6180000000000001E-3</v>
      </c>
      <c r="I482" s="39">
        <v>-2.3539000000000001E-2</v>
      </c>
      <c r="J482" s="39">
        <v>-1.2330000000000001E-2</v>
      </c>
      <c r="K482" s="39">
        <v>2.2738999999999999E-2</v>
      </c>
      <c r="L482" s="39">
        <v>-1.333E-3</v>
      </c>
      <c r="M482" s="42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8">
        <v>43798</v>
      </c>
      <c r="AJ482" s="39">
        <v>2.2190000000000001E-3</v>
      </c>
      <c r="AK482" s="39">
        <v>-2.1978999999999999E-2</v>
      </c>
      <c r="AL482" s="39">
        <v>8.8050000000000003E-3</v>
      </c>
      <c r="AM482" s="44">
        <f t="shared" si="4"/>
        <v>-3.6513014999999993E-3</v>
      </c>
      <c r="AN482" s="36"/>
      <c r="AO482" s="36"/>
    </row>
    <row r="483" spans="1:41" ht="15" customHeight="1" x14ac:dyDescent="0.2">
      <c r="A483" s="38">
        <v>43809</v>
      </c>
      <c r="B483" s="39">
        <v>-3.803E-3</v>
      </c>
      <c r="C483" s="39">
        <v>-1.4501999999999999E-2</v>
      </c>
      <c r="D483" s="39">
        <v>-3.8219999999999999E-3</v>
      </c>
      <c r="E483" s="39">
        <v>3.4499999999999998E-4</v>
      </c>
      <c r="F483" s="39">
        <v>0</v>
      </c>
      <c r="G483" s="39">
        <v>-4.8539999999999998E-3</v>
      </c>
      <c r="H483" s="39">
        <v>6.8580000000000004E-3</v>
      </c>
      <c r="I483" s="39">
        <v>-3.5980000000000001E-3</v>
      </c>
      <c r="J483" s="39">
        <v>-1.5403999999999999E-2</v>
      </c>
      <c r="K483" s="39">
        <v>-2.9369999999999999E-3</v>
      </c>
      <c r="L483" s="39">
        <v>-2.7520000000000001E-3</v>
      </c>
      <c r="M483" s="42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8">
        <v>43801</v>
      </c>
      <c r="AJ483" s="39">
        <v>-4.4419999999999998E-3</v>
      </c>
      <c r="AK483" s="39">
        <v>-2.0344000000000001E-2</v>
      </c>
      <c r="AL483" s="39">
        <v>1.709E-3</v>
      </c>
      <c r="AM483" s="44">
        <f t="shared" si="4"/>
        <v>-7.6915641000000002E-3</v>
      </c>
      <c r="AN483" s="36"/>
      <c r="AO483" s="36"/>
    </row>
    <row r="484" spans="1:41" ht="15" customHeight="1" x14ac:dyDescent="0.2">
      <c r="A484" s="38">
        <v>43810</v>
      </c>
      <c r="B484" s="39">
        <v>4.3449999999999999E-3</v>
      </c>
      <c r="C484" s="39">
        <v>-1.462E-3</v>
      </c>
      <c r="D484" s="39">
        <v>-6.0569999999999999E-3</v>
      </c>
      <c r="E484" s="39">
        <v>1.8060000000000001E-3</v>
      </c>
      <c r="F484" s="39">
        <v>3.0599999999999999E-2</v>
      </c>
      <c r="G484" s="39">
        <v>1.0102999999999999E-2</v>
      </c>
      <c r="H484" s="39">
        <v>5.0130000000000001E-3</v>
      </c>
      <c r="I484" s="39">
        <v>1.3754000000000001E-2</v>
      </c>
      <c r="J484" s="39">
        <v>2.5762E-2</v>
      </c>
      <c r="K484" s="39">
        <v>1.1696E-2</v>
      </c>
      <c r="L484" s="39">
        <v>2.6259999999999999E-3</v>
      </c>
      <c r="M484" s="42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8">
        <v>43802</v>
      </c>
      <c r="AJ484" s="39">
        <v>-5.5799999999999999E-3</v>
      </c>
      <c r="AK484" s="39">
        <v>-3.5500000000000002E-3</v>
      </c>
      <c r="AL484" s="39">
        <v>1.4432E-2</v>
      </c>
      <c r="AM484" s="44">
        <f t="shared" si="4"/>
        <v>1.7671566E-3</v>
      </c>
      <c r="AN484" s="36"/>
      <c r="AO484" s="36"/>
    </row>
    <row r="485" spans="1:41" ht="15" customHeight="1" x14ac:dyDescent="0.2">
      <c r="A485" s="38">
        <v>43811</v>
      </c>
      <c r="B485" s="39">
        <v>1.3459E-2</v>
      </c>
      <c r="C485" s="39">
        <v>2.5599E-2</v>
      </c>
      <c r="D485" s="39">
        <v>-2.8189999999999999E-3</v>
      </c>
      <c r="E485" s="39">
        <v>2.3647000000000001E-2</v>
      </c>
      <c r="F485" s="39">
        <v>0</v>
      </c>
      <c r="G485" s="39">
        <v>1.6739999999999999E-3</v>
      </c>
      <c r="H485" s="39">
        <v>6.9760000000000004E-3</v>
      </c>
      <c r="I485" s="39">
        <v>1.1350000000000001E-2</v>
      </c>
      <c r="J485" s="39">
        <v>2.5329000000000001E-2</v>
      </c>
      <c r="K485" s="39">
        <v>-3.1498999999999999E-2</v>
      </c>
      <c r="L485" s="39">
        <v>1.1077E-2</v>
      </c>
      <c r="M485" s="42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8">
        <v>43803</v>
      </c>
      <c r="AJ485" s="39">
        <v>2.3778000000000001E-2</v>
      </c>
      <c r="AK485" s="39">
        <v>-7.8539999999999999E-3</v>
      </c>
      <c r="AL485" s="39">
        <v>2.0451E-2</v>
      </c>
      <c r="AM485" s="44">
        <f t="shared" si="4"/>
        <v>1.21237875E-2</v>
      </c>
      <c r="AN485" s="36"/>
      <c r="AO485" s="36"/>
    </row>
    <row r="486" spans="1:41" ht="15" customHeight="1" x14ac:dyDescent="0.2">
      <c r="A486" s="38">
        <v>43812</v>
      </c>
      <c r="B486" s="39">
        <v>1.6441999999999998E-2</v>
      </c>
      <c r="C486" s="39">
        <v>-7.7999999999999996E-3</v>
      </c>
      <c r="D486" s="39">
        <v>5.9259999999999998E-3</v>
      </c>
      <c r="E486" s="39">
        <v>2.6162999999999999E-2</v>
      </c>
      <c r="F486" s="39">
        <v>1.2930000000000001E-2</v>
      </c>
      <c r="G486" s="39">
        <v>3.3400000000000001E-3</v>
      </c>
      <c r="H486" s="39">
        <v>-6.5760000000000002E-3</v>
      </c>
      <c r="I486" s="39">
        <v>3.6930000000000001E-3</v>
      </c>
      <c r="J486" s="39">
        <v>1.0679999999999999E-3</v>
      </c>
      <c r="K486" s="39">
        <v>8.3421999999999996E-2</v>
      </c>
      <c r="L486" s="39">
        <v>3.248E-3</v>
      </c>
      <c r="M486" s="42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8">
        <v>43804</v>
      </c>
      <c r="AJ486" s="39">
        <v>-8.2299999999999995E-3</v>
      </c>
      <c r="AK486" s="39">
        <v>1.433E-3</v>
      </c>
      <c r="AL486" s="39">
        <v>1.5016E-2</v>
      </c>
      <c r="AM486" s="44">
        <f t="shared" si="4"/>
        <v>2.7393927000000005E-3</v>
      </c>
      <c r="AN486" s="36"/>
      <c r="AO486" s="36"/>
    </row>
    <row r="487" spans="1:41" ht="15" customHeight="1" x14ac:dyDescent="0.2">
      <c r="A487" s="38">
        <v>43815</v>
      </c>
      <c r="B487" s="39">
        <v>3.676E-3</v>
      </c>
      <c r="C487" s="39">
        <v>-1.3693E-2</v>
      </c>
      <c r="D487" s="39">
        <v>6.6249999999999998E-3</v>
      </c>
      <c r="E487" s="39">
        <v>2.2842999999999999E-2</v>
      </c>
      <c r="F487" s="39">
        <v>2.8001999999999999E-2</v>
      </c>
      <c r="G487" s="39">
        <v>-1.0052E-2</v>
      </c>
      <c r="H487" s="39">
        <v>1.2911000000000001E-2</v>
      </c>
      <c r="I487" s="39">
        <v>3.6800000000000001E-3</v>
      </c>
      <c r="J487" s="39">
        <v>1.4206E-2</v>
      </c>
      <c r="K487" s="39">
        <v>3.4361000000000003E-2</v>
      </c>
      <c r="L487" s="39">
        <v>-5.9519999999999998E-3</v>
      </c>
      <c r="M487" s="42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8">
        <v>43805</v>
      </c>
      <c r="AJ487" s="39">
        <v>1.6393999999999999E-2</v>
      </c>
      <c r="AK487" s="39">
        <v>2.1450000000000002E-3</v>
      </c>
      <c r="AL487" s="39">
        <v>2.1000000000000001E-4</v>
      </c>
      <c r="AM487" s="44">
        <f t="shared" si="4"/>
        <v>6.2490416999999993E-3</v>
      </c>
      <c r="AN487" s="36"/>
      <c r="AO487" s="36"/>
    </row>
    <row r="488" spans="1:41" ht="15" customHeight="1" x14ac:dyDescent="0.2">
      <c r="A488" s="38">
        <v>43816</v>
      </c>
      <c r="B488" s="39">
        <v>-8.9499999999999996E-3</v>
      </c>
      <c r="C488" s="39">
        <v>2.231E-2</v>
      </c>
      <c r="D488" s="39">
        <v>-7.3399999999999995E-4</v>
      </c>
      <c r="E488" s="39">
        <v>-1.5058E-2</v>
      </c>
      <c r="F488" s="39">
        <v>-3.9529999999999999E-3</v>
      </c>
      <c r="G488" s="39">
        <v>-4.4299999999999999E-3</v>
      </c>
      <c r="H488" s="39">
        <v>-1.0515E-2</v>
      </c>
      <c r="I488" s="39">
        <v>-5.7099999999999998E-3</v>
      </c>
      <c r="J488" s="39">
        <v>-4.2189999999999997E-3</v>
      </c>
      <c r="K488" s="39">
        <v>-2.3382E-2</v>
      </c>
      <c r="L488" s="39">
        <v>6.4050000000000001E-3</v>
      </c>
      <c r="M488" s="42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8">
        <v>43808</v>
      </c>
      <c r="AJ488" s="39">
        <v>-5.4199999999999995E-4</v>
      </c>
      <c r="AK488" s="39">
        <v>1.1364000000000001E-2</v>
      </c>
      <c r="AL488" s="39">
        <v>-3.153E-3</v>
      </c>
      <c r="AM488" s="44">
        <f t="shared" si="4"/>
        <v>2.5560777000000002E-3</v>
      </c>
      <c r="AN488" s="36"/>
      <c r="AO488" s="36"/>
    </row>
    <row r="489" spans="1:41" ht="15" customHeight="1" x14ac:dyDescent="0.2">
      <c r="A489" s="38">
        <v>43817</v>
      </c>
      <c r="B489" s="39">
        <v>9.4739999999999998E-3</v>
      </c>
      <c r="C489" s="39">
        <v>3.3942E-2</v>
      </c>
      <c r="D489" s="39">
        <v>-5.8910000000000004E-3</v>
      </c>
      <c r="E489" s="39">
        <v>1.348E-3</v>
      </c>
      <c r="F489" s="39">
        <v>2.3484000000000001E-2</v>
      </c>
      <c r="G489" s="39">
        <v>4.9091999999999997E-2</v>
      </c>
      <c r="H489" s="39">
        <v>8.3420000000000005E-3</v>
      </c>
      <c r="I489" s="39">
        <v>1.7576000000000001E-2</v>
      </c>
      <c r="J489" s="39">
        <v>2.3653E-2</v>
      </c>
      <c r="K489" s="39">
        <v>2.4271000000000001E-2</v>
      </c>
      <c r="L489" s="39">
        <v>1.4973999999999999E-2</v>
      </c>
      <c r="M489" s="42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8">
        <v>43809</v>
      </c>
      <c r="AJ489" s="39">
        <v>-3.803E-3</v>
      </c>
      <c r="AK489" s="39">
        <v>0</v>
      </c>
      <c r="AL489" s="39">
        <v>-4.8539999999999998E-3</v>
      </c>
      <c r="AM489" s="44">
        <f t="shared" si="4"/>
        <v>-2.8853780999999997E-3</v>
      </c>
      <c r="AN489" s="36"/>
      <c r="AO489" s="36"/>
    </row>
    <row r="490" spans="1:41" ht="15" customHeight="1" x14ac:dyDescent="0.2">
      <c r="A490" s="38">
        <v>43818</v>
      </c>
      <c r="B490" s="39">
        <v>4.182E-3</v>
      </c>
      <c r="C490" s="39">
        <v>1.0215999999999999E-2</v>
      </c>
      <c r="D490" s="39">
        <v>2.8396999999999999E-2</v>
      </c>
      <c r="E490" s="39">
        <v>-1.3901E-2</v>
      </c>
      <c r="F490" s="39">
        <v>2.8601000000000001E-2</v>
      </c>
      <c r="G490" s="39">
        <v>-1.8897000000000001E-2</v>
      </c>
      <c r="H490" s="39">
        <v>6.1130000000000004E-3</v>
      </c>
      <c r="I490" s="39">
        <v>9.7529999999999995E-3</v>
      </c>
      <c r="J490" s="39">
        <v>1.1724999999999999E-2</v>
      </c>
      <c r="K490" s="39">
        <v>-1.7780000000000001E-3</v>
      </c>
      <c r="L490" s="39">
        <v>7.1219999999999999E-3</v>
      </c>
      <c r="M490" s="42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8">
        <v>43810</v>
      </c>
      <c r="AJ490" s="39">
        <v>4.3449999999999999E-3</v>
      </c>
      <c r="AK490" s="39">
        <v>3.0599999999999999E-2</v>
      </c>
      <c r="AL490" s="39">
        <v>1.0102999999999999E-2</v>
      </c>
      <c r="AM490" s="44">
        <f t="shared" si="4"/>
        <v>1.50144984E-2</v>
      </c>
      <c r="AN490" s="36"/>
      <c r="AO490" s="36"/>
    </row>
    <row r="491" spans="1:41" ht="15" customHeight="1" x14ac:dyDescent="0.2">
      <c r="A491" s="38">
        <v>43819</v>
      </c>
      <c r="B491" s="39">
        <v>1.227E-2</v>
      </c>
      <c r="C491" s="39">
        <v>-1.957E-3</v>
      </c>
      <c r="D491" s="39">
        <v>-7.18E-4</v>
      </c>
      <c r="E491" s="39">
        <v>-3.7629999999999999E-3</v>
      </c>
      <c r="F491" s="39">
        <v>-6.2849999999999998E-3</v>
      </c>
      <c r="G491" s="39">
        <v>-4.7289999999999997E-3</v>
      </c>
      <c r="H491" s="39">
        <v>1.4248E-2</v>
      </c>
      <c r="I491" s="39">
        <v>1.2570000000000001E-3</v>
      </c>
      <c r="J491" s="39">
        <v>-2.2332999999999999E-2</v>
      </c>
      <c r="K491" s="39">
        <v>1.1499000000000001E-2</v>
      </c>
      <c r="L491" s="39">
        <v>-8.7000000000000001E-5</v>
      </c>
      <c r="M491" s="42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8">
        <v>43811</v>
      </c>
      <c r="AJ491" s="39">
        <v>1.3459E-2</v>
      </c>
      <c r="AK491" s="39">
        <v>0</v>
      </c>
      <c r="AL491" s="39">
        <v>1.6739999999999999E-3</v>
      </c>
      <c r="AM491" s="44">
        <f t="shared" si="4"/>
        <v>5.0438289000000001E-3</v>
      </c>
      <c r="AN491" s="36"/>
      <c r="AO491" s="36"/>
    </row>
    <row r="492" spans="1:41" ht="15" customHeight="1" x14ac:dyDescent="0.2">
      <c r="A492" s="38">
        <v>43822</v>
      </c>
      <c r="B492" s="39">
        <v>2.6410000000000001E-3</v>
      </c>
      <c r="C492" s="39">
        <v>2.9714999999999998E-2</v>
      </c>
      <c r="D492" s="39">
        <v>2.153E-3</v>
      </c>
      <c r="E492" s="39">
        <v>2.3960000000000001E-3</v>
      </c>
      <c r="F492" s="39">
        <v>2.6751E-2</v>
      </c>
      <c r="G492" s="39">
        <v>2.7042E-2</v>
      </c>
      <c r="H492" s="39">
        <v>1.7291000000000001E-2</v>
      </c>
      <c r="I492" s="39">
        <v>6.9760000000000004E-3</v>
      </c>
      <c r="J492" s="39">
        <v>2.7229E-2</v>
      </c>
      <c r="K492" s="39">
        <v>2.6043E-2</v>
      </c>
      <c r="L492" s="39">
        <v>6.4250000000000002E-3</v>
      </c>
      <c r="M492" s="42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8">
        <v>43812</v>
      </c>
      <c r="AJ492" s="39">
        <v>1.6441999999999998E-2</v>
      </c>
      <c r="AK492" s="39">
        <v>1.2930000000000001E-2</v>
      </c>
      <c r="AL492" s="39">
        <v>3.3400000000000001E-3</v>
      </c>
      <c r="AM492" s="44">
        <f t="shared" si="4"/>
        <v>1.09029096E-2</v>
      </c>
      <c r="AN492" s="36"/>
      <c r="AO492" s="36"/>
    </row>
    <row r="493" spans="1:41" ht="15" customHeight="1" x14ac:dyDescent="0.2">
      <c r="A493" s="38">
        <v>43825</v>
      </c>
      <c r="B493" s="39">
        <v>1.362E-2</v>
      </c>
      <c r="C493" s="39">
        <v>1.1342E-2</v>
      </c>
      <c r="D493" s="39">
        <v>-5.9080000000000001E-3</v>
      </c>
      <c r="E493" s="39">
        <v>2.5318E-2</v>
      </c>
      <c r="F493" s="39">
        <v>1.5834999999999998E-2</v>
      </c>
      <c r="G493" s="39">
        <v>2.5156999999999999E-2</v>
      </c>
      <c r="H493" s="39">
        <v>2.4646000000000001E-2</v>
      </c>
      <c r="I493" s="39">
        <v>1.5011E-2</v>
      </c>
      <c r="J493" s="39">
        <v>3.0720000000000001E-2</v>
      </c>
      <c r="K493" s="39">
        <v>1.1077999999999999E-2</v>
      </c>
      <c r="L493" s="39">
        <v>1.1499000000000001E-2</v>
      </c>
      <c r="M493" s="42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8">
        <v>43815</v>
      </c>
      <c r="AJ493" s="39">
        <v>3.676E-3</v>
      </c>
      <c r="AK493" s="39">
        <v>2.8001999999999999E-2</v>
      </c>
      <c r="AL493" s="39">
        <v>-1.0052E-2</v>
      </c>
      <c r="AM493" s="44">
        <f t="shared" si="4"/>
        <v>7.207945799999998E-3</v>
      </c>
      <c r="AN493" s="36"/>
      <c r="AO493" s="36"/>
    </row>
    <row r="494" spans="1:41" ht="15" customHeight="1" x14ac:dyDescent="0.2">
      <c r="A494" s="38">
        <v>43826</v>
      </c>
      <c r="B494" s="39">
        <v>-3.127E-3</v>
      </c>
      <c r="C494" s="39">
        <v>-4.333E-3</v>
      </c>
      <c r="D494" s="39">
        <v>6.535E-3</v>
      </c>
      <c r="E494" s="39">
        <v>6.6600000000000003E-4</v>
      </c>
      <c r="F494" s="39">
        <v>-5.4530000000000004E-3</v>
      </c>
      <c r="G494" s="39">
        <v>-6.0829999999999999E-3</v>
      </c>
      <c r="H494" s="39">
        <v>-1.0274E-2</v>
      </c>
      <c r="I494" s="39">
        <v>-1.3632E-2</v>
      </c>
      <c r="J494" s="39">
        <v>-6.2360000000000002E-3</v>
      </c>
      <c r="K494" s="39">
        <v>-2.5752000000000001E-2</v>
      </c>
      <c r="L494" s="39">
        <v>-5.7330000000000002E-3</v>
      </c>
      <c r="M494" s="42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8">
        <v>43816</v>
      </c>
      <c r="AJ494" s="39">
        <v>-8.9499999999999996E-3</v>
      </c>
      <c r="AK494" s="39">
        <v>-3.9529999999999999E-3</v>
      </c>
      <c r="AL494" s="39">
        <v>-4.4299999999999999E-3</v>
      </c>
      <c r="AM494" s="44">
        <f t="shared" si="4"/>
        <v>-5.7770888999999995E-3</v>
      </c>
      <c r="AN494" s="36"/>
      <c r="AO494" s="36"/>
    </row>
    <row r="495" spans="1:41" ht="15" customHeight="1" x14ac:dyDescent="0.2">
      <c r="A495" s="38">
        <v>43829</v>
      </c>
      <c r="B495" s="39">
        <v>-2.5906999999999999E-2</v>
      </c>
      <c r="C495" s="39">
        <v>-2.836E-3</v>
      </c>
      <c r="D495" s="39">
        <v>2.2686999999999999E-2</v>
      </c>
      <c r="E495" s="39">
        <v>-1.1054E-2</v>
      </c>
      <c r="F495" s="39">
        <v>-9.7680000000000006E-3</v>
      </c>
      <c r="G495" s="39">
        <v>-1.9699999999999999E-4</v>
      </c>
      <c r="H495" s="39">
        <v>-6.7819999999999998E-3</v>
      </c>
      <c r="I495" s="39">
        <v>1.603E-3</v>
      </c>
      <c r="J495" s="39">
        <v>-1.1534000000000001E-2</v>
      </c>
      <c r="K495" s="39">
        <v>-2.9114999999999999E-2</v>
      </c>
      <c r="L495" s="39">
        <v>-7.6490000000000004E-3</v>
      </c>
      <c r="M495" s="42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8">
        <v>43817</v>
      </c>
      <c r="AJ495" s="39">
        <v>9.4739999999999998E-3</v>
      </c>
      <c r="AK495" s="39">
        <v>2.3484000000000001E-2</v>
      </c>
      <c r="AL495" s="39">
        <v>4.9091999999999997E-2</v>
      </c>
      <c r="AM495" s="44">
        <f t="shared" si="4"/>
        <v>2.7347264999999999E-2</v>
      </c>
      <c r="AN495" s="36"/>
      <c r="AO495" s="36"/>
    </row>
    <row r="496" spans="1:41" ht="15" customHeight="1" x14ac:dyDescent="0.2">
      <c r="A496" s="38">
        <v>43832</v>
      </c>
      <c r="B496" s="39">
        <v>2.7992E-2</v>
      </c>
      <c r="C496" s="39">
        <v>1.8384000000000001E-2</v>
      </c>
      <c r="D496" s="39">
        <v>-1.3844E-2</v>
      </c>
      <c r="E496" s="39">
        <v>4.6718999999999997E-2</v>
      </c>
      <c r="F496" s="39">
        <v>0</v>
      </c>
      <c r="G496" s="39">
        <v>2.3347E-2</v>
      </c>
      <c r="H496" s="39">
        <v>2.9797000000000001E-2</v>
      </c>
      <c r="I496" s="39">
        <v>2.3046000000000001E-2</v>
      </c>
      <c r="J496" s="39">
        <v>4.5560999999999997E-2</v>
      </c>
      <c r="K496" s="39">
        <v>4.8918000000000003E-2</v>
      </c>
      <c r="L496" s="39">
        <v>2.5003999999999998E-2</v>
      </c>
      <c r="M496" s="42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8">
        <v>43818</v>
      </c>
      <c r="AJ496" s="39">
        <v>4.182E-3</v>
      </c>
      <c r="AK496" s="39">
        <v>2.8601000000000001E-2</v>
      </c>
      <c r="AL496" s="39">
        <v>-1.8897000000000001E-2</v>
      </c>
      <c r="AM496" s="44">
        <f t="shared" si="4"/>
        <v>4.6282038000000003E-3</v>
      </c>
      <c r="AN496" s="36"/>
      <c r="AO496" s="36"/>
    </row>
    <row r="497" spans="1:41" ht="15" customHeight="1" x14ac:dyDescent="0.2">
      <c r="A497" s="38">
        <v>43833</v>
      </c>
      <c r="B497" s="39">
        <v>-1.4161999999999999E-2</v>
      </c>
      <c r="C497" s="39">
        <v>-1.6739999999999999E-3</v>
      </c>
      <c r="D497" s="39">
        <v>5.4954999999999997E-2</v>
      </c>
      <c r="E497" s="39">
        <v>5.2899000000000002E-2</v>
      </c>
      <c r="F497" s="39">
        <v>-8.0070000000000002E-3</v>
      </c>
      <c r="G497" s="39">
        <v>5.7530000000000003E-3</v>
      </c>
      <c r="H497" s="39">
        <v>1.467E-3</v>
      </c>
      <c r="I497" s="39">
        <v>-6.9810000000000002E-3</v>
      </c>
      <c r="J497" s="39">
        <v>-1.4617E-2</v>
      </c>
      <c r="K497" s="39">
        <v>-2.1543E-2</v>
      </c>
      <c r="L497" s="39">
        <v>-7.339E-3</v>
      </c>
      <c r="M497" s="42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8">
        <v>43819</v>
      </c>
      <c r="AJ497" s="39">
        <v>1.227E-2</v>
      </c>
      <c r="AK497" s="39">
        <v>-6.2849999999999998E-3</v>
      </c>
      <c r="AL497" s="39">
        <v>-4.7289999999999997E-3</v>
      </c>
      <c r="AM497" s="44">
        <f t="shared" si="4"/>
        <v>4.1862480000000053E-4</v>
      </c>
      <c r="AN497" s="36"/>
      <c r="AO497" s="36"/>
    </row>
    <row r="498" spans="1:41" ht="15" customHeight="1" x14ac:dyDescent="0.2">
      <c r="A498" s="38">
        <v>43836</v>
      </c>
      <c r="B498" s="39">
        <v>4.7429999999999998E-3</v>
      </c>
      <c r="C498" s="39">
        <v>-1.3306999999999999E-2</v>
      </c>
      <c r="D498" s="39">
        <v>-1.0331E-2</v>
      </c>
      <c r="E498" s="39">
        <v>-9.188E-3</v>
      </c>
      <c r="F498" s="39">
        <v>-5.581E-3</v>
      </c>
      <c r="G498" s="39">
        <v>-8.4489999999999999E-3</v>
      </c>
      <c r="H498" s="39">
        <v>-1.65E-3</v>
      </c>
      <c r="I498" s="39">
        <v>-8.7600000000000004E-4</v>
      </c>
      <c r="J498" s="39">
        <v>-1.1724999999999999E-2</v>
      </c>
      <c r="K498" s="39">
        <v>0</v>
      </c>
      <c r="L498" s="39">
        <v>-7.0679999999999996E-3</v>
      </c>
      <c r="M498" s="42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8">
        <v>43822</v>
      </c>
      <c r="AJ498" s="39">
        <v>2.6410000000000001E-3</v>
      </c>
      <c r="AK498" s="39">
        <v>2.6751E-2</v>
      </c>
      <c r="AL498" s="39">
        <v>2.7042E-2</v>
      </c>
      <c r="AM498" s="44">
        <f t="shared" si="4"/>
        <v>1.88094522E-2</v>
      </c>
      <c r="AN498" s="36"/>
      <c r="AO498" s="36"/>
    </row>
    <row r="499" spans="1:41" ht="15" customHeight="1" x14ac:dyDescent="0.2">
      <c r="A499" s="38">
        <v>43837</v>
      </c>
      <c r="B499" s="39">
        <v>2.101E-3</v>
      </c>
      <c r="C499" s="39">
        <v>-7.5760000000000003E-3</v>
      </c>
      <c r="D499" s="39">
        <v>6.156E-3</v>
      </c>
      <c r="E499" s="39">
        <v>3.0720000000000001E-3</v>
      </c>
      <c r="F499" s="39">
        <v>2.2141000000000001E-2</v>
      </c>
      <c r="G499" s="39">
        <v>2.1189999999999998E-3</v>
      </c>
      <c r="H499" s="39">
        <v>2.9320000000000001E-3</v>
      </c>
      <c r="I499" s="39">
        <v>-5.2599999999999999E-4</v>
      </c>
      <c r="J499" s="39">
        <v>9.6780000000000008E-3</v>
      </c>
      <c r="K499" s="39">
        <v>1.47E-2</v>
      </c>
      <c r="L499" s="39">
        <v>-1.8500000000000001E-3</v>
      </c>
      <c r="M499" s="42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8">
        <v>43825</v>
      </c>
      <c r="AJ499" s="39">
        <v>1.362E-2</v>
      </c>
      <c r="AK499" s="39">
        <v>1.5834999999999998E-2</v>
      </c>
      <c r="AL499" s="39">
        <v>2.5156999999999999E-2</v>
      </c>
      <c r="AM499" s="44">
        <f t="shared" si="4"/>
        <v>1.82021796E-2</v>
      </c>
      <c r="AN499" s="36"/>
      <c r="AO499" s="36"/>
    </row>
    <row r="500" spans="1:41" ht="15" customHeight="1" x14ac:dyDescent="0.2">
      <c r="A500" s="38">
        <v>43838</v>
      </c>
      <c r="B500" s="39">
        <v>-4.7330000000000002E-3</v>
      </c>
      <c r="C500" s="39">
        <v>-9.1669999999999998E-3</v>
      </c>
      <c r="D500" s="39">
        <v>-1.0515E-2</v>
      </c>
      <c r="E500" s="39">
        <v>-3.1472E-2</v>
      </c>
      <c r="F500" s="39">
        <v>2.4299999999999999E-3</v>
      </c>
      <c r="G500" s="39">
        <v>-1.0056000000000001E-2</v>
      </c>
      <c r="H500" s="39">
        <v>2.7409999999999999E-3</v>
      </c>
      <c r="I500" s="39">
        <v>6.4679999999999998E-3</v>
      </c>
      <c r="J500" s="39">
        <v>-4.9300000000000004E-3</v>
      </c>
      <c r="K500" s="39">
        <v>-4.3010000000000001E-3</v>
      </c>
      <c r="L500" s="39">
        <v>-3.555E-3</v>
      </c>
      <c r="M500" s="42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8">
        <v>43826</v>
      </c>
      <c r="AJ500" s="39">
        <v>-3.127E-3</v>
      </c>
      <c r="AK500" s="39">
        <v>-5.4530000000000004E-3</v>
      </c>
      <c r="AL500" s="39">
        <v>-6.0829999999999999E-3</v>
      </c>
      <c r="AM500" s="44">
        <f t="shared" si="4"/>
        <v>-4.8871779000000002E-3</v>
      </c>
      <c r="AN500" s="36"/>
      <c r="AO500" s="36"/>
    </row>
    <row r="501" spans="1:41" ht="15" customHeight="1" x14ac:dyDescent="0.2">
      <c r="A501" s="38">
        <v>43839</v>
      </c>
      <c r="B501" s="39">
        <v>-7.9389999999999999E-3</v>
      </c>
      <c r="C501" s="39">
        <v>-2.0546999999999999E-2</v>
      </c>
      <c r="D501" s="39">
        <v>3.4629E-2</v>
      </c>
      <c r="E501" s="39">
        <v>-5.078E-3</v>
      </c>
      <c r="F501" s="39">
        <v>-3.039E-3</v>
      </c>
      <c r="G501" s="39">
        <v>2.911E-3</v>
      </c>
      <c r="H501" s="39">
        <v>-1.8200000000000001E-4</v>
      </c>
      <c r="I501" s="39">
        <v>-7.6959999999999997E-3</v>
      </c>
      <c r="J501" s="39">
        <v>5.3400000000000001E-3</v>
      </c>
      <c r="K501" s="39">
        <v>5.1590000000000004E-3</v>
      </c>
      <c r="L501" s="39">
        <v>-2.5839999999999999E-3</v>
      </c>
      <c r="M501" s="42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8">
        <v>43829</v>
      </c>
      <c r="AJ501" s="39">
        <v>-2.5906999999999999E-2</v>
      </c>
      <c r="AK501" s="39">
        <v>-9.7680000000000006E-3</v>
      </c>
      <c r="AL501" s="39">
        <v>-1.9699999999999999E-4</v>
      </c>
      <c r="AM501" s="44">
        <f t="shared" si="4"/>
        <v>-1.19561376E-2</v>
      </c>
      <c r="AN501" s="36"/>
      <c r="AO501" s="36"/>
    </row>
    <row r="502" spans="1:41" ht="15" customHeight="1" x14ac:dyDescent="0.2">
      <c r="A502" s="38">
        <v>43840</v>
      </c>
      <c r="B502" s="39">
        <v>3.7130000000000002E-3</v>
      </c>
      <c r="C502" s="39">
        <v>-2.3782000000000001E-2</v>
      </c>
      <c r="D502" s="39">
        <v>1.7544000000000001E-2</v>
      </c>
      <c r="E502" s="39">
        <v>6.9750000000000003E-3</v>
      </c>
      <c r="F502" s="39">
        <v>-3.6589999999999999E-3</v>
      </c>
      <c r="G502" s="39">
        <v>1.4812000000000001E-2</v>
      </c>
      <c r="H502" s="39">
        <v>-9.1299999999999997E-4</v>
      </c>
      <c r="I502" s="39">
        <v>3.156E-3</v>
      </c>
      <c r="J502" s="39">
        <v>-2.0069E-2</v>
      </c>
      <c r="K502" s="39">
        <v>3.4250000000000001E-3</v>
      </c>
      <c r="L502" s="39">
        <v>-3.8370000000000001E-3</v>
      </c>
      <c r="M502" s="42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8">
        <v>43832</v>
      </c>
      <c r="AJ502" s="39">
        <v>2.7992E-2</v>
      </c>
      <c r="AK502" s="39">
        <v>0</v>
      </c>
      <c r="AL502" s="39">
        <v>2.3347E-2</v>
      </c>
      <c r="AM502" s="44">
        <f t="shared" si="4"/>
        <v>1.7111288699999998E-2</v>
      </c>
      <c r="AN502" s="36"/>
      <c r="AO502" s="36"/>
    </row>
    <row r="503" spans="1:41" ht="15" customHeight="1" x14ac:dyDescent="0.2">
      <c r="A503" s="38">
        <v>43843</v>
      </c>
      <c r="B503" s="39">
        <v>1.6798E-2</v>
      </c>
      <c r="C503" s="39">
        <v>1.1169E-2</v>
      </c>
      <c r="D503" s="39">
        <v>2.4448000000000001E-2</v>
      </c>
      <c r="E503" s="39">
        <v>1.8780000000000002E-2</v>
      </c>
      <c r="F503" s="39">
        <v>1.6959999999999999E-2</v>
      </c>
      <c r="G503" s="39">
        <v>1.8727000000000001E-2</v>
      </c>
      <c r="H503" s="39">
        <v>2.8632999999999999E-2</v>
      </c>
      <c r="I503" s="39">
        <v>2.1472999999999999E-2</v>
      </c>
      <c r="J503" s="39">
        <v>3.13E-3</v>
      </c>
      <c r="K503" s="39">
        <v>8.2013000000000003E-2</v>
      </c>
      <c r="L503" s="39">
        <v>1.5651000000000002E-2</v>
      </c>
      <c r="M503" s="42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8">
        <v>43833</v>
      </c>
      <c r="AJ503" s="39">
        <v>-1.4161999999999999E-2</v>
      </c>
      <c r="AK503" s="39">
        <v>-8.0070000000000002E-3</v>
      </c>
      <c r="AL503" s="39">
        <v>5.7530000000000003E-3</v>
      </c>
      <c r="AM503" s="44">
        <f t="shared" si="4"/>
        <v>-5.4714528000000002E-3</v>
      </c>
      <c r="AN503" s="36"/>
      <c r="AO503" s="36"/>
    </row>
    <row r="504" spans="1:41" ht="15" customHeight="1" x14ac:dyDescent="0.2">
      <c r="A504" s="38">
        <v>43844</v>
      </c>
      <c r="B504" s="39">
        <v>-5.7429999999999998E-3</v>
      </c>
      <c r="C504" s="39">
        <v>-5.3689999999999996E-3</v>
      </c>
      <c r="D504" s="39">
        <v>9.0969999999999992E-3</v>
      </c>
      <c r="E504" s="39">
        <v>7.7219999999999997E-3</v>
      </c>
      <c r="F504" s="39">
        <v>4.1758000000000003E-2</v>
      </c>
      <c r="G504" s="39">
        <v>1.3773000000000001E-2</v>
      </c>
      <c r="H504" s="39">
        <v>-3.2009999999999999E-3</v>
      </c>
      <c r="I504" s="39">
        <v>-1.2759E-2</v>
      </c>
      <c r="J504" s="39">
        <v>4.1580000000000002E-3</v>
      </c>
      <c r="K504" s="39">
        <v>4.9914E-2</v>
      </c>
      <c r="L504" s="39">
        <v>2.6129999999999999E-3</v>
      </c>
      <c r="M504" s="42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8">
        <v>43836</v>
      </c>
      <c r="AJ504" s="39">
        <v>4.7429999999999998E-3</v>
      </c>
      <c r="AK504" s="39">
        <v>-5.581E-3</v>
      </c>
      <c r="AL504" s="39">
        <v>-8.4489999999999999E-3</v>
      </c>
      <c r="AM504" s="44">
        <f t="shared" si="4"/>
        <v>-3.0953571E-3</v>
      </c>
      <c r="AN504" s="36"/>
      <c r="AO504" s="36"/>
    </row>
    <row r="505" spans="1:41" ht="15" customHeight="1" x14ac:dyDescent="0.2">
      <c r="A505" s="38">
        <v>43845</v>
      </c>
      <c r="B505" s="39">
        <v>-1.7961000000000001E-2</v>
      </c>
      <c r="C505" s="39">
        <v>-1.8515E-2</v>
      </c>
      <c r="D505" s="39">
        <v>6.4469999999999996E-3</v>
      </c>
      <c r="E505" s="39">
        <v>-1.5504E-2</v>
      </c>
      <c r="F505" s="39">
        <v>8.0319999999999992E-3</v>
      </c>
      <c r="G505" s="39">
        <v>-1.2088E-2</v>
      </c>
      <c r="H505" s="39">
        <v>-1.2725E-2</v>
      </c>
      <c r="I505" s="39">
        <v>-6.6160000000000004E-3</v>
      </c>
      <c r="J505" s="39">
        <v>2.0699999999999999E-4</v>
      </c>
      <c r="K505" s="39">
        <v>1.487E-2</v>
      </c>
      <c r="L505" s="39">
        <v>-1.0408000000000001E-2</v>
      </c>
      <c r="M505" s="42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8">
        <v>43837</v>
      </c>
      <c r="AJ505" s="39">
        <v>2.101E-3</v>
      </c>
      <c r="AK505" s="39">
        <v>2.2141000000000001E-2</v>
      </c>
      <c r="AL505" s="39">
        <v>2.1189999999999998E-3</v>
      </c>
      <c r="AM505" s="44">
        <f t="shared" si="4"/>
        <v>8.7861212999999997E-3</v>
      </c>
      <c r="AN505" s="36"/>
      <c r="AO505" s="36"/>
    </row>
    <row r="506" spans="1:41" ht="15" customHeight="1" x14ac:dyDescent="0.2">
      <c r="A506" s="38">
        <v>43846</v>
      </c>
      <c r="B506" s="39">
        <v>-3.2030000000000001E-3</v>
      </c>
      <c r="C506" s="39">
        <v>4.4590000000000003E-3</v>
      </c>
      <c r="D506" s="39">
        <v>-1.9337E-2</v>
      </c>
      <c r="E506" s="39">
        <v>3.7429999999999998E-3</v>
      </c>
      <c r="F506" s="39">
        <v>2.7615000000000001E-2</v>
      </c>
      <c r="G506" s="39">
        <v>-6.7580000000000001E-3</v>
      </c>
      <c r="H506" s="39">
        <v>-4.5199999999999997E-3</v>
      </c>
      <c r="I506" s="39">
        <v>8.0029999999999997E-3</v>
      </c>
      <c r="J506" s="39">
        <v>1.9310000000000001E-2</v>
      </c>
      <c r="K506" s="39">
        <v>2.9480000000000001E-3</v>
      </c>
      <c r="L506" s="39">
        <v>2.4880000000000002E-3</v>
      </c>
      <c r="M506" s="42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8">
        <v>43838</v>
      </c>
      <c r="AJ506" s="39">
        <v>-4.7330000000000002E-3</v>
      </c>
      <c r="AK506" s="39">
        <v>2.4299999999999999E-3</v>
      </c>
      <c r="AL506" s="39">
        <v>-1.0056000000000001E-2</v>
      </c>
      <c r="AM506" s="44">
        <f t="shared" si="4"/>
        <v>-4.1192546999999999E-3</v>
      </c>
      <c r="AN506" s="36"/>
      <c r="AO506" s="36"/>
    </row>
    <row r="507" spans="1:41" ht="15" customHeight="1" x14ac:dyDescent="0.2">
      <c r="A507" s="38">
        <v>43847</v>
      </c>
      <c r="B507" s="39">
        <v>0</v>
      </c>
      <c r="C507" s="39">
        <v>1.3457999999999999E-2</v>
      </c>
      <c r="D507" s="39">
        <v>1.0947999999999999E-2</v>
      </c>
      <c r="E507" s="39">
        <v>3.0960000000000001E-2</v>
      </c>
      <c r="F507" s="39">
        <v>1.1606E-2</v>
      </c>
      <c r="G507" s="39">
        <v>6.3839999999999999E-3</v>
      </c>
      <c r="H507" s="39">
        <v>5.6010000000000001E-3</v>
      </c>
      <c r="I507" s="39">
        <v>2.5829000000000001E-2</v>
      </c>
      <c r="J507" s="39">
        <v>6.894E-3</v>
      </c>
      <c r="K507" s="39">
        <v>1.0248999999999999E-2</v>
      </c>
      <c r="L507" s="39">
        <v>1.5086E-2</v>
      </c>
      <c r="M507" s="42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8">
        <v>43839</v>
      </c>
      <c r="AJ507" s="39">
        <v>-7.9389999999999999E-3</v>
      </c>
      <c r="AK507" s="39">
        <v>-3.039E-3</v>
      </c>
      <c r="AL507" s="39">
        <v>2.911E-3</v>
      </c>
      <c r="AM507" s="44">
        <f t="shared" si="4"/>
        <v>-2.6887311000000002E-3</v>
      </c>
      <c r="AN507" s="36"/>
      <c r="AO507" s="36"/>
    </row>
    <row r="508" spans="1:41" ht="15" customHeight="1" x14ac:dyDescent="0.2">
      <c r="A508" s="38">
        <v>43850</v>
      </c>
      <c r="B508" s="39">
        <v>5.3330000000000001E-3</v>
      </c>
      <c r="C508" s="39">
        <v>-6.4050000000000001E-3</v>
      </c>
      <c r="D508" s="39">
        <v>2.3695999999999998E-2</v>
      </c>
      <c r="E508" s="39">
        <v>2.1499999999999998E-2</v>
      </c>
      <c r="F508" s="39">
        <v>1.0928999999999999E-2</v>
      </c>
      <c r="G508" s="39">
        <v>-5.62E-4</v>
      </c>
      <c r="H508" s="39">
        <v>1.5377E-2</v>
      </c>
      <c r="I508" s="39">
        <v>4.7169999999999998E-3</v>
      </c>
      <c r="J508" s="39">
        <v>2.2200000000000002E-3</v>
      </c>
      <c r="K508" s="39">
        <v>2.0188000000000001E-2</v>
      </c>
      <c r="L508" s="39">
        <v>3.2269999999999998E-3</v>
      </c>
      <c r="M508" s="42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8">
        <v>43840</v>
      </c>
      <c r="AJ508" s="39">
        <v>3.7130000000000002E-3</v>
      </c>
      <c r="AK508" s="39">
        <v>-3.6589999999999999E-3</v>
      </c>
      <c r="AL508" s="39">
        <v>1.4812000000000001E-2</v>
      </c>
      <c r="AM508" s="44">
        <f t="shared" si="4"/>
        <v>4.9548378000000004E-3</v>
      </c>
      <c r="AN508" s="36"/>
      <c r="AO508" s="36"/>
    </row>
    <row r="509" spans="1:41" ht="15" customHeight="1" x14ac:dyDescent="0.2">
      <c r="A509" s="38">
        <v>43851</v>
      </c>
      <c r="B509" s="39">
        <v>-3.1970000000000002E-3</v>
      </c>
      <c r="C509" s="39">
        <v>-2.9342E-2</v>
      </c>
      <c r="D509" s="39">
        <v>-7.6239999999999997E-3</v>
      </c>
      <c r="E509" s="39">
        <v>-9.7970000000000002E-3</v>
      </c>
      <c r="F509" s="39">
        <v>9.7350000000000006E-3</v>
      </c>
      <c r="G509" s="39">
        <v>3.738E-3</v>
      </c>
      <c r="H509" s="39">
        <v>-8.5529999999999998E-3</v>
      </c>
      <c r="I509" s="39">
        <v>-9.2870000000000001E-3</v>
      </c>
      <c r="J509" s="39">
        <v>-8.097E-3</v>
      </c>
      <c r="K509" s="39">
        <v>2.1885999999999999E-2</v>
      </c>
      <c r="L509" s="39">
        <v>-1.5559E-2</v>
      </c>
      <c r="M509" s="42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8">
        <v>43843</v>
      </c>
      <c r="AJ509" s="39">
        <v>1.6798E-2</v>
      </c>
      <c r="AK509" s="39">
        <v>1.6959999999999999E-2</v>
      </c>
      <c r="AL509" s="39">
        <v>1.8727000000000001E-2</v>
      </c>
      <c r="AM509" s="44">
        <f t="shared" si="4"/>
        <v>1.7493250499999998E-2</v>
      </c>
      <c r="AN509" s="36"/>
      <c r="AO509" s="36"/>
    </row>
    <row r="510" spans="1:41" ht="15" customHeight="1" x14ac:dyDescent="0.2">
      <c r="A510" s="38">
        <v>43852</v>
      </c>
      <c r="B510" s="39">
        <v>1.6407000000000001E-2</v>
      </c>
      <c r="C510" s="39">
        <v>7.8270000000000006E-3</v>
      </c>
      <c r="D510" s="39">
        <v>0</v>
      </c>
      <c r="E510" s="39">
        <v>1.5100000000000001E-2</v>
      </c>
      <c r="F510" s="39">
        <v>-1.0279E-2</v>
      </c>
      <c r="G510" s="39">
        <v>1.8699999999999999E-4</v>
      </c>
      <c r="H510" s="39">
        <v>1.609E-3</v>
      </c>
      <c r="I510" s="39">
        <v>1.5152000000000001E-2</v>
      </c>
      <c r="J510" s="39">
        <v>1.2723999999999999E-2</v>
      </c>
      <c r="K510" s="39">
        <v>4.6392999999999997E-2</v>
      </c>
      <c r="L510" s="39">
        <v>1.1597E-2</v>
      </c>
      <c r="M510" s="42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8">
        <v>43844</v>
      </c>
      <c r="AJ510" s="39">
        <v>-5.7429999999999998E-3</v>
      </c>
      <c r="AK510" s="39">
        <v>4.1758000000000003E-2</v>
      </c>
      <c r="AL510" s="39">
        <v>1.3773000000000001E-2</v>
      </c>
      <c r="AM510" s="44">
        <f t="shared" si="4"/>
        <v>1.6594340400000001E-2</v>
      </c>
      <c r="AN510" s="36"/>
      <c r="AO510" s="36"/>
    </row>
    <row r="511" spans="1:41" ht="15" customHeight="1" x14ac:dyDescent="0.2">
      <c r="A511" s="38">
        <v>43853</v>
      </c>
      <c r="B511" s="39">
        <v>-2.1221E-2</v>
      </c>
      <c r="C511" s="39">
        <v>5.4692999999999999E-2</v>
      </c>
      <c r="D511" s="39">
        <v>5.0889999999999998E-3</v>
      </c>
      <c r="E511" s="39">
        <v>1.0233000000000001E-2</v>
      </c>
      <c r="F511" s="39">
        <v>3.0523999999999999E-2</v>
      </c>
      <c r="G511" s="39">
        <v>-1.8699999999999999E-4</v>
      </c>
      <c r="H511" s="39">
        <v>1.9637999999999999E-2</v>
      </c>
      <c r="I511" s="39">
        <v>1.6899000000000001E-2</v>
      </c>
      <c r="J511" s="39">
        <v>3.7614000000000002E-2</v>
      </c>
      <c r="K511" s="39">
        <v>1.061E-2</v>
      </c>
      <c r="L511" s="39">
        <v>9.5499999999999995E-3</v>
      </c>
      <c r="M511" s="42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8">
        <v>43845</v>
      </c>
      <c r="AJ511" s="39">
        <v>-1.7961000000000001E-2</v>
      </c>
      <c r="AK511" s="39">
        <v>8.0319999999999992E-3</v>
      </c>
      <c r="AL511" s="39">
        <v>-1.2088E-2</v>
      </c>
      <c r="AM511" s="44">
        <f t="shared" si="4"/>
        <v>-7.3382661000000009E-3</v>
      </c>
      <c r="AN511" s="36"/>
      <c r="AO511" s="36"/>
    </row>
    <row r="512" spans="1:41" ht="15" customHeight="1" x14ac:dyDescent="0.2">
      <c r="A512" s="38">
        <v>43854</v>
      </c>
      <c r="B512" s="39">
        <v>1.8065999999999999E-2</v>
      </c>
      <c r="C512" s="39">
        <v>-1.3297E-2</v>
      </c>
      <c r="D512" s="39">
        <v>-6.365E-3</v>
      </c>
      <c r="E512" s="39">
        <v>-3.0717000000000001E-2</v>
      </c>
      <c r="F512" s="39">
        <v>-3.1700000000000001E-3</v>
      </c>
      <c r="G512" s="39">
        <v>5.025E-3</v>
      </c>
      <c r="H512" s="39">
        <v>-3.8940000000000002E-2</v>
      </c>
      <c r="I512" s="39">
        <v>-1.1566999999999999E-2</v>
      </c>
      <c r="J512" s="39">
        <v>-6.398E-3</v>
      </c>
      <c r="K512" s="39">
        <v>-1.061E-2</v>
      </c>
      <c r="L512" s="39">
        <v>-9.6760000000000006E-3</v>
      </c>
      <c r="M512" s="42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8">
        <v>43846</v>
      </c>
      <c r="AJ512" s="39">
        <v>-3.2030000000000001E-3</v>
      </c>
      <c r="AK512" s="39">
        <v>2.7615000000000001E-2</v>
      </c>
      <c r="AL512" s="39">
        <v>-6.7580000000000001E-3</v>
      </c>
      <c r="AM512" s="44">
        <f t="shared" si="4"/>
        <v>5.8840781999999993E-3</v>
      </c>
      <c r="AN512" s="36"/>
      <c r="AO512" s="36"/>
    </row>
    <row r="513" spans="1:41" ht="15" customHeight="1" x14ac:dyDescent="0.2">
      <c r="A513" s="38">
        <v>43857</v>
      </c>
      <c r="B513" s="39">
        <v>-2.3442999999999999E-2</v>
      </c>
      <c r="C513" s="39">
        <v>-9.8910000000000005E-3</v>
      </c>
      <c r="D513" s="39">
        <v>-4.352E-3</v>
      </c>
      <c r="E513" s="39">
        <v>-3.4791000000000002E-2</v>
      </c>
      <c r="F513" s="39">
        <v>6.3290000000000004E-3</v>
      </c>
      <c r="G513" s="39">
        <v>-1.9684E-2</v>
      </c>
      <c r="H513" s="39">
        <v>-2.7140999999999998E-2</v>
      </c>
      <c r="I513" s="39">
        <v>-2.1672E-2</v>
      </c>
      <c r="J513" s="39">
        <v>5.8299999999999997E-4</v>
      </c>
      <c r="K513" s="39">
        <v>-7.6161000000000006E-2</v>
      </c>
      <c r="L513" s="39">
        <v>-3.3457000000000001E-2</v>
      </c>
      <c r="M513" s="42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8">
        <v>43847</v>
      </c>
      <c r="AJ513" s="39">
        <v>0</v>
      </c>
      <c r="AK513" s="39">
        <v>1.1606E-2</v>
      </c>
      <c r="AL513" s="39">
        <v>6.3839999999999999E-3</v>
      </c>
      <c r="AM513" s="44">
        <f t="shared" si="4"/>
        <v>5.9960669999999999E-3</v>
      </c>
      <c r="AN513" s="36"/>
      <c r="AO513" s="36"/>
    </row>
    <row r="514" spans="1:41" ht="15" customHeight="1" x14ac:dyDescent="0.2">
      <c r="A514" s="38">
        <v>43858</v>
      </c>
      <c r="B514" s="39">
        <v>1.3387E-2</v>
      </c>
      <c r="C514" s="39">
        <v>8.1180000000000002E-3</v>
      </c>
      <c r="D514" s="39">
        <v>1.7042000000000002E-2</v>
      </c>
      <c r="E514" s="39">
        <v>2.6962E-2</v>
      </c>
      <c r="F514" s="39">
        <v>4.1970000000000002E-3</v>
      </c>
      <c r="G514" s="39">
        <v>1.2605E-2</v>
      </c>
      <c r="H514" s="39">
        <v>1.3200999999999999E-2</v>
      </c>
      <c r="I514" s="39">
        <v>1.3328E-2</v>
      </c>
      <c r="J514" s="39">
        <v>2.7987000000000001E-2</v>
      </c>
      <c r="K514" s="39">
        <v>5.1868999999999998E-2</v>
      </c>
      <c r="L514" s="39">
        <v>1.7294E-2</v>
      </c>
      <c r="M514" s="42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8">
        <v>43850</v>
      </c>
      <c r="AJ514" s="39">
        <v>5.3330000000000001E-3</v>
      </c>
      <c r="AK514" s="39">
        <v>1.0928999999999999E-2</v>
      </c>
      <c r="AL514" s="39">
        <v>-5.62E-4</v>
      </c>
      <c r="AM514" s="44">
        <f t="shared" si="4"/>
        <v>5.2328099999999992E-3</v>
      </c>
      <c r="AN514" s="36"/>
      <c r="AO514" s="36"/>
    </row>
    <row r="515" spans="1:41" ht="15" customHeight="1" x14ac:dyDescent="0.2">
      <c r="A515" s="38">
        <v>43859</v>
      </c>
      <c r="B515" s="39">
        <v>-2.6956000000000001E-2</v>
      </c>
      <c r="C515" s="39">
        <v>-2.4958999999999999E-2</v>
      </c>
      <c r="D515" s="39">
        <v>0</v>
      </c>
      <c r="E515" s="39">
        <v>-1.0331E-2</v>
      </c>
      <c r="F515" s="39">
        <v>-1.2115000000000001E-2</v>
      </c>
      <c r="G515" s="39">
        <v>-8.8260000000000005E-3</v>
      </c>
      <c r="H515" s="39">
        <v>-1.6639999999999999E-3</v>
      </c>
      <c r="I515" s="39">
        <v>5.5149999999999999E-3</v>
      </c>
      <c r="J515" s="39">
        <v>2.52E-2</v>
      </c>
      <c r="K515" s="39">
        <v>-1.3063E-2</v>
      </c>
      <c r="L515" s="39">
        <v>-9.4369999999999992E-3</v>
      </c>
      <c r="M515" s="42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8">
        <v>43851</v>
      </c>
      <c r="AJ515" s="39">
        <v>-3.1970000000000002E-3</v>
      </c>
      <c r="AK515" s="39">
        <v>9.7350000000000006E-3</v>
      </c>
      <c r="AL515" s="39">
        <v>3.738E-3</v>
      </c>
      <c r="AM515" s="44">
        <f t="shared" si="4"/>
        <v>3.4249907999999996E-3</v>
      </c>
      <c r="AN515" s="36"/>
      <c r="AO515" s="36"/>
    </row>
    <row r="516" spans="1:41" ht="15" customHeight="1" x14ac:dyDescent="0.2">
      <c r="A516" s="38">
        <v>43860</v>
      </c>
      <c r="B516" s="39">
        <v>2.183E-3</v>
      </c>
      <c r="C516" s="39">
        <v>6.8510000000000003E-3</v>
      </c>
      <c r="D516" s="39">
        <v>-1.0777E-2</v>
      </c>
      <c r="E516" s="39">
        <v>-8.2810000000000002E-3</v>
      </c>
      <c r="F516" s="39">
        <v>-2.7399E-2</v>
      </c>
      <c r="G516" s="39">
        <v>-9.8560000000000002E-3</v>
      </c>
      <c r="H516" s="39">
        <v>-1.0602E-2</v>
      </c>
      <c r="I516" s="39">
        <v>-1.3422999999999999E-2</v>
      </c>
      <c r="J516" s="39">
        <v>-7.7720000000000003E-3</v>
      </c>
      <c r="K516" s="39">
        <v>1.3746E-2</v>
      </c>
      <c r="L516" s="39">
        <v>1.2470000000000001E-3</v>
      </c>
      <c r="M516" s="42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8">
        <v>43852</v>
      </c>
      <c r="AJ516" s="39">
        <v>1.6407000000000001E-2</v>
      </c>
      <c r="AK516" s="39">
        <v>-1.0279E-2</v>
      </c>
      <c r="AL516" s="39">
        <v>1.8699999999999999E-4</v>
      </c>
      <c r="AM516" s="44">
        <f t="shared" si="4"/>
        <v>2.1047895000000007E-3</v>
      </c>
      <c r="AN516" s="36"/>
      <c r="AO516" s="36"/>
    </row>
    <row r="517" spans="1:41" ht="15" customHeight="1" x14ac:dyDescent="0.2">
      <c r="A517" s="38">
        <v>43861</v>
      </c>
      <c r="B517" s="39">
        <v>-2.7081000000000001E-2</v>
      </c>
      <c r="C517" s="39">
        <v>-2.5627E-2</v>
      </c>
      <c r="D517" s="39">
        <v>6.3699999999999998E-4</v>
      </c>
      <c r="E517" s="39">
        <v>-2.085E-2</v>
      </c>
      <c r="F517" s="39">
        <v>-3.4916000000000003E-2</v>
      </c>
      <c r="G517" s="39">
        <v>-8.6079999999999993E-3</v>
      </c>
      <c r="H517" s="39">
        <v>-3.3709999999999999E-3</v>
      </c>
      <c r="I517" s="39">
        <v>-3.0006999999999999E-2</v>
      </c>
      <c r="J517" s="39">
        <v>-3.722E-3</v>
      </c>
      <c r="K517" s="39">
        <v>-4.5383E-2</v>
      </c>
      <c r="L517" s="39">
        <v>-1.5422E-2</v>
      </c>
      <c r="M517" s="42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8">
        <v>43853</v>
      </c>
      <c r="AJ517" s="39">
        <v>-2.1221E-2</v>
      </c>
      <c r="AK517" s="39">
        <v>3.0523999999999999E-2</v>
      </c>
      <c r="AL517" s="39">
        <v>-1.8699999999999999E-4</v>
      </c>
      <c r="AM517" s="44">
        <f t="shared" si="4"/>
        <v>3.0383627999999992E-3</v>
      </c>
      <c r="AN517" s="36"/>
      <c r="AO517" s="36"/>
    </row>
    <row r="518" spans="1:41" ht="15" customHeight="1" x14ac:dyDescent="0.2">
      <c r="A518" s="38">
        <v>43864</v>
      </c>
      <c r="B518" s="39">
        <v>-1.4673E-2</v>
      </c>
      <c r="C518" s="39">
        <v>4.9319999999999998E-3</v>
      </c>
      <c r="D518" s="39">
        <v>1.8928E-2</v>
      </c>
      <c r="E518" s="39">
        <v>2.0233999999999999E-2</v>
      </c>
      <c r="F518" s="39">
        <v>1.5114000000000001E-2</v>
      </c>
      <c r="G518" s="39">
        <v>1.0511E-2</v>
      </c>
      <c r="H518" s="39">
        <v>1.4158E-2</v>
      </c>
      <c r="I518" s="39">
        <v>5.7279999999999996E-3</v>
      </c>
      <c r="J518" s="39">
        <v>1.5358E-2</v>
      </c>
      <c r="K518" s="39">
        <v>3.4401000000000001E-2</v>
      </c>
      <c r="L518" s="39">
        <v>7.6099999999999996E-3</v>
      </c>
      <c r="M518" s="42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8">
        <v>43854</v>
      </c>
      <c r="AJ518" s="39">
        <v>1.8065999999999999E-2</v>
      </c>
      <c r="AK518" s="39">
        <v>-3.1700000000000001E-3</v>
      </c>
      <c r="AL518" s="39">
        <v>5.025E-3</v>
      </c>
      <c r="AM518" s="44">
        <f t="shared" si="4"/>
        <v>6.6396692999999988E-3</v>
      </c>
      <c r="AN518" s="36"/>
      <c r="AO518" s="36"/>
    </row>
    <row r="519" spans="1:41" ht="15" customHeight="1" x14ac:dyDescent="0.2">
      <c r="A519" s="38">
        <v>43865</v>
      </c>
      <c r="B519" s="39">
        <v>3.405E-3</v>
      </c>
      <c r="C519" s="39">
        <v>-1.0925000000000001E-2</v>
      </c>
      <c r="D519" s="39">
        <v>7.4720000000000003E-3</v>
      </c>
      <c r="E519" s="39">
        <v>1.2251E-2</v>
      </c>
      <c r="F519" s="39">
        <v>-1.3986E-2</v>
      </c>
      <c r="G519" s="39">
        <v>4.7419999999999997E-3</v>
      </c>
      <c r="H519" s="39">
        <v>1.1221E-2</v>
      </c>
      <c r="I519" s="39">
        <v>-1.5347E-2</v>
      </c>
      <c r="J519" s="39">
        <v>9.8670000000000008E-3</v>
      </c>
      <c r="K519" s="39">
        <v>3.1253000000000003E-2</v>
      </c>
      <c r="L519" s="39">
        <v>8.0540000000000004E-3</v>
      </c>
      <c r="M519" s="42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8">
        <v>43857</v>
      </c>
      <c r="AJ519" s="39">
        <v>-2.3442999999999999E-2</v>
      </c>
      <c r="AK519" s="39">
        <v>6.3290000000000004E-3</v>
      </c>
      <c r="AL519" s="39">
        <v>-1.9684E-2</v>
      </c>
      <c r="AM519" s="44">
        <f t="shared" si="4"/>
        <v>-1.2264773399999998E-2</v>
      </c>
      <c r="AN519" s="36"/>
      <c r="AO519" s="36"/>
    </row>
    <row r="520" spans="1:41" ht="15" customHeight="1" x14ac:dyDescent="0.2">
      <c r="A520" s="38">
        <v>43866</v>
      </c>
      <c r="B520" s="39">
        <v>-2.2924E-2</v>
      </c>
      <c r="C520" s="39">
        <v>4.3595000000000002E-2</v>
      </c>
      <c r="D520" s="39">
        <v>0</v>
      </c>
      <c r="E520" s="39">
        <v>4.5560000000000002E-3</v>
      </c>
      <c r="F520" s="39">
        <v>6.1780000000000003E-3</v>
      </c>
      <c r="G520" s="39">
        <v>-9.4700000000000003E-4</v>
      </c>
      <c r="H520" s="39">
        <v>-8.6339999999999993E-3</v>
      </c>
      <c r="I520" s="39">
        <v>5.2589999999999998E-3</v>
      </c>
      <c r="J520" s="39">
        <v>9.41E-3</v>
      </c>
      <c r="K520" s="39">
        <v>1.2629E-2</v>
      </c>
      <c r="L520" s="39">
        <v>4.0759999999999998E-3</v>
      </c>
      <c r="M520" s="42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8">
        <v>43858</v>
      </c>
      <c r="AJ520" s="39">
        <v>1.3387E-2</v>
      </c>
      <c r="AK520" s="39">
        <v>4.1970000000000002E-3</v>
      </c>
      <c r="AL520" s="39">
        <v>1.2605E-2</v>
      </c>
      <c r="AM520" s="44">
        <f t="shared" si="4"/>
        <v>1.0061993700000001E-2</v>
      </c>
      <c r="AN520" s="36"/>
      <c r="AO520" s="36"/>
    </row>
    <row r="521" spans="1:41" ht="15" customHeight="1" x14ac:dyDescent="0.25">
      <c r="A521" s="38">
        <v>43867</v>
      </c>
      <c r="B521" s="39">
        <v>-2.2275E-2</v>
      </c>
      <c r="C521" s="39">
        <v>-1.7009E-2</v>
      </c>
      <c r="D521" s="39">
        <v>-8.5979999999999997E-3</v>
      </c>
      <c r="E521" s="39">
        <v>0</v>
      </c>
      <c r="F521" s="39">
        <v>-2.4371E-2</v>
      </c>
      <c r="G521" s="39">
        <v>-1.8928E-2</v>
      </c>
      <c r="H521" s="39">
        <v>-1.2999E-2</v>
      </c>
      <c r="I521" s="39">
        <v>-3.5229000000000003E-2</v>
      </c>
      <c r="J521" s="39">
        <v>-3.0727000000000001E-2</v>
      </c>
      <c r="K521" s="39">
        <v>-1.934E-2</v>
      </c>
      <c r="L521" s="39">
        <v>-7.2570000000000004E-3</v>
      </c>
      <c r="M521" s="42"/>
      <c r="N521" s="36"/>
      <c r="O521" s="65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8">
        <v>43859</v>
      </c>
      <c r="AJ521" s="39">
        <v>-2.6956000000000001E-2</v>
      </c>
      <c r="AK521" s="39">
        <v>-1.2115000000000001E-2</v>
      </c>
      <c r="AL521" s="39">
        <v>-8.8260000000000005E-3</v>
      </c>
      <c r="AM521" s="44">
        <f t="shared" si="4"/>
        <v>-1.5964070099999998E-2</v>
      </c>
      <c r="AN521" s="36"/>
      <c r="AO521" s="36"/>
    </row>
    <row r="522" spans="1:41" ht="15" customHeight="1" x14ac:dyDescent="0.25">
      <c r="A522" s="38">
        <v>43868</v>
      </c>
      <c r="B522" s="39">
        <v>2.9589999999999998E-3</v>
      </c>
      <c r="C522" s="39">
        <v>1.0089999999999999E-3</v>
      </c>
      <c r="D522" s="39">
        <v>-5.7730000000000004E-3</v>
      </c>
      <c r="E522" s="39">
        <v>-8.2150000000000001E-3</v>
      </c>
      <c r="F522" s="39">
        <v>-3.5624000000000003E-2</v>
      </c>
      <c r="G522" s="39">
        <v>-2.9180999999999999E-2</v>
      </c>
      <c r="H522" s="39">
        <v>5.0340000000000003E-3</v>
      </c>
      <c r="I522" s="39">
        <v>6.3179999999999998E-3</v>
      </c>
      <c r="J522" s="39">
        <v>-1.7045999999999999E-2</v>
      </c>
      <c r="K522" s="39">
        <v>-3.6343E-2</v>
      </c>
      <c r="L522" s="39">
        <v>-1.2395E-2</v>
      </c>
      <c r="M522" s="42"/>
      <c r="N522" s="36"/>
      <c r="O522" s="65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8">
        <v>43860</v>
      </c>
      <c r="AJ522" s="39">
        <v>2.183E-3</v>
      </c>
      <c r="AK522" s="39">
        <v>-2.7399E-2</v>
      </c>
      <c r="AL522" s="39">
        <v>-9.8560000000000002E-3</v>
      </c>
      <c r="AM522" s="44">
        <f t="shared" si="4"/>
        <v>-1.1689497599999999E-2</v>
      </c>
      <c r="AN522" s="36"/>
      <c r="AO522" s="36"/>
    </row>
    <row r="523" spans="1:41" ht="15" customHeight="1" x14ac:dyDescent="0.2">
      <c r="A523" s="38">
        <v>43871</v>
      </c>
      <c r="B523" s="39">
        <v>-1.1292999999999999E-2</v>
      </c>
      <c r="C523" s="39">
        <v>-9.9279999999999993E-3</v>
      </c>
      <c r="D523" s="39">
        <v>-2.2273000000000001E-2</v>
      </c>
      <c r="E523" s="39">
        <v>-6.1101999999999997E-2</v>
      </c>
      <c r="F523" s="39">
        <v>-3.5739999999999999E-3</v>
      </c>
      <c r="G523" s="39">
        <v>-7.7809999999999997E-3</v>
      </c>
      <c r="H523" s="39">
        <v>-2.9633E-2</v>
      </c>
      <c r="I523" s="39">
        <v>-1.1037999999999999E-2</v>
      </c>
      <c r="J523" s="39">
        <v>-1.1592E-2</v>
      </c>
      <c r="K523" s="39">
        <v>-3.7713000000000003E-2</v>
      </c>
      <c r="L523" s="39">
        <v>-1.0604000000000001E-2</v>
      </c>
      <c r="M523" s="42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8">
        <v>43861</v>
      </c>
      <c r="AJ523" s="39">
        <v>-2.7081000000000001E-2</v>
      </c>
      <c r="AK523" s="39">
        <v>-3.4916000000000003E-2</v>
      </c>
      <c r="AL523" s="39">
        <v>-8.6079999999999993E-3</v>
      </c>
      <c r="AM523" s="44">
        <f t="shared" si="4"/>
        <v>-2.3532646499999997E-2</v>
      </c>
      <c r="AN523" s="36"/>
      <c r="AO523" s="36"/>
    </row>
    <row r="524" spans="1:41" ht="15" customHeight="1" x14ac:dyDescent="0.2">
      <c r="A524" s="38">
        <v>43872</v>
      </c>
      <c r="B524" s="39">
        <v>4.1749999999999999E-3</v>
      </c>
      <c r="C524" s="39">
        <v>4.4018000000000002E-2</v>
      </c>
      <c r="D524" s="39">
        <v>2.1139000000000002E-2</v>
      </c>
      <c r="E524" s="39">
        <v>4.3533000000000002E-2</v>
      </c>
      <c r="F524" s="39">
        <v>2.9975999999999999E-2</v>
      </c>
      <c r="G524" s="39">
        <v>1.8651000000000001E-2</v>
      </c>
      <c r="H524" s="39">
        <v>4.7877999999999997E-2</v>
      </c>
      <c r="I524" s="39">
        <v>2.7458E-2</v>
      </c>
      <c r="J524" s="39">
        <v>3.3454999999999999E-2</v>
      </c>
      <c r="K524" s="39">
        <v>5.8446999999999999E-2</v>
      </c>
      <c r="L524" s="39">
        <v>2.4569000000000001E-2</v>
      </c>
      <c r="M524" s="42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8">
        <v>43864</v>
      </c>
      <c r="AJ524" s="39">
        <v>-1.4673E-2</v>
      </c>
      <c r="AK524" s="39">
        <v>1.5114000000000001E-2</v>
      </c>
      <c r="AL524" s="39">
        <v>1.0511E-2</v>
      </c>
      <c r="AM524" s="44">
        <f t="shared" si="4"/>
        <v>3.6503015999999997E-3</v>
      </c>
      <c r="AN524" s="36"/>
      <c r="AO524" s="36"/>
    </row>
    <row r="525" spans="1:41" ht="15" customHeight="1" x14ac:dyDescent="0.2">
      <c r="A525" s="38">
        <v>43873</v>
      </c>
      <c r="B525" s="39">
        <v>-8.9689999999999995E-3</v>
      </c>
      <c r="C525" s="39">
        <v>5.829E-3</v>
      </c>
      <c r="D525" s="39">
        <v>3.3944000000000002E-2</v>
      </c>
      <c r="E525" s="39">
        <v>2.0315E-2</v>
      </c>
      <c r="F525" s="39">
        <v>1.8928E-2</v>
      </c>
      <c r="G525" s="39">
        <v>-1.377E-3</v>
      </c>
      <c r="H525" s="39">
        <v>1.5403E-2</v>
      </c>
      <c r="I525" s="39">
        <v>2.8279999999999998E-3</v>
      </c>
      <c r="J525" s="39">
        <v>2.5187999999999999E-2</v>
      </c>
      <c r="K525" s="39">
        <v>2.4993000000000001E-2</v>
      </c>
      <c r="L525" s="39">
        <v>1.1239000000000001E-2</v>
      </c>
      <c r="M525" s="42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8">
        <v>43865</v>
      </c>
      <c r="AJ525" s="39">
        <v>3.405E-3</v>
      </c>
      <c r="AK525" s="39">
        <v>-1.3986E-2</v>
      </c>
      <c r="AL525" s="39">
        <v>4.7419999999999997E-3</v>
      </c>
      <c r="AM525" s="44">
        <f t="shared" si="4"/>
        <v>-1.9461387000000003E-3</v>
      </c>
      <c r="AN525" s="36"/>
      <c r="AO525" s="36"/>
    </row>
    <row r="526" spans="1:41" ht="15" customHeight="1" x14ac:dyDescent="0.2">
      <c r="A526" s="38">
        <v>43874</v>
      </c>
      <c r="B526" s="39">
        <v>-2.3087E-2</v>
      </c>
      <c r="C526" s="39">
        <v>-1.5618999999999999E-2</v>
      </c>
      <c r="D526" s="39">
        <v>1.2107E-2</v>
      </c>
      <c r="E526" s="39">
        <v>-1.5250000000000001E-3</v>
      </c>
      <c r="F526" s="39">
        <v>-2.299E-2</v>
      </c>
      <c r="G526" s="39">
        <v>-8.8979999999999997E-3</v>
      </c>
      <c r="H526" s="39">
        <v>-1.7413999999999999E-2</v>
      </c>
      <c r="I526" s="39">
        <v>1.1583E-2</v>
      </c>
      <c r="J526" s="39">
        <v>-8.3260000000000001E-3</v>
      </c>
      <c r="K526" s="39">
        <v>1.333E-3</v>
      </c>
      <c r="L526" s="39">
        <v>-8.7119999999999993E-3</v>
      </c>
      <c r="M526" s="42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8">
        <v>43866</v>
      </c>
      <c r="AJ526" s="39">
        <v>-2.2924E-2</v>
      </c>
      <c r="AK526" s="39">
        <v>6.1780000000000003E-3</v>
      </c>
      <c r="AL526" s="39">
        <v>-9.4700000000000003E-4</v>
      </c>
      <c r="AM526" s="44">
        <f t="shared" si="4"/>
        <v>-5.8970769000000001E-3</v>
      </c>
      <c r="AN526" s="36"/>
      <c r="AO526" s="36"/>
    </row>
    <row r="527" spans="1:41" ht="15" customHeight="1" x14ac:dyDescent="0.2">
      <c r="A527" s="38">
        <v>43875</v>
      </c>
      <c r="B527" s="39">
        <v>8.5679999999999992E-3</v>
      </c>
      <c r="C527" s="39">
        <v>-1.9271E-2</v>
      </c>
      <c r="D527" s="39">
        <v>-6.156E-3</v>
      </c>
      <c r="E527" s="39">
        <v>-8.2730000000000008E-3</v>
      </c>
      <c r="F527" s="39">
        <v>-9.9330000000000009E-3</v>
      </c>
      <c r="G527" s="39">
        <v>-2.9840000000000001E-3</v>
      </c>
      <c r="H527" s="39">
        <v>4.7460000000000002E-3</v>
      </c>
      <c r="I527" s="39">
        <v>-1.512E-2</v>
      </c>
      <c r="J527" s="39">
        <v>-3.6400000000000001E-4</v>
      </c>
      <c r="K527" s="39">
        <v>-1.883E-2</v>
      </c>
      <c r="L527" s="39">
        <v>-1.1146E-2</v>
      </c>
      <c r="M527" s="42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8">
        <v>43867</v>
      </c>
      <c r="AJ527" s="39">
        <v>-2.2275E-2</v>
      </c>
      <c r="AK527" s="39">
        <v>-2.4371E-2</v>
      </c>
      <c r="AL527" s="39">
        <v>-1.8928E-2</v>
      </c>
      <c r="AM527" s="44">
        <f t="shared" si="4"/>
        <v>-2.1855814199999997E-2</v>
      </c>
      <c r="AN527" s="36"/>
      <c r="AO527" s="36"/>
    </row>
    <row r="528" spans="1:41" ht="15" customHeight="1" x14ac:dyDescent="0.2">
      <c r="A528" s="38">
        <v>43878</v>
      </c>
      <c r="B528" s="39">
        <v>1.1512E-2</v>
      </c>
      <c r="C528" s="39">
        <v>-1.5159000000000001E-2</v>
      </c>
      <c r="D528" s="39">
        <v>1.6927999999999999E-2</v>
      </c>
      <c r="E528" s="39">
        <v>9.7979999999999994E-3</v>
      </c>
      <c r="F528" s="39">
        <v>7.0219999999999996E-3</v>
      </c>
      <c r="G528" s="39">
        <v>7.9369999999999996E-3</v>
      </c>
      <c r="H528" s="39">
        <v>8.8839999999999995E-3</v>
      </c>
      <c r="I528" s="39">
        <v>1.3199000000000001E-2</v>
      </c>
      <c r="J528" s="39">
        <v>4.1729999999999996E-3</v>
      </c>
      <c r="K528" s="39">
        <v>2.4809000000000001E-2</v>
      </c>
      <c r="L528" s="39">
        <v>8.0890000000000007E-3</v>
      </c>
      <c r="M528" s="42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8">
        <v>43868</v>
      </c>
      <c r="AJ528" s="39">
        <v>2.9589999999999998E-3</v>
      </c>
      <c r="AK528" s="39">
        <v>-3.5624000000000003E-2</v>
      </c>
      <c r="AL528" s="39">
        <v>-2.9180999999999999E-2</v>
      </c>
      <c r="AM528" s="44">
        <f t="shared" si="4"/>
        <v>-2.0613271799999999E-2</v>
      </c>
      <c r="AN528" s="36"/>
      <c r="AO528" s="36"/>
    </row>
    <row r="529" spans="1:41" ht="15" customHeight="1" x14ac:dyDescent="0.2">
      <c r="A529" s="38">
        <v>43879</v>
      </c>
      <c r="B529" s="39">
        <v>-2.5627E-2</v>
      </c>
      <c r="C529" s="39">
        <v>9.5270000000000007E-3</v>
      </c>
      <c r="D529" s="39">
        <v>4.7600000000000002E-4</v>
      </c>
      <c r="E529" s="39">
        <v>-1.0106E-2</v>
      </c>
      <c r="F529" s="39">
        <v>1.748E-3</v>
      </c>
      <c r="G529" s="39">
        <v>4.9290000000000002E-3</v>
      </c>
      <c r="H529" s="39">
        <v>-2.5300000000000001E-3</v>
      </c>
      <c r="I529" s="39">
        <v>-6.1380000000000002E-3</v>
      </c>
      <c r="J529" s="39">
        <v>1.2669999999999999E-3</v>
      </c>
      <c r="K529" s="39">
        <v>-8.6470000000000002E-3</v>
      </c>
      <c r="L529" s="39">
        <v>-2.8830000000000001E-3</v>
      </c>
      <c r="M529" s="42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8">
        <v>43871</v>
      </c>
      <c r="AJ529" s="39">
        <v>-1.1292999999999999E-2</v>
      </c>
      <c r="AK529" s="39">
        <v>-3.5739999999999999E-3</v>
      </c>
      <c r="AL529" s="39">
        <v>-7.7809999999999997E-3</v>
      </c>
      <c r="AM529" s="44">
        <f t="shared" si="4"/>
        <v>-7.5485783999999986E-3</v>
      </c>
      <c r="AN529" s="36"/>
      <c r="AO529" s="36"/>
    </row>
    <row r="530" spans="1:41" ht="15" customHeight="1" x14ac:dyDescent="0.2">
      <c r="A530" s="38">
        <v>43880</v>
      </c>
      <c r="B530" s="39">
        <v>-3.0950000000000001E-3</v>
      </c>
      <c r="C530" s="39">
        <v>2.418E-3</v>
      </c>
      <c r="D530" s="39">
        <v>1.8742999999999999E-2</v>
      </c>
      <c r="E530" s="39">
        <v>3.3593999999999999E-2</v>
      </c>
      <c r="F530" s="39">
        <v>1.6739E-2</v>
      </c>
      <c r="G530" s="39">
        <v>7.8600000000000002E-4</v>
      </c>
      <c r="H530" s="39">
        <v>7.2119999999999997E-3</v>
      </c>
      <c r="I530" s="39">
        <v>-5.999E-3</v>
      </c>
      <c r="J530" s="39">
        <v>-4.5310000000000003E-3</v>
      </c>
      <c r="K530" s="39">
        <v>6.0270999999999998E-2</v>
      </c>
      <c r="L530" s="39">
        <v>1.3305000000000001E-2</v>
      </c>
      <c r="M530" s="42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8">
        <v>43872</v>
      </c>
      <c r="AJ530" s="39">
        <v>4.1749999999999999E-3</v>
      </c>
      <c r="AK530" s="39">
        <v>2.9975999999999999E-2</v>
      </c>
      <c r="AL530" s="39">
        <v>1.8651000000000001E-2</v>
      </c>
      <c r="AM530" s="44">
        <f t="shared" si="4"/>
        <v>1.7598906599999999E-2</v>
      </c>
      <c r="AN530" s="36"/>
      <c r="AO530" s="36"/>
    </row>
    <row r="531" spans="1:41" ht="15" customHeight="1" x14ac:dyDescent="0.2">
      <c r="A531" s="38">
        <v>43881</v>
      </c>
      <c r="B531" s="39">
        <v>2.477E-3</v>
      </c>
      <c r="C531" s="39">
        <v>-1.0317E-2</v>
      </c>
      <c r="D531" s="39">
        <v>-1.9219E-2</v>
      </c>
      <c r="E531" s="39">
        <v>4.4539999999999996E-3</v>
      </c>
      <c r="F531" s="39">
        <v>2.8579999999999999E-3</v>
      </c>
      <c r="G531" s="39">
        <v>-3.0322999999999999E-2</v>
      </c>
      <c r="H531" s="39">
        <v>-1.0790000000000001E-3</v>
      </c>
      <c r="I531" s="39">
        <v>-1.7493999999999999E-2</v>
      </c>
      <c r="J531" s="39">
        <v>-6.0130000000000001E-3</v>
      </c>
      <c r="K531" s="39">
        <v>3.14E-3</v>
      </c>
      <c r="L531" s="39">
        <v>-1.6712000000000001E-2</v>
      </c>
      <c r="M531" s="42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8">
        <v>43873</v>
      </c>
      <c r="AJ531" s="39">
        <v>-8.9689999999999995E-3</v>
      </c>
      <c r="AK531" s="39">
        <v>1.8928E-2</v>
      </c>
      <c r="AL531" s="39">
        <v>-1.377E-3</v>
      </c>
      <c r="AM531" s="44">
        <f t="shared" si="4"/>
        <v>2.8603806000000002E-3</v>
      </c>
      <c r="AN531" s="36"/>
      <c r="AO531" s="36"/>
    </row>
    <row r="532" spans="1:41" ht="15" customHeight="1" x14ac:dyDescent="0.2">
      <c r="A532" s="38">
        <v>43882</v>
      </c>
      <c r="B532" s="39">
        <v>4.9350000000000002E-3</v>
      </c>
      <c r="C532" s="39">
        <v>8.1300000000000003E-4</v>
      </c>
      <c r="D532" s="39">
        <v>1.3480000000000001E-2</v>
      </c>
      <c r="E532" s="39">
        <v>2.9589999999999998E-3</v>
      </c>
      <c r="F532" s="39">
        <v>-8.5990000000000007E-3</v>
      </c>
      <c r="G532" s="39">
        <v>1.5476E-2</v>
      </c>
      <c r="H532" s="39">
        <v>6.2750000000000002E-3</v>
      </c>
      <c r="I532" s="39">
        <v>8.4279999999999997E-3</v>
      </c>
      <c r="J532" s="39">
        <v>-5.8650000000000004E-3</v>
      </c>
      <c r="K532" s="39">
        <v>4.2351E-2</v>
      </c>
      <c r="L532" s="39">
        <v>-7.9290000000000003E-3</v>
      </c>
      <c r="M532" s="42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8">
        <v>43874</v>
      </c>
      <c r="AJ532" s="39">
        <v>-2.3087E-2</v>
      </c>
      <c r="AK532" s="39">
        <v>-2.299E-2</v>
      </c>
      <c r="AL532" s="39">
        <v>-8.8979999999999997E-3</v>
      </c>
      <c r="AM532" s="44">
        <f t="shared" si="4"/>
        <v>-1.8323167499999998E-2</v>
      </c>
      <c r="AN532" s="36"/>
      <c r="AO532" s="36"/>
    </row>
    <row r="533" spans="1:41" ht="15" customHeight="1" x14ac:dyDescent="0.2">
      <c r="A533" s="38">
        <v>43887</v>
      </c>
      <c r="B533" s="39">
        <v>-2.6818000000000002E-2</v>
      </c>
      <c r="C533" s="39">
        <v>-7.5592999999999994E-2</v>
      </c>
      <c r="D533" s="39">
        <v>-6.0396999999999999E-2</v>
      </c>
      <c r="E533" s="39">
        <v>-8.0240000000000006E-2</v>
      </c>
      <c r="F533" s="39">
        <v>-7.5925000000000006E-2</v>
      </c>
      <c r="G533" s="39">
        <v>-4.3825999999999997E-2</v>
      </c>
      <c r="H533" s="39">
        <v>-7.2873999999999994E-2</v>
      </c>
      <c r="I533" s="39">
        <v>-6.1684999999999997E-2</v>
      </c>
      <c r="J533" s="39">
        <v>-7.1819999999999995E-2</v>
      </c>
      <c r="K533" s="39">
        <v>-0.103759</v>
      </c>
      <c r="L533" s="39">
        <v>-7.2621000000000005E-2</v>
      </c>
      <c r="M533" s="42"/>
      <c r="N533" s="36"/>
      <c r="O533" s="195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8">
        <v>43875</v>
      </c>
      <c r="AJ533" s="39">
        <v>8.5679999999999992E-3</v>
      </c>
      <c r="AK533" s="39">
        <v>-9.9330000000000009E-3</v>
      </c>
      <c r="AL533" s="39">
        <v>-2.9840000000000001E-3</v>
      </c>
      <c r="AM533" s="44">
        <f t="shared" si="4"/>
        <v>-1.4495217000000003E-3</v>
      </c>
      <c r="AN533" s="36"/>
      <c r="AO533" s="36"/>
    </row>
    <row r="534" spans="1:41" ht="15" customHeight="1" x14ac:dyDescent="0.2">
      <c r="A534" s="38">
        <v>43888</v>
      </c>
      <c r="B534" s="39">
        <v>-8.7125999999999995E-2</v>
      </c>
      <c r="C534" s="39">
        <v>1.2305E-2</v>
      </c>
      <c r="D534" s="39">
        <v>-1.7876E-2</v>
      </c>
      <c r="E534" s="39">
        <v>-5.7308999999999999E-2</v>
      </c>
      <c r="F534" s="39">
        <v>-3.5402000000000003E-2</v>
      </c>
      <c r="G534" s="39">
        <v>-3.3693000000000001E-2</v>
      </c>
      <c r="H534" s="39">
        <v>-2.8579E-2</v>
      </c>
      <c r="I534" s="39">
        <v>-3.0861E-2</v>
      </c>
      <c r="J534" s="39">
        <v>-2.5607000000000001E-2</v>
      </c>
      <c r="K534" s="39">
        <v>-6.3295000000000004E-2</v>
      </c>
      <c r="L534" s="39">
        <v>-2.6211000000000002E-2</v>
      </c>
      <c r="M534" s="42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8">
        <v>43878</v>
      </c>
      <c r="AJ534" s="39">
        <v>1.1512E-2</v>
      </c>
      <c r="AK534" s="39">
        <v>7.0219999999999996E-3</v>
      </c>
      <c r="AL534" s="39">
        <v>7.9369999999999996E-3</v>
      </c>
      <c r="AM534" s="44">
        <f t="shared" si="4"/>
        <v>8.822784299999999E-3</v>
      </c>
      <c r="AN534" s="36"/>
      <c r="AO534" s="36"/>
    </row>
    <row r="535" spans="1:41" ht="15" customHeight="1" x14ac:dyDescent="0.2">
      <c r="A535" s="38">
        <v>43889</v>
      </c>
      <c r="B535" s="39">
        <v>2.7550000000000001E-3</v>
      </c>
      <c r="C535" s="39">
        <v>2.3099000000000001E-2</v>
      </c>
      <c r="D535" s="39">
        <v>-3.8180000000000002E-3</v>
      </c>
      <c r="E535" s="39">
        <v>1.1124E-2</v>
      </c>
      <c r="F535" s="39">
        <v>1.5325999999999999E-2</v>
      </c>
      <c r="G535" s="39">
        <v>2.4062E-2</v>
      </c>
      <c r="H535" s="39">
        <v>-1.0580000000000001E-2</v>
      </c>
      <c r="I535" s="39">
        <v>4.3131000000000003E-2</v>
      </c>
      <c r="J535" s="39">
        <v>3.8430000000000001E-3</v>
      </c>
      <c r="K535" s="39">
        <v>-1.9362000000000001E-2</v>
      </c>
      <c r="L535" s="39">
        <v>1.1469999999999999E-2</v>
      </c>
      <c r="M535" s="42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8">
        <v>43879</v>
      </c>
      <c r="AJ535" s="39">
        <v>-2.5627E-2</v>
      </c>
      <c r="AK535" s="39">
        <v>1.748E-3</v>
      </c>
      <c r="AL535" s="39">
        <v>4.9290000000000002E-3</v>
      </c>
      <c r="AM535" s="44">
        <f t="shared" si="4"/>
        <v>-6.3160349999999985E-3</v>
      </c>
      <c r="AN535" s="36"/>
      <c r="AO535" s="36"/>
    </row>
    <row r="536" spans="1:41" ht="15" customHeight="1" x14ac:dyDescent="0.2">
      <c r="A536" s="64"/>
      <c r="B536" s="59">
        <f>(1/B537)/G543</f>
        <v>0.40809338727768224</v>
      </c>
      <c r="C536" s="59"/>
      <c r="D536" s="59"/>
      <c r="E536" s="59"/>
      <c r="F536" s="59">
        <f>(1/F537)/G543</f>
        <v>0.22561284446955018</v>
      </c>
      <c r="G536" s="59">
        <f>(1/G537)/G543</f>
        <v>0.36629376825276749</v>
      </c>
      <c r="H536" s="59">
        <f>B536+F536+G536</f>
        <v>0.99999999999999989</v>
      </c>
      <c r="I536" s="59"/>
      <c r="J536" s="59"/>
      <c r="K536" s="59"/>
      <c r="L536" s="59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8">
        <v>43880</v>
      </c>
      <c r="AJ536" s="39">
        <v>-3.0950000000000001E-3</v>
      </c>
      <c r="AK536" s="39">
        <v>1.6739E-2</v>
      </c>
      <c r="AL536" s="39">
        <v>7.8600000000000002E-4</v>
      </c>
      <c r="AM536" s="44">
        <f t="shared" si="4"/>
        <v>4.8095189999999999E-3</v>
      </c>
      <c r="AN536" s="36"/>
      <c r="AO536" s="36"/>
    </row>
    <row r="537" spans="1:41" ht="21" customHeight="1" x14ac:dyDescent="0.25">
      <c r="A537" s="53" t="s">
        <v>163</v>
      </c>
      <c r="B537" s="193">
        <f>SLOPE(B2:B535,$L$2:$L$535)</f>
        <v>0.5469631370792184</v>
      </c>
      <c r="C537" s="193">
        <f t="shared" ref="C537:K537" si="5">SLOPE(C2:C535,$L$2:$L$535)</f>
        <v>1.3639662722534871</v>
      </c>
      <c r="D537" s="193">
        <f t="shared" si="5"/>
        <v>0.72629760122582265</v>
      </c>
      <c r="E537" s="193">
        <f t="shared" si="5"/>
        <v>1.1471211897941447</v>
      </c>
      <c r="F537" s="193">
        <f t="shared" si="5"/>
        <v>0.98935873908903837</v>
      </c>
      <c r="G537" s="193">
        <f t="shared" si="5"/>
        <v>0.60937984391985089</v>
      </c>
      <c r="H537" s="193">
        <f t="shared" si="5"/>
        <v>0.85282672990940545</v>
      </c>
      <c r="I537" s="55">
        <f t="shared" si="5"/>
        <v>1.0188172889053941</v>
      </c>
      <c r="J537" s="55">
        <f t="shared" si="5"/>
        <v>1.1096838922755621</v>
      </c>
      <c r="K537" s="55">
        <f t="shared" si="5"/>
        <v>1.2672579431289011</v>
      </c>
      <c r="L537" s="5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6">
        <v>43881</v>
      </c>
      <c r="AJ537" s="67">
        <v>2.477E-3</v>
      </c>
      <c r="AK537" s="67">
        <v>2.8579999999999999E-3</v>
      </c>
      <c r="AL537" s="67">
        <v>-3.0322999999999999E-2</v>
      </c>
      <c r="AM537" s="44">
        <f t="shared" si="4"/>
        <v>-8.3285003999999992E-3</v>
      </c>
      <c r="AN537" s="65"/>
      <c r="AO537" s="65"/>
    </row>
    <row r="538" spans="1:41" ht="21" customHeight="1" x14ac:dyDescent="0.25">
      <c r="A538" s="56" t="s">
        <v>474</v>
      </c>
      <c r="B538" s="54">
        <f>AVERAGE(B518:B535)</f>
        <v>-1.1394499999999998E-2</v>
      </c>
      <c r="C538" s="54">
        <f t="shared" ref="C538:L538" si="6">AVERAGE(C518:C535)</f>
        <v>-1.4597777777777771E-3</v>
      </c>
      <c r="D538" s="54">
        <f t="shared" si="6"/>
        <v>-4.9611111111110706E-5</v>
      </c>
      <c r="E538" s="54">
        <f t="shared" si="6"/>
        <v>-3.5528888888888893E-3</v>
      </c>
      <c r="F538" s="54">
        <f t="shared" si="6"/>
        <v>-6.4730555555555548E-3</v>
      </c>
      <c r="G538" s="54">
        <f t="shared" si="6"/>
        <v>-5.0468888888888881E-3</v>
      </c>
      <c r="H538" s="54">
        <f t="shared" si="6"/>
        <v>-3.5283888888888882E-3</v>
      </c>
      <c r="I538" s="54">
        <f t="shared" si="6"/>
        <v>-4.1654999999999991E-3</v>
      </c>
      <c r="J538" s="54">
        <f t="shared" si="6"/>
        <v>-4.4072222222222221E-3</v>
      </c>
      <c r="K538" s="54">
        <f t="shared" si="6"/>
        <v>-7.5900000000000099E-4</v>
      </c>
      <c r="L538" s="54">
        <f t="shared" si="6"/>
        <v>-4.892111111111111E-3</v>
      </c>
      <c r="M538" s="68" t="s">
        <v>444</v>
      </c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55"/>
      <c r="AN538" s="65"/>
      <c r="AO538" s="65"/>
    </row>
    <row r="539" spans="1:41" ht="21" customHeight="1" x14ac:dyDescent="0.25">
      <c r="A539" s="56" t="s">
        <v>177</v>
      </c>
      <c r="B539" s="54">
        <f>B537*$L$538</f>
        <v>-2.675804440273434E-3</v>
      </c>
      <c r="C539" s="54">
        <f t="shared" ref="C539:K539" si="7">C537*$L$538</f>
        <v>-6.6726745556720864E-3</v>
      </c>
      <c r="D539" s="54">
        <f t="shared" si="7"/>
        <v>-3.5531285649301938E-3</v>
      </c>
      <c r="E539" s="54">
        <f t="shared" si="7"/>
        <v>-5.6118443183829324E-3</v>
      </c>
      <c r="F539" s="54">
        <f t="shared" si="7"/>
        <v>-4.8400528803723636E-3</v>
      </c>
      <c r="G539" s="54">
        <f t="shared" si="7"/>
        <v>-2.9811539053274569E-3</v>
      </c>
      <c r="H539" s="54">
        <f t="shared" si="7"/>
        <v>-4.1721231212423571E-3</v>
      </c>
      <c r="I539" s="54">
        <f t="shared" si="7"/>
        <v>-4.9841673792461773E-3</v>
      </c>
      <c r="J539" s="54">
        <f t="shared" si="7"/>
        <v>-5.4286968992223027E-3</v>
      </c>
      <c r="K539" s="54">
        <f t="shared" si="7"/>
        <v>-6.1995666642247092E-3</v>
      </c>
      <c r="L539" s="5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55"/>
      <c r="AN539" s="65"/>
      <c r="AO539" s="65"/>
    </row>
    <row r="540" spans="1:41" ht="21" customHeight="1" x14ac:dyDescent="0.25">
      <c r="A540" s="56" t="s">
        <v>164</v>
      </c>
      <c r="B540" s="197" t="str">
        <f>IF(B538&gt;B539,"SUPER","SUB")</f>
        <v>SUB</v>
      </c>
      <c r="C540" s="196" t="str">
        <f t="shared" ref="C540:K540" si="8">IF(C538&gt;C539,"SUPER","SUB")</f>
        <v>SUPER</v>
      </c>
      <c r="D540" s="196" t="str">
        <f t="shared" si="8"/>
        <v>SUPER</v>
      </c>
      <c r="E540" s="196" t="str">
        <f t="shared" si="8"/>
        <v>SUPER</v>
      </c>
      <c r="F540" s="197" t="str">
        <f t="shared" si="8"/>
        <v>SUB</v>
      </c>
      <c r="G540" s="197" t="str">
        <f t="shared" si="8"/>
        <v>SUB</v>
      </c>
      <c r="H540" s="196" t="str">
        <f t="shared" si="8"/>
        <v>SUPER</v>
      </c>
      <c r="I540" s="196" t="str">
        <f t="shared" si="8"/>
        <v>SUPER</v>
      </c>
      <c r="J540" s="196" t="str">
        <f t="shared" si="8"/>
        <v>SUPER</v>
      </c>
      <c r="K540" s="196" t="str">
        <f t="shared" si="8"/>
        <v>SUPER</v>
      </c>
      <c r="L540" s="5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55"/>
      <c r="AN540" s="65"/>
      <c r="AO540" s="65"/>
    </row>
    <row r="541" spans="1:41" ht="21" customHeight="1" x14ac:dyDescent="0.25">
      <c r="A541" s="56" t="s">
        <v>833</v>
      </c>
      <c r="B541" s="70"/>
      <c r="C541" s="55"/>
      <c r="D541" s="55"/>
      <c r="E541" s="55"/>
      <c r="F541" s="54"/>
      <c r="G541" s="54"/>
      <c r="H541" s="55"/>
      <c r="I541" s="55"/>
      <c r="J541" s="55"/>
      <c r="K541" s="55"/>
      <c r="L541" s="5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55"/>
      <c r="AN541" s="65"/>
      <c r="AO541" s="65"/>
    </row>
    <row r="542" spans="1:41" ht="21" customHeight="1" x14ac:dyDescent="0.25">
      <c r="A542" s="69"/>
      <c r="B542" s="54" t="s">
        <v>99</v>
      </c>
      <c r="C542" s="192">
        <v>-0.01</v>
      </c>
      <c r="D542" s="55"/>
      <c r="E542" s="55"/>
      <c r="F542" s="55"/>
      <c r="G542" s="55"/>
      <c r="H542" s="55"/>
      <c r="I542" s="55"/>
      <c r="J542" s="55" t="s">
        <v>834</v>
      </c>
      <c r="K542" s="55"/>
      <c r="L542" s="5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55"/>
      <c r="AN542" s="65"/>
      <c r="AO542" s="65"/>
    </row>
    <row r="543" spans="1:41" ht="21" customHeight="1" x14ac:dyDescent="0.25">
      <c r="A543" s="71"/>
      <c r="B543" s="193" t="s">
        <v>148</v>
      </c>
      <c r="C543" s="194">
        <f>C542*B537</f>
        <v>-5.4696313707921843E-3</v>
      </c>
      <c r="D543" s="71" t="s">
        <v>445</v>
      </c>
      <c r="E543" s="71"/>
      <c r="F543" s="71"/>
      <c r="G543" s="71">
        <f>(1/B537)+(1/F537)+(1/G537)</f>
        <v>4.4800450863514323</v>
      </c>
      <c r="H543" s="71"/>
      <c r="I543" s="71"/>
      <c r="J543" s="71" t="s">
        <v>835</v>
      </c>
      <c r="K543" s="71"/>
      <c r="L543" s="71"/>
      <c r="M543" s="71"/>
      <c r="N543" s="71"/>
      <c r="O543" s="71"/>
      <c r="P543" s="71"/>
      <c r="Q543" s="71"/>
      <c r="R543" s="65"/>
      <c r="S543" s="65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</row>
    <row r="544" spans="1:41" ht="21" customHeight="1" x14ac:dyDescent="0.25">
      <c r="A544" s="71"/>
      <c r="B544" s="71"/>
      <c r="C544" s="71"/>
      <c r="D544" s="71"/>
      <c r="E544" s="71"/>
      <c r="F544" s="71"/>
      <c r="G544" s="71"/>
      <c r="H544" s="71"/>
      <c r="I544" s="71"/>
      <c r="J544" s="193" t="s">
        <v>836</v>
      </c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</row>
    <row r="545" spans="1:41" ht="21" customHeight="1" x14ac:dyDescent="0.25">
      <c r="A545" s="71"/>
      <c r="B545" s="261" t="s">
        <v>551</v>
      </c>
      <c r="C545" s="71"/>
      <c r="D545" s="71"/>
      <c r="E545" s="71"/>
      <c r="F545" s="26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0.91986237674372562</v>
      </c>
    </row>
    <row r="5" spans="1:9" x14ac:dyDescent="0.15">
      <c r="A5" s="164" t="s">
        <v>3</v>
      </c>
      <c r="B5" s="203">
        <v>0.84614679214861577</v>
      </c>
      <c r="C5" s="117" t="s">
        <v>459</v>
      </c>
    </row>
    <row r="6" spans="1:9" x14ac:dyDescent="0.15">
      <c r="A6" s="164" t="s">
        <v>4</v>
      </c>
      <c r="B6" s="164">
        <v>0.83431193000620152</v>
      </c>
    </row>
    <row r="7" spans="1:9" x14ac:dyDescent="0.15">
      <c r="A7" s="164" t="s">
        <v>5</v>
      </c>
      <c r="B7" s="164">
        <v>40.921315888796343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119724.13011041484</v>
      </c>
      <c r="D12" s="164">
        <v>119724.13011041484</v>
      </c>
      <c r="E12" s="164">
        <v>71.496125765264892</v>
      </c>
      <c r="F12" s="164">
        <v>1.2132802292260535E-6</v>
      </c>
    </row>
    <row r="13" spans="1:9" x14ac:dyDescent="0.15">
      <c r="A13" s="164" t="s">
        <v>14</v>
      </c>
      <c r="B13" s="164">
        <v>13</v>
      </c>
      <c r="C13" s="164">
        <v>21769.203222918528</v>
      </c>
      <c r="D13" s="164">
        <v>1674.554094070656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208.87645478961502</v>
      </c>
      <c r="C17" s="164">
        <v>32.714033246704808</v>
      </c>
      <c r="D17" s="164">
        <v>6.3849190717153332</v>
      </c>
      <c r="E17" s="164">
        <v>2.3996896202866186E-5</v>
      </c>
      <c r="F17" s="164">
        <v>138.20208273695221</v>
      </c>
      <c r="G17" s="164">
        <v>279.55082684227784</v>
      </c>
      <c r="H17" s="164">
        <v>138.20208273695221</v>
      </c>
      <c r="I17" s="164">
        <v>279.55082684227784</v>
      </c>
    </row>
    <row r="18" spans="1:9" ht="14" thickBot="1" x14ac:dyDescent="0.2">
      <c r="A18" s="165" t="s">
        <v>180</v>
      </c>
      <c r="B18" s="168">
        <v>14.176365264100271</v>
      </c>
      <c r="C18" s="165">
        <v>1.6765775255230695</v>
      </c>
      <c r="D18" s="165">
        <v>8.455538171238123</v>
      </c>
      <c r="E18" s="169">
        <v>1.2132802292260469E-6</v>
      </c>
      <c r="F18" s="165">
        <v>10.554339727830284</v>
      </c>
      <c r="G18" s="165">
        <v>17.798390800370257</v>
      </c>
      <c r="H18" s="165">
        <v>10.554339727830284</v>
      </c>
      <c r="I18" s="165">
        <v>17.798390800370257</v>
      </c>
    </row>
    <row r="19" spans="1:9" x14ac:dyDescent="0.15">
      <c r="E19" s="117" t="s">
        <v>458</v>
      </c>
    </row>
    <row r="21" spans="1:9" ht="23" x14ac:dyDescent="0.25">
      <c r="D21" s="210" t="s">
        <v>460</v>
      </c>
    </row>
    <row r="24" spans="1:9" x14ac:dyDescent="0.15">
      <c r="E24" s="118" t="s">
        <v>461</v>
      </c>
      <c r="F24" s="117" t="s">
        <v>462</v>
      </c>
      <c r="G24" s="117" t="s">
        <v>463</v>
      </c>
      <c r="H24" s="117" t="s">
        <v>140</v>
      </c>
    </row>
    <row r="25" spans="1:9" x14ac:dyDescent="0.15">
      <c r="E25" s="120">
        <v>20</v>
      </c>
      <c r="F25" s="120">
        <f>208.88+14.18*E25</f>
        <v>492.48</v>
      </c>
      <c r="G25" s="120">
        <v>380</v>
      </c>
      <c r="H25" s="120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B17" sqref="B17:B1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0.35574841236606292</v>
      </c>
    </row>
    <row r="5" spans="1:9" x14ac:dyDescent="0.15">
      <c r="A5" s="164" t="s">
        <v>3</v>
      </c>
      <c r="B5" s="203">
        <v>0.12655693290097436</v>
      </c>
      <c r="C5" s="117" t="s">
        <v>576</v>
      </c>
    </row>
    <row r="6" spans="1:9" x14ac:dyDescent="0.15">
      <c r="A6" s="164" t="s">
        <v>4</v>
      </c>
      <c r="B6" s="164">
        <v>0.11915487301030464</v>
      </c>
      <c r="C6" s="117" t="s">
        <v>859</v>
      </c>
    </row>
    <row r="7" spans="1:9" x14ac:dyDescent="0.15">
      <c r="A7" s="164" t="s">
        <v>5</v>
      </c>
      <c r="B7" s="164">
        <v>8434307691.9894133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1.216276252774276E+21</v>
      </c>
      <c r="D12" s="164">
        <v>1.216276252774276E+21</v>
      </c>
      <c r="E12" s="164">
        <v>17.097528900097021</v>
      </c>
      <c r="F12" s="164">
        <v>6.6775000085264312E-5</v>
      </c>
    </row>
    <row r="13" spans="1:9" x14ac:dyDescent="0.15">
      <c r="A13" s="164" t="s">
        <v>14</v>
      </c>
      <c r="B13" s="164">
        <v>118</v>
      </c>
      <c r="C13" s="164">
        <v>8.39423045669191E+21</v>
      </c>
      <c r="D13" s="164">
        <v>7.1137546243151782E+19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2858813729.542253</v>
      </c>
      <c r="C17" s="164">
        <v>895597370.0895288</v>
      </c>
      <c r="D17" s="164">
        <v>3.1920747257849476</v>
      </c>
      <c r="E17" s="164">
        <v>1.8107085617897899E-3</v>
      </c>
      <c r="F17" s="164">
        <v>1085287111.0321038</v>
      </c>
      <c r="G17" s="164">
        <v>4632340348.0524025</v>
      </c>
      <c r="H17" s="164">
        <v>1085287111.0321038</v>
      </c>
      <c r="I17" s="164">
        <v>4632340348.0524025</v>
      </c>
    </row>
    <row r="18" spans="1:9" ht="14" thickBot="1" x14ac:dyDescent="0.2">
      <c r="A18" s="165" t="s">
        <v>187</v>
      </c>
      <c r="B18" s="165">
        <v>5611985.763087458</v>
      </c>
      <c r="C18" s="165">
        <v>1357218.8642466851</v>
      </c>
      <c r="D18" s="165">
        <v>4.1349158274500937</v>
      </c>
      <c r="E18" s="267">
        <v>6.6775000085255828E-5</v>
      </c>
      <c r="F18" s="165">
        <v>2924322.9100299668</v>
      </c>
      <c r="G18" s="165">
        <v>8299648.6161449496</v>
      </c>
      <c r="H18" s="165">
        <v>2924322.9100299668</v>
      </c>
      <c r="I18" s="165">
        <v>8299648.6161449496</v>
      </c>
    </row>
    <row r="19" spans="1:9" x14ac:dyDescent="0.15">
      <c r="E19" s="117" t="s">
        <v>575</v>
      </c>
    </row>
    <row r="20" spans="1:9" x14ac:dyDescent="0.15">
      <c r="E20" s="117" t="s">
        <v>858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27"/>
  <sheetViews>
    <sheetView topLeftCell="A7" zoomScale="180" zoomScaleNormal="180" workbookViewId="0">
      <selection activeCell="B24" sqref="B24"/>
    </sheetView>
  </sheetViews>
  <sheetFormatPr baseColWidth="10" defaultRowHeight="13" x14ac:dyDescent="0.15"/>
  <cols>
    <col min="1" max="1" width="15.83203125" customWidth="1"/>
    <col min="4" max="4" width="16.1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0.94024097329853851</v>
      </c>
    </row>
    <row r="5" spans="1:9" x14ac:dyDescent="0.15">
      <c r="A5" s="164" t="s">
        <v>3</v>
      </c>
      <c r="B5" s="268">
        <v>0.88405308786938297</v>
      </c>
    </row>
    <row r="6" spans="1:9" x14ac:dyDescent="0.15">
      <c r="A6" s="164" t="s">
        <v>4</v>
      </c>
      <c r="B6" s="164">
        <v>0.88307048691912349</v>
      </c>
      <c r="C6" s="254" t="s">
        <v>865</v>
      </c>
    </row>
    <row r="7" spans="1:9" x14ac:dyDescent="0.15">
      <c r="A7" s="164" t="s">
        <v>5</v>
      </c>
      <c r="B7" s="164">
        <v>3072994146.6258049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8.4961981324930046E+21</v>
      </c>
      <c r="D12" s="164">
        <v>8.4961981324930046E+21</v>
      </c>
      <c r="E12" s="164">
        <v>899.707137099693</v>
      </c>
      <c r="F12" s="164">
        <v>4.8156889027859602E-57</v>
      </c>
    </row>
    <row r="13" spans="1:9" x14ac:dyDescent="0.15">
      <c r="A13" s="164" t="s">
        <v>14</v>
      </c>
      <c r="B13" s="164">
        <v>118</v>
      </c>
      <c r="C13" s="164">
        <v>1.1143085769731819E+21</v>
      </c>
      <c r="D13" s="164">
        <v>9.443293025196458E+18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-989640358.73352623</v>
      </c>
      <c r="C17" s="164">
        <v>339581109.12078178</v>
      </c>
      <c r="D17" s="164">
        <v>-2.9142974451547956</v>
      </c>
      <c r="E17" s="164">
        <v>4.2661259517922422E-3</v>
      </c>
      <c r="F17" s="164">
        <v>-1662103405.5027471</v>
      </c>
      <c r="G17" s="164">
        <v>-317177311.96430528</v>
      </c>
      <c r="H17" s="164">
        <v>-1662103405.5027471</v>
      </c>
      <c r="I17" s="164">
        <v>-317177311.96430528</v>
      </c>
    </row>
    <row r="18" spans="1:9" ht="14" thickBot="1" x14ac:dyDescent="0.2">
      <c r="A18" s="165" t="s">
        <v>188</v>
      </c>
      <c r="B18" s="168">
        <v>566087.37787596544</v>
      </c>
      <c r="C18" s="165">
        <v>18872.650122953612</v>
      </c>
      <c r="D18" s="165">
        <v>29.995118554519756</v>
      </c>
      <c r="E18" s="207">
        <v>4.8156889027852754E-57</v>
      </c>
      <c r="F18" s="165">
        <v>528714.39256724226</v>
      </c>
      <c r="G18" s="165">
        <v>603460.36318468861</v>
      </c>
      <c r="H18" s="165">
        <v>528714.39256724226</v>
      </c>
      <c r="I18" s="165">
        <v>603460.36318468861</v>
      </c>
    </row>
    <row r="19" spans="1:9" x14ac:dyDescent="0.15">
      <c r="E19" s="117" t="s">
        <v>863</v>
      </c>
    </row>
    <row r="20" spans="1:9" x14ac:dyDescent="0.15">
      <c r="E20" s="117" t="s">
        <v>864</v>
      </c>
    </row>
    <row r="22" spans="1:9" ht="25" x14ac:dyDescent="0.25">
      <c r="B22" s="282" t="s">
        <v>578</v>
      </c>
    </row>
    <row r="23" spans="1:9" x14ac:dyDescent="0.15">
      <c r="B23" s="117" t="s">
        <v>869</v>
      </c>
    </row>
    <row r="25" spans="1:9" x14ac:dyDescent="0.15">
      <c r="C25" s="118" t="s">
        <v>566</v>
      </c>
      <c r="D25" s="117" t="s">
        <v>866</v>
      </c>
      <c r="E25" s="117" t="s">
        <v>867</v>
      </c>
    </row>
    <row r="26" spans="1:9" x14ac:dyDescent="0.15">
      <c r="C26" s="120">
        <v>2000</v>
      </c>
      <c r="D26" s="335">
        <f>B17+B18*C26</f>
        <v>142534397.01840472</v>
      </c>
      <c r="E26" s="335">
        <v>160000000</v>
      </c>
      <c r="F26" s="337" t="s">
        <v>868</v>
      </c>
    </row>
    <row r="27" spans="1:9" x14ac:dyDescent="0.15">
      <c r="E27" s="336">
        <f>E26-D26</f>
        <v>17465602.981595278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210" zoomScaleNormal="210" workbookViewId="0">
      <selection activeCell="C23" sqref="C23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0.9406888294803164</v>
      </c>
    </row>
    <row r="5" spans="1:9" x14ac:dyDescent="0.15">
      <c r="A5" s="164" t="s">
        <v>3</v>
      </c>
      <c r="B5" s="272">
        <v>0.88489547390904788</v>
      </c>
    </row>
    <row r="6" spans="1:9" x14ac:dyDescent="0.15">
      <c r="A6" s="164" t="s">
        <v>4</v>
      </c>
      <c r="B6" s="164">
        <v>0.88292787517245042</v>
      </c>
    </row>
    <row r="7" spans="1:9" x14ac:dyDescent="0.15">
      <c r="A7" s="164" t="s">
        <v>5</v>
      </c>
      <c r="B7" s="164">
        <v>3074867546.708899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8.5042938891791646E+21</v>
      </c>
      <c r="D12" s="164">
        <v>4.2521469445895823E+21</v>
      </c>
      <c r="E12" s="164">
        <v>449.73370710700851</v>
      </c>
      <c r="F12" s="164">
        <v>1.1855106636004052E-55</v>
      </c>
    </row>
    <row r="13" spans="1:9" x14ac:dyDescent="0.15">
      <c r="A13" s="164" t="s">
        <v>14</v>
      </c>
      <c r="B13" s="164">
        <v>117</v>
      </c>
      <c r="C13" s="164">
        <v>1.1062128202870215E+21</v>
      </c>
      <c r="D13" s="164">
        <v>9.4548104298036019E+18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-1088270297.2228937</v>
      </c>
      <c r="C17" s="164">
        <v>356113573.22594523</v>
      </c>
      <c r="D17" s="164">
        <v>-3.0559641053962667</v>
      </c>
      <c r="E17" s="164">
        <v>2.7794853138991011E-3</v>
      </c>
      <c r="F17" s="164">
        <v>-1793534568.1767833</v>
      </c>
      <c r="G17" s="164">
        <v>-383006026.26900411</v>
      </c>
      <c r="H17" s="164">
        <v>-1793534568.1767833</v>
      </c>
      <c r="I17" s="164">
        <v>-383006026.26900411</v>
      </c>
    </row>
    <row r="18" spans="1:9" x14ac:dyDescent="0.15">
      <c r="A18" s="164" t="s">
        <v>187</v>
      </c>
      <c r="B18" s="164">
        <v>488661.402114272</v>
      </c>
      <c r="C18" s="164">
        <v>528087.30333184102</v>
      </c>
      <c r="D18" s="164">
        <v>0.92534207702245308</v>
      </c>
      <c r="E18" s="204">
        <v>0.35669267272870009</v>
      </c>
      <c r="F18" s="164">
        <v>-557187.82966446667</v>
      </c>
      <c r="G18" s="164">
        <v>1534510.6338930107</v>
      </c>
      <c r="H18" s="164">
        <v>-557187.82966446667</v>
      </c>
      <c r="I18" s="164">
        <v>1534510.6338930107</v>
      </c>
    </row>
    <row r="19" spans="1:9" ht="14" thickBot="1" x14ac:dyDescent="0.2">
      <c r="A19" s="165" t="s">
        <v>188</v>
      </c>
      <c r="B19" s="165">
        <v>559570.39504126739</v>
      </c>
      <c r="C19" s="165">
        <v>20154.704483429123</v>
      </c>
      <c r="D19" s="165">
        <v>27.763760838137678</v>
      </c>
      <c r="E19" s="205">
        <v>2.5629133492745027E-53</v>
      </c>
      <c r="F19" s="165">
        <v>519655.05894488655</v>
      </c>
      <c r="G19" s="165">
        <v>599485.73113764822</v>
      </c>
      <c r="H19" s="165">
        <v>519655.05894488655</v>
      </c>
      <c r="I19" s="165">
        <v>599485.73113764822</v>
      </c>
    </row>
    <row r="21" spans="1:9" x14ac:dyDescent="0.15">
      <c r="A21" s="117" t="s">
        <v>501</v>
      </c>
      <c r="C21" s="117" t="s">
        <v>870</v>
      </c>
    </row>
    <row r="22" spans="1:9" x14ac:dyDescent="0.15">
      <c r="A22" s="117" t="s">
        <v>579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B982-D731-364F-BB2D-01621838BAFB}">
  <dimension ref="A1:I19"/>
  <sheetViews>
    <sheetView zoomScale="230" zoomScaleNormal="230" workbookViewId="0">
      <selection activeCell="A18" sqref="A18:A19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0.9406888294803164</v>
      </c>
    </row>
    <row r="5" spans="1:9" x14ac:dyDescent="0.15">
      <c r="A5" s="164" t="s">
        <v>70</v>
      </c>
      <c r="B5" s="164">
        <v>0.88489547390904788</v>
      </c>
    </row>
    <row r="6" spans="1:9" x14ac:dyDescent="0.15">
      <c r="A6" s="164" t="s">
        <v>71</v>
      </c>
      <c r="B6" s="164">
        <v>0.88292787517245042</v>
      </c>
    </row>
    <row r="7" spans="1:9" x14ac:dyDescent="0.15">
      <c r="A7" s="164" t="s">
        <v>72</v>
      </c>
      <c r="B7" s="164">
        <v>3074867546.708899</v>
      </c>
    </row>
    <row r="8" spans="1:9" ht="14" thickBot="1" x14ac:dyDescent="0.2">
      <c r="A8" s="165" t="s">
        <v>73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2</v>
      </c>
      <c r="C12" s="164">
        <v>8.5042938891791646E+21</v>
      </c>
      <c r="D12" s="164">
        <v>4.2521469445895823E+21</v>
      </c>
      <c r="E12" s="164">
        <v>449.73370710700851</v>
      </c>
      <c r="F12" s="164">
        <v>1.1855106636004052E-55</v>
      </c>
    </row>
    <row r="13" spans="1:9" x14ac:dyDescent="0.15">
      <c r="A13" s="164" t="s">
        <v>14</v>
      </c>
      <c r="B13" s="164">
        <v>117</v>
      </c>
      <c r="C13" s="164">
        <v>1.1062128202870215E+21</v>
      </c>
      <c r="D13" s="164">
        <v>9.4548104298036019E+18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706</v>
      </c>
      <c r="I16" s="166" t="s">
        <v>707</v>
      </c>
    </row>
    <row r="17" spans="1:9" x14ac:dyDescent="0.15">
      <c r="A17" s="164" t="s">
        <v>84</v>
      </c>
      <c r="B17" s="164">
        <v>-1088270297.2228937</v>
      </c>
      <c r="C17" s="164">
        <v>356113573.22594523</v>
      </c>
      <c r="D17" s="164">
        <v>-3.0559641053962667</v>
      </c>
      <c r="E17" s="164">
        <v>2.7794853138991011E-3</v>
      </c>
      <c r="F17" s="164">
        <v>-1793534568.1767833</v>
      </c>
      <c r="G17" s="164">
        <v>-383006026.26900405</v>
      </c>
      <c r="H17" s="164">
        <v>-1793534568.1767833</v>
      </c>
      <c r="I17" s="164">
        <v>-383006026.26900405</v>
      </c>
    </row>
    <row r="18" spans="1:9" x14ac:dyDescent="0.15">
      <c r="A18" s="338" t="s">
        <v>187</v>
      </c>
      <c r="B18" s="164">
        <v>488661.402114272</v>
      </c>
      <c r="C18" s="164">
        <v>528087.30333184102</v>
      </c>
      <c r="D18" s="164">
        <v>0.92534207702245308</v>
      </c>
      <c r="E18" s="164">
        <v>0.35669267272870009</v>
      </c>
      <c r="F18" s="164">
        <v>-557187.82966446667</v>
      </c>
      <c r="G18" s="164">
        <v>1534510.6338930107</v>
      </c>
      <c r="H18" s="164">
        <v>-557187.82966446667</v>
      </c>
      <c r="I18" s="164">
        <v>1534510.6338930107</v>
      </c>
    </row>
    <row r="19" spans="1:9" ht="14" thickBot="1" x14ac:dyDescent="0.2">
      <c r="A19" s="339" t="s">
        <v>188</v>
      </c>
      <c r="B19" s="165">
        <v>559570.39504126739</v>
      </c>
      <c r="C19" s="165">
        <v>20154.704483429123</v>
      </c>
      <c r="D19" s="165">
        <v>27.763760838137678</v>
      </c>
      <c r="E19" s="165">
        <v>2.5629133492745027E-53</v>
      </c>
      <c r="F19" s="165">
        <v>519655.05894488655</v>
      </c>
      <c r="G19" s="165">
        <v>599485.73113764822</v>
      </c>
      <c r="H19" s="165">
        <v>519655.05894488655</v>
      </c>
      <c r="I19" s="165">
        <v>599485.73113764822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E1" zoomScale="210" zoomScaleNormal="210" workbookViewId="0">
      <selection activeCell="E1" sqref="E1:E1048576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77"/>
      <c r="B1" s="78" t="s">
        <v>185</v>
      </c>
      <c r="C1" s="79" t="s">
        <v>186</v>
      </c>
      <c r="D1" s="79" t="s">
        <v>187</v>
      </c>
      <c r="E1" s="79" t="s">
        <v>188</v>
      </c>
      <c r="F1" s="2"/>
      <c r="G1" s="2"/>
      <c r="H1" s="2"/>
      <c r="I1" s="2"/>
      <c r="J1" s="2"/>
      <c r="K1" s="2"/>
      <c r="L1" s="2"/>
      <c r="M1" s="2"/>
      <c r="N1" s="2" t="s">
        <v>851</v>
      </c>
      <c r="O1" s="2" t="s">
        <v>850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80">
        <v>1</v>
      </c>
      <c r="B2" s="81" t="s">
        <v>189</v>
      </c>
      <c r="C2" s="82">
        <v>62220000000</v>
      </c>
      <c r="D2" s="83">
        <v>692</v>
      </c>
      <c r="E2" s="84">
        <v>88551</v>
      </c>
      <c r="F2" s="85"/>
      <c r="G2" s="85"/>
      <c r="H2" s="85"/>
      <c r="I2" s="270" t="s">
        <v>572</v>
      </c>
      <c r="J2" s="270" t="s">
        <v>573</v>
      </c>
      <c r="K2" s="270" t="s">
        <v>574</v>
      </c>
      <c r="L2" s="2"/>
      <c r="M2" s="2"/>
      <c r="N2" s="22" t="s">
        <v>554</v>
      </c>
      <c r="O2" s="22" t="s">
        <v>556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80">
        <v>2</v>
      </c>
      <c r="B3" s="81" t="s">
        <v>190</v>
      </c>
      <c r="C3" s="82">
        <v>61543000000</v>
      </c>
      <c r="D3" s="83">
        <v>881</v>
      </c>
      <c r="E3" s="84">
        <v>110000</v>
      </c>
      <c r="F3" s="2"/>
      <c r="G3" s="2"/>
      <c r="H3" s="2" t="s">
        <v>568</v>
      </c>
      <c r="I3" s="271"/>
      <c r="J3" s="271"/>
      <c r="K3" s="271"/>
      <c r="L3" s="2"/>
      <c r="M3" s="334" t="s">
        <v>553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80">
        <v>3</v>
      </c>
      <c r="B4" s="81" t="s">
        <v>191</v>
      </c>
      <c r="C4" s="82">
        <v>29848000000</v>
      </c>
      <c r="D4" s="83">
        <v>1070</v>
      </c>
      <c r="E4" s="84">
        <v>52168</v>
      </c>
      <c r="F4" s="2"/>
      <c r="G4" s="2">
        <v>1</v>
      </c>
      <c r="H4" s="2" t="s">
        <v>569</v>
      </c>
      <c r="I4" s="269" t="s">
        <v>860</v>
      </c>
      <c r="J4" s="269" t="s">
        <v>861</v>
      </c>
      <c r="K4" s="265" t="s">
        <v>862</v>
      </c>
      <c r="L4" s="2"/>
      <c r="M4" s="334" t="s">
        <v>555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80">
        <v>4</v>
      </c>
      <c r="B5" s="81" t="s">
        <v>192</v>
      </c>
      <c r="C5" s="82">
        <v>24500000000</v>
      </c>
      <c r="D5" s="83">
        <v>550</v>
      </c>
      <c r="E5" s="84">
        <v>52019</v>
      </c>
      <c r="F5" s="2"/>
      <c r="G5" s="273">
        <v>2</v>
      </c>
      <c r="H5" s="273" t="s">
        <v>570</v>
      </c>
      <c r="I5" s="274">
        <v>0</v>
      </c>
      <c r="J5" s="274">
        <v>0.88</v>
      </c>
      <c r="K5" s="275" t="s">
        <v>578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80">
        <v>5</v>
      </c>
      <c r="B6" s="81" t="s">
        <v>193</v>
      </c>
      <c r="C6" s="82">
        <v>24377100000</v>
      </c>
      <c r="D6" s="83">
        <v>1113</v>
      </c>
      <c r="E6" s="84">
        <v>26370</v>
      </c>
      <c r="F6" s="2"/>
      <c r="G6" s="2">
        <v>3</v>
      </c>
      <c r="H6" s="2" t="s">
        <v>571</v>
      </c>
      <c r="I6" s="265" t="s">
        <v>579</v>
      </c>
      <c r="J6" s="265" t="s">
        <v>577</v>
      </c>
      <c r="K6" s="265" t="s">
        <v>577</v>
      </c>
      <c r="L6" s="2"/>
      <c r="M6" s="2"/>
      <c r="N6" s="22" t="s">
        <v>558</v>
      </c>
      <c r="O6" s="22" t="s">
        <v>559</v>
      </c>
      <c r="P6" s="2"/>
      <c r="Q6" s="2"/>
      <c r="R6" s="2" t="s">
        <v>853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80">
        <v>6</v>
      </c>
      <c r="B7" s="81" t="s">
        <v>194</v>
      </c>
      <c r="C7" s="82">
        <v>22179700000</v>
      </c>
      <c r="D7" s="83">
        <v>1700</v>
      </c>
      <c r="E7" s="84">
        <v>18775</v>
      </c>
      <c r="F7" s="2"/>
      <c r="G7" s="2"/>
      <c r="H7" s="2"/>
      <c r="I7" s="2"/>
      <c r="J7" s="2"/>
      <c r="K7" s="2"/>
      <c r="L7" s="2"/>
      <c r="M7" s="2" t="s">
        <v>557</v>
      </c>
      <c r="N7" s="22" t="s">
        <v>852</v>
      </c>
      <c r="O7" s="22" t="s">
        <v>562</v>
      </c>
      <c r="P7" s="2"/>
      <c r="Q7" s="2"/>
      <c r="R7" s="2" t="s">
        <v>854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80">
        <v>7</v>
      </c>
      <c r="B8" s="81" t="s">
        <v>195</v>
      </c>
      <c r="C8" s="82">
        <v>18396046000</v>
      </c>
      <c r="D8" s="83">
        <v>2073</v>
      </c>
      <c r="E8" s="84">
        <v>41450</v>
      </c>
      <c r="F8" s="2"/>
      <c r="G8" s="2"/>
      <c r="H8" s="2"/>
      <c r="I8" s="2" t="s">
        <v>580</v>
      </c>
      <c r="J8" s="2"/>
      <c r="K8" s="2"/>
      <c r="L8" s="262" t="s">
        <v>565</v>
      </c>
      <c r="M8" s="263" t="s">
        <v>561</v>
      </c>
      <c r="N8" s="264" t="s">
        <v>562</v>
      </c>
      <c r="O8" s="264" t="s">
        <v>560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80">
        <v>8</v>
      </c>
      <c r="B9" s="81" t="s">
        <v>196</v>
      </c>
      <c r="C9" s="82">
        <v>14124000000</v>
      </c>
      <c r="D9" s="83">
        <v>3974</v>
      </c>
      <c r="E9" s="84">
        <v>13000</v>
      </c>
      <c r="F9" s="2"/>
      <c r="G9" s="2"/>
      <c r="H9" s="334" t="s">
        <v>871</v>
      </c>
      <c r="I9" s="2" t="s">
        <v>581</v>
      </c>
      <c r="J9" s="2"/>
      <c r="K9" s="2"/>
      <c r="L9" s="2"/>
      <c r="M9" s="2"/>
      <c r="N9" s="22" t="s">
        <v>563</v>
      </c>
      <c r="O9" s="22" t="s">
        <v>564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80">
        <v>9</v>
      </c>
      <c r="B10" s="81" t="s">
        <v>197</v>
      </c>
      <c r="C10" s="82">
        <v>11774249000</v>
      </c>
      <c r="D10" s="83">
        <v>590</v>
      </c>
      <c r="E10" s="84">
        <v>24162</v>
      </c>
      <c r="F10" s="2"/>
      <c r="G10" s="2"/>
      <c r="H10" s="334"/>
      <c r="I10" s="2" t="s">
        <v>583</v>
      </c>
      <c r="J10" s="2"/>
      <c r="K10" s="2"/>
      <c r="L10" s="2"/>
      <c r="M10" s="2"/>
      <c r="N10" s="2"/>
      <c r="O10" s="2"/>
      <c r="P10" s="2"/>
      <c r="Q10" s="22" t="s">
        <v>400</v>
      </c>
      <c r="R10" s="22" t="s">
        <v>319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80">
        <v>10</v>
      </c>
      <c r="B11" s="81" t="s">
        <v>198</v>
      </c>
      <c r="C11" s="82">
        <v>10700000000</v>
      </c>
      <c r="D11" s="86">
        <v>151</v>
      </c>
      <c r="E11" s="84">
        <v>22000</v>
      </c>
      <c r="F11" s="2"/>
      <c r="G11" s="2"/>
      <c r="H11" s="334" t="s">
        <v>566</v>
      </c>
      <c r="I11" s="2" t="s">
        <v>582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80">
        <v>11</v>
      </c>
      <c r="B12" s="81" t="s">
        <v>199</v>
      </c>
      <c r="C12" s="82">
        <v>9735055000</v>
      </c>
      <c r="D12" s="87">
        <v>1348</v>
      </c>
      <c r="E12" s="84">
        <v>25000</v>
      </c>
      <c r="F12" s="2"/>
      <c r="G12" s="2"/>
      <c r="H12" s="2"/>
      <c r="I12" s="2"/>
      <c r="J12" s="2"/>
      <c r="K12" s="2"/>
      <c r="L12" s="2"/>
      <c r="M12" s="2"/>
      <c r="N12" s="2" t="s">
        <v>855</v>
      </c>
      <c r="O12" s="2" t="s">
        <v>566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80">
        <v>12</v>
      </c>
      <c r="B13" s="81" t="s">
        <v>200</v>
      </c>
      <c r="C13" s="82">
        <v>9582226000</v>
      </c>
      <c r="D13" s="88">
        <v>321</v>
      </c>
      <c r="E13" s="84">
        <v>26492</v>
      </c>
      <c r="F13" s="2"/>
      <c r="G13" s="2"/>
      <c r="H13" s="22" t="s">
        <v>570</v>
      </c>
      <c r="I13" s="2" t="s">
        <v>584</v>
      </c>
      <c r="J13" s="2" t="s">
        <v>585</v>
      </c>
      <c r="K13" s="2"/>
      <c r="L13" s="2"/>
      <c r="M13" s="2"/>
      <c r="N13" s="2" t="s">
        <v>563</v>
      </c>
      <c r="O13" s="22">
        <v>5</v>
      </c>
      <c r="P13" s="2"/>
      <c r="Q13" s="22" t="s">
        <v>563</v>
      </c>
      <c r="R13" s="22" t="s">
        <v>566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80">
        <v>13</v>
      </c>
      <c r="B14" s="81" t="s">
        <v>201</v>
      </c>
      <c r="C14" s="82">
        <v>8907766000</v>
      </c>
      <c r="D14" s="83">
        <v>490</v>
      </c>
      <c r="E14" s="84">
        <v>6300</v>
      </c>
      <c r="F14" s="2"/>
      <c r="G14" s="2"/>
      <c r="H14" s="22">
        <v>3500</v>
      </c>
      <c r="I14" s="276">
        <f>-989640359+566087.38*'Ranking IBEVAR 2020 Varejo'!H14</f>
        <v>991665471</v>
      </c>
      <c r="J14" s="276">
        <v>700000000</v>
      </c>
      <c r="K14" s="2"/>
      <c r="L14" s="2"/>
      <c r="M14" s="2"/>
      <c r="N14" s="2" t="s">
        <v>564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80">
        <v>14</v>
      </c>
      <c r="B15" s="81" t="s">
        <v>202</v>
      </c>
      <c r="C15" s="82">
        <v>8595612119</v>
      </c>
      <c r="D15" s="83">
        <v>202</v>
      </c>
      <c r="E15" s="84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80">
        <v>15</v>
      </c>
      <c r="B16" s="81" t="s">
        <v>203</v>
      </c>
      <c r="C16" s="82">
        <v>7518051346</v>
      </c>
      <c r="D16" s="83">
        <v>61</v>
      </c>
      <c r="E16" s="84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80">
        <v>16</v>
      </c>
      <c r="B17" s="81" t="s">
        <v>204</v>
      </c>
      <c r="C17" s="82">
        <v>7337691000</v>
      </c>
      <c r="D17" s="83">
        <v>106</v>
      </c>
      <c r="E17" s="84">
        <v>18444</v>
      </c>
      <c r="F17" s="2"/>
      <c r="G17" s="2"/>
      <c r="H17" s="2"/>
      <c r="I17" s="2"/>
      <c r="J17" s="2"/>
      <c r="K17" s="2"/>
      <c r="L17" s="2"/>
      <c r="M17" s="2"/>
      <c r="N17" s="22" t="s">
        <v>567</v>
      </c>
      <c r="O17" s="2" t="s">
        <v>566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80">
        <v>17</v>
      </c>
      <c r="B18" s="81" t="s">
        <v>205</v>
      </c>
      <c r="C18" s="82">
        <v>7296216870</v>
      </c>
      <c r="D18" s="83">
        <v>67</v>
      </c>
      <c r="E18" s="84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80">
        <v>18</v>
      </c>
      <c r="B19" s="81" t="s">
        <v>206</v>
      </c>
      <c r="C19" s="82">
        <v>7149520560</v>
      </c>
      <c r="D19" s="83">
        <v>1023</v>
      </c>
      <c r="E19" s="89">
        <v>37500</v>
      </c>
      <c r="F19" s="2"/>
      <c r="G19" s="2"/>
      <c r="H19" s="334"/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80">
        <v>19</v>
      </c>
      <c r="B20" s="81" t="s">
        <v>207</v>
      </c>
      <c r="C20" s="82">
        <v>7000000000</v>
      </c>
      <c r="D20" s="83">
        <v>1100</v>
      </c>
      <c r="E20" s="84">
        <v>8000</v>
      </c>
      <c r="F20" s="2"/>
      <c r="G20" s="2"/>
      <c r="H20" s="2"/>
      <c r="I20" s="276"/>
      <c r="J20" s="2"/>
      <c r="K20" s="2"/>
      <c r="L20" s="2"/>
      <c r="M20" s="2" t="s">
        <v>857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80">
        <v>20</v>
      </c>
      <c r="B21" s="81" t="s">
        <v>208</v>
      </c>
      <c r="C21" s="82">
        <v>6994489574</v>
      </c>
      <c r="D21" s="83">
        <v>203</v>
      </c>
      <c r="E21" s="90">
        <v>19500</v>
      </c>
      <c r="F21" s="2"/>
      <c r="G21" s="2"/>
      <c r="H21" s="2"/>
      <c r="I21" s="2"/>
      <c r="J21" s="2"/>
      <c r="K21" s="2"/>
      <c r="L21" s="2"/>
      <c r="M21" s="2" t="s">
        <v>856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80">
        <v>21</v>
      </c>
      <c r="B22" s="81" t="s">
        <v>209</v>
      </c>
      <c r="C22" s="82">
        <v>6967969000</v>
      </c>
      <c r="D22" s="83">
        <v>287</v>
      </c>
      <c r="E22" s="84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80">
        <v>22</v>
      </c>
      <c r="B23" s="81" t="s">
        <v>210</v>
      </c>
      <c r="C23" s="82">
        <v>6759630000</v>
      </c>
      <c r="D23" s="83">
        <v>1122</v>
      </c>
      <c r="E23" s="84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80">
        <v>23</v>
      </c>
      <c r="B24" s="81" t="s">
        <v>211</v>
      </c>
      <c r="C24" s="82">
        <v>6600000000</v>
      </c>
      <c r="D24" s="83">
        <v>43</v>
      </c>
      <c r="E24" s="84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80">
        <v>24</v>
      </c>
      <c r="B25" s="81" t="s">
        <v>212</v>
      </c>
      <c r="C25" s="82">
        <v>5760517000</v>
      </c>
      <c r="D25" s="83">
        <v>278</v>
      </c>
      <c r="E25" s="84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80">
        <v>25</v>
      </c>
      <c r="B26" s="81" t="s">
        <v>213</v>
      </c>
      <c r="C26" s="82">
        <v>5490000000</v>
      </c>
      <c r="D26" s="83">
        <v>36</v>
      </c>
      <c r="E26" s="91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80">
        <v>26</v>
      </c>
      <c r="B27" s="81" t="s">
        <v>214</v>
      </c>
      <c r="C27" s="82">
        <v>5314020000</v>
      </c>
      <c r="D27" s="83">
        <v>378</v>
      </c>
      <c r="E27" s="84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80">
        <v>27</v>
      </c>
      <c r="B28" s="81" t="s">
        <v>215</v>
      </c>
      <c r="C28" s="82">
        <v>4600000000</v>
      </c>
      <c r="D28" s="83">
        <v>275</v>
      </c>
      <c r="E28" s="84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80">
        <v>28</v>
      </c>
      <c r="B29" s="81" t="s">
        <v>216</v>
      </c>
      <c r="C29" s="82">
        <v>4306547000</v>
      </c>
      <c r="D29" s="83">
        <v>566</v>
      </c>
      <c r="E29" s="84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80">
        <v>29</v>
      </c>
      <c r="B30" s="81" t="s">
        <v>217</v>
      </c>
      <c r="C30" s="82">
        <v>4300000000</v>
      </c>
      <c r="D30" s="83">
        <v>101</v>
      </c>
      <c r="E30" s="84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80">
        <v>30</v>
      </c>
      <c r="B31" s="81" t="s">
        <v>218</v>
      </c>
      <c r="C31" s="82">
        <v>4175302387</v>
      </c>
      <c r="D31" s="83">
        <v>148</v>
      </c>
      <c r="E31" s="84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80">
        <v>31</v>
      </c>
      <c r="B32" s="81" t="s">
        <v>219</v>
      </c>
      <c r="C32" s="82">
        <v>3521732223</v>
      </c>
      <c r="D32" s="83">
        <v>37</v>
      </c>
      <c r="E32" s="84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80">
        <v>32</v>
      </c>
      <c r="B33" s="81" t="s">
        <v>220</v>
      </c>
      <c r="C33" s="92">
        <v>3500000000</v>
      </c>
      <c r="D33" s="83">
        <v>38</v>
      </c>
      <c r="E33" s="84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80">
        <v>33</v>
      </c>
      <c r="B34" s="81" t="s">
        <v>221</v>
      </c>
      <c r="C34" s="93">
        <v>3500000000</v>
      </c>
      <c r="D34" s="83">
        <v>2322</v>
      </c>
      <c r="E34" s="84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80">
        <v>34</v>
      </c>
      <c r="B35" s="81" t="s">
        <v>222</v>
      </c>
      <c r="C35" s="82">
        <v>3443829000</v>
      </c>
      <c r="D35" s="83">
        <v>44</v>
      </c>
      <c r="E35" s="84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80">
        <v>35</v>
      </c>
      <c r="B36" s="81" t="s">
        <v>223</v>
      </c>
      <c r="C36" s="82">
        <v>3345873746</v>
      </c>
      <c r="D36" s="83">
        <v>49</v>
      </c>
      <c r="E36" s="84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80">
        <v>36</v>
      </c>
      <c r="B37" s="81" t="s">
        <v>224</v>
      </c>
      <c r="C37" s="82">
        <v>3200000000</v>
      </c>
      <c r="D37" s="83">
        <v>227</v>
      </c>
      <c r="E37" s="84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80">
        <v>37</v>
      </c>
      <c r="B38" s="81" t="s">
        <v>225</v>
      </c>
      <c r="C38" s="82">
        <v>3193065000</v>
      </c>
      <c r="D38" s="83">
        <v>210</v>
      </c>
      <c r="E38" s="84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80">
        <v>38</v>
      </c>
      <c r="B39" s="81" t="s">
        <v>226</v>
      </c>
      <c r="C39" s="93">
        <v>3183808901</v>
      </c>
      <c r="D39" s="83">
        <v>24</v>
      </c>
      <c r="E39" s="84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80">
        <v>39</v>
      </c>
      <c r="B40" s="81" t="s">
        <v>227</v>
      </c>
      <c r="C40" s="82">
        <v>3069800000</v>
      </c>
      <c r="D40" s="83">
        <v>673</v>
      </c>
      <c r="E40" s="84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80">
        <v>40</v>
      </c>
      <c r="B41" s="81" t="s">
        <v>228</v>
      </c>
      <c r="C41" s="94">
        <v>3026900000</v>
      </c>
      <c r="D41" s="83">
        <v>354</v>
      </c>
      <c r="E41" s="84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80">
        <v>41</v>
      </c>
      <c r="B42" s="81" t="s">
        <v>229</v>
      </c>
      <c r="C42" s="82">
        <v>3000000000</v>
      </c>
      <c r="D42" s="83">
        <v>490</v>
      </c>
      <c r="E42" s="84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80">
        <v>42</v>
      </c>
      <c r="B43" s="81" t="s">
        <v>230</v>
      </c>
      <c r="C43" s="95">
        <v>3000000000</v>
      </c>
      <c r="D43" s="83">
        <v>37</v>
      </c>
      <c r="E43" s="84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80">
        <v>43</v>
      </c>
      <c r="B44" s="81" t="s">
        <v>231</v>
      </c>
      <c r="C44" s="82">
        <v>2970000000</v>
      </c>
      <c r="D44" s="83">
        <v>549</v>
      </c>
      <c r="E44" s="84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80">
        <v>44</v>
      </c>
      <c r="B45" s="81" t="s">
        <v>232</v>
      </c>
      <c r="C45" s="82">
        <v>2900000000</v>
      </c>
      <c r="D45" s="83">
        <v>46</v>
      </c>
      <c r="E45" s="84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80">
        <v>45</v>
      </c>
      <c r="B46" s="81" t="s">
        <v>233</v>
      </c>
      <c r="C46" s="93">
        <v>2873038000</v>
      </c>
      <c r="D46" s="83">
        <v>444</v>
      </c>
      <c r="E46" s="84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80">
        <v>46</v>
      </c>
      <c r="B47" s="81" t="s">
        <v>234</v>
      </c>
      <c r="C47" s="82">
        <v>2818118392.291564</v>
      </c>
      <c r="D47" s="83">
        <v>224</v>
      </c>
      <c r="E47" s="84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80">
        <v>47</v>
      </c>
      <c r="B48" s="81" t="s">
        <v>235</v>
      </c>
      <c r="C48" s="94">
        <v>2788488912</v>
      </c>
      <c r="D48" s="83">
        <v>30</v>
      </c>
      <c r="E48" s="84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80">
        <v>48</v>
      </c>
      <c r="B49" s="81" t="s">
        <v>236</v>
      </c>
      <c r="C49" s="82">
        <v>2627856213</v>
      </c>
      <c r="D49" s="83">
        <v>31</v>
      </c>
      <c r="E49" s="84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80">
        <v>49</v>
      </c>
      <c r="B50" s="81" t="s">
        <v>237</v>
      </c>
      <c r="C50" s="82">
        <v>2589701000</v>
      </c>
      <c r="D50" s="83">
        <v>50</v>
      </c>
      <c r="E50" s="84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80">
        <v>50</v>
      </c>
      <c r="B51" s="81" t="s">
        <v>238</v>
      </c>
      <c r="C51" s="82">
        <v>2564750660</v>
      </c>
      <c r="D51" s="83">
        <v>56</v>
      </c>
      <c r="E51" s="84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80">
        <v>51</v>
      </c>
      <c r="B52" s="81" t="s">
        <v>239</v>
      </c>
      <c r="C52" s="95">
        <v>2547687149</v>
      </c>
      <c r="D52" s="83">
        <v>55</v>
      </c>
      <c r="E52" s="84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80">
        <v>52</v>
      </c>
      <c r="B53" s="81" t="s">
        <v>240</v>
      </c>
      <c r="C53" s="82">
        <v>2398696686</v>
      </c>
      <c r="D53" s="83">
        <v>32</v>
      </c>
      <c r="E53" s="84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80">
        <v>53</v>
      </c>
      <c r="B54" s="81" t="s">
        <v>241</v>
      </c>
      <c r="C54" s="82">
        <v>2342790292.3903108</v>
      </c>
      <c r="D54" s="83">
        <v>503</v>
      </c>
      <c r="E54" s="84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80">
        <v>54</v>
      </c>
      <c r="B55" s="81" t="s">
        <v>242</v>
      </c>
      <c r="C55" s="93">
        <v>2300000000</v>
      </c>
      <c r="D55" s="83">
        <v>250</v>
      </c>
      <c r="E55" s="84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80">
        <v>55</v>
      </c>
      <c r="B56" s="81" t="s">
        <v>243</v>
      </c>
      <c r="C56" s="82">
        <v>2174000000</v>
      </c>
      <c r="D56" s="83">
        <v>416</v>
      </c>
      <c r="E56" s="84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80">
        <v>56</v>
      </c>
      <c r="B57" s="81" t="s">
        <v>244</v>
      </c>
      <c r="C57" s="95">
        <v>2100000000</v>
      </c>
      <c r="D57" s="83">
        <v>39</v>
      </c>
      <c r="E57" s="84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80">
        <v>57</v>
      </c>
      <c r="B58" s="81" t="s">
        <v>245</v>
      </c>
      <c r="C58" s="82">
        <v>2090939669</v>
      </c>
      <c r="D58" s="83">
        <v>17</v>
      </c>
      <c r="E58" s="84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80">
        <v>58</v>
      </c>
      <c r="B59" s="81" t="s">
        <v>246</v>
      </c>
      <c r="C59" s="82">
        <v>2083909000</v>
      </c>
      <c r="D59" s="83">
        <v>29</v>
      </c>
      <c r="E59" s="84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80">
        <v>59</v>
      </c>
      <c r="B60" s="81" t="s">
        <v>247</v>
      </c>
      <c r="C60" s="82">
        <v>2079688000</v>
      </c>
      <c r="D60" s="83">
        <v>17</v>
      </c>
      <c r="E60" s="84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80">
        <v>60</v>
      </c>
      <c r="B61" s="81" t="s">
        <v>248</v>
      </c>
      <c r="C61" s="82">
        <v>2063929000</v>
      </c>
      <c r="D61" s="83">
        <v>752</v>
      </c>
      <c r="E61" s="84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80">
        <v>61</v>
      </c>
      <c r="B62" s="81" t="s">
        <v>249</v>
      </c>
      <c r="C62" s="82">
        <v>2009067000</v>
      </c>
      <c r="D62" s="83">
        <v>28</v>
      </c>
      <c r="E62" s="84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80">
        <v>62</v>
      </c>
      <c r="B63" s="81" t="s">
        <v>250</v>
      </c>
      <c r="C63" s="82">
        <v>1980616391</v>
      </c>
      <c r="D63" s="83">
        <v>2377</v>
      </c>
      <c r="E63" s="84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80">
        <v>63</v>
      </c>
      <c r="B64" s="81" t="s">
        <v>251</v>
      </c>
      <c r="C64" s="82">
        <v>1850000000</v>
      </c>
      <c r="D64" s="83">
        <v>59</v>
      </c>
      <c r="E64" s="84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80">
        <v>64</v>
      </c>
      <c r="B65" s="81" t="s">
        <v>252</v>
      </c>
      <c r="C65" s="82">
        <v>1844929000</v>
      </c>
      <c r="D65" s="83">
        <v>239</v>
      </c>
      <c r="E65" s="84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80">
        <v>65</v>
      </c>
      <c r="B66" s="81" t="s">
        <v>253</v>
      </c>
      <c r="C66" s="82">
        <v>1817915034</v>
      </c>
      <c r="D66" s="83">
        <v>21</v>
      </c>
      <c r="E66" s="84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80">
        <v>66</v>
      </c>
      <c r="B67" s="81" t="s">
        <v>254</v>
      </c>
      <c r="C67" s="82">
        <v>1815600000</v>
      </c>
      <c r="D67" s="83">
        <v>721</v>
      </c>
      <c r="E67" s="84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80">
        <v>67</v>
      </c>
      <c r="B68" s="81" t="s">
        <v>255</v>
      </c>
      <c r="C68" s="82">
        <v>1710438193.7500002</v>
      </c>
      <c r="D68" s="83">
        <v>130</v>
      </c>
      <c r="E68" s="84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80">
        <v>68</v>
      </c>
      <c r="B69" s="81" t="s">
        <v>256</v>
      </c>
      <c r="C69" s="82">
        <v>1700000000</v>
      </c>
      <c r="D69" s="83">
        <v>346</v>
      </c>
      <c r="E69" s="84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80">
        <v>69</v>
      </c>
      <c r="B70" s="81" t="s">
        <v>257</v>
      </c>
      <c r="C70" s="82">
        <v>1654942832</v>
      </c>
      <c r="D70" s="83">
        <v>46</v>
      </c>
      <c r="E70" s="84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80">
        <v>70</v>
      </c>
      <c r="B71" s="81" t="s">
        <v>258</v>
      </c>
      <c r="C71" s="82">
        <v>1640000000</v>
      </c>
      <c r="D71" s="83">
        <v>70</v>
      </c>
      <c r="E71" s="84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80">
        <v>71</v>
      </c>
      <c r="B72" s="81" t="s">
        <v>259</v>
      </c>
      <c r="C72" s="92">
        <v>1600000000</v>
      </c>
      <c r="D72" s="83">
        <v>18</v>
      </c>
      <c r="E72" s="84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80">
        <v>72</v>
      </c>
      <c r="B73" s="81" t="s">
        <v>260</v>
      </c>
      <c r="C73" s="82">
        <v>1560000000</v>
      </c>
      <c r="D73" s="83">
        <v>1205</v>
      </c>
      <c r="E73" s="84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80">
        <v>73</v>
      </c>
      <c r="B74" s="81" t="s">
        <v>261</v>
      </c>
      <c r="C74" s="82">
        <v>1530000000</v>
      </c>
      <c r="D74" s="83">
        <v>100</v>
      </c>
      <c r="E74" s="84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80">
        <v>74</v>
      </c>
      <c r="B75" s="81" t="s">
        <v>262</v>
      </c>
      <c r="C75" s="82">
        <v>1521964000</v>
      </c>
      <c r="D75" s="83">
        <v>250</v>
      </c>
      <c r="E75" s="84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80">
        <v>75</v>
      </c>
      <c r="B76" s="81" t="s">
        <v>263</v>
      </c>
      <c r="C76" s="82">
        <v>1500000000</v>
      </c>
      <c r="D76" s="83">
        <v>280</v>
      </c>
      <c r="E76" s="84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80">
        <v>76</v>
      </c>
      <c r="B77" s="81" t="s">
        <v>264</v>
      </c>
      <c r="C77" s="82">
        <v>1499328167</v>
      </c>
      <c r="D77" s="83">
        <v>24</v>
      </c>
      <c r="E77" s="84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80">
        <v>77</v>
      </c>
      <c r="B78" s="81" t="s">
        <v>265</v>
      </c>
      <c r="C78" s="82">
        <v>1420562000</v>
      </c>
      <c r="D78" s="83">
        <v>255</v>
      </c>
      <c r="E78" s="84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80">
        <v>78</v>
      </c>
      <c r="B79" s="81" t="s">
        <v>266</v>
      </c>
      <c r="C79" s="82">
        <v>1400000000</v>
      </c>
      <c r="D79" s="83">
        <v>53</v>
      </c>
      <c r="E79" s="84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80">
        <v>79</v>
      </c>
      <c r="B80" s="81" t="s">
        <v>267</v>
      </c>
      <c r="C80" s="82">
        <v>1390366047</v>
      </c>
      <c r="D80" s="83">
        <v>11</v>
      </c>
      <c r="E80" s="84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80">
        <v>80</v>
      </c>
      <c r="B81" s="81" t="s">
        <v>268</v>
      </c>
      <c r="C81" s="92">
        <v>1356030426</v>
      </c>
      <c r="D81" s="83">
        <v>12</v>
      </c>
      <c r="E81" s="84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80">
        <v>81</v>
      </c>
      <c r="B82" s="81" t="s">
        <v>269</v>
      </c>
      <c r="C82" s="82">
        <v>1337410000</v>
      </c>
      <c r="D82" s="83">
        <v>49</v>
      </c>
      <c r="E82" s="84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80">
        <v>82</v>
      </c>
      <c r="B83" s="81" t="s">
        <v>270</v>
      </c>
      <c r="C83" s="82">
        <v>1300000000</v>
      </c>
      <c r="D83" s="83">
        <v>180</v>
      </c>
      <c r="E83" s="84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80">
        <v>83</v>
      </c>
      <c r="B84" s="81" t="s">
        <v>271</v>
      </c>
      <c r="C84" s="82">
        <v>1277264801</v>
      </c>
      <c r="D84" s="83">
        <v>30</v>
      </c>
      <c r="E84" s="84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80">
        <v>84</v>
      </c>
      <c r="B85" s="81" t="s">
        <v>272</v>
      </c>
      <c r="C85" s="82">
        <v>1256877362</v>
      </c>
      <c r="D85" s="83">
        <v>30</v>
      </c>
      <c r="E85" s="84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80">
        <v>85</v>
      </c>
      <c r="B86" s="81" t="s">
        <v>273</v>
      </c>
      <c r="C86" s="82">
        <v>1250000000</v>
      </c>
      <c r="D86" s="83">
        <v>48</v>
      </c>
      <c r="E86" s="84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80">
        <v>86</v>
      </c>
      <c r="B87" s="81" t="s">
        <v>274</v>
      </c>
      <c r="C87" s="82">
        <v>1232288000</v>
      </c>
      <c r="D87" s="83">
        <v>415</v>
      </c>
      <c r="E87" s="84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80">
        <v>87</v>
      </c>
      <c r="B88" s="81" t="s">
        <v>275</v>
      </c>
      <c r="C88" s="82">
        <v>1206038921</v>
      </c>
      <c r="D88" s="83">
        <v>28</v>
      </c>
      <c r="E88" s="84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80">
        <v>88</v>
      </c>
      <c r="B89" s="81" t="s">
        <v>276</v>
      </c>
      <c r="C89" s="82">
        <v>1200000000</v>
      </c>
      <c r="D89" s="83">
        <v>196</v>
      </c>
      <c r="E89" s="84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80">
        <v>89</v>
      </c>
      <c r="B90" s="81" t="s">
        <v>277</v>
      </c>
      <c r="C90" s="82">
        <v>1168125906</v>
      </c>
      <c r="D90" s="83">
        <v>20</v>
      </c>
      <c r="E90" s="84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80">
        <v>90</v>
      </c>
      <c r="B91" s="81" t="s">
        <v>278</v>
      </c>
      <c r="C91" s="82">
        <v>1164234000</v>
      </c>
      <c r="D91" s="83">
        <v>105</v>
      </c>
      <c r="E91" s="84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80">
        <v>91</v>
      </c>
      <c r="B92" s="81" t="s">
        <v>279</v>
      </c>
      <c r="C92" s="82">
        <v>1158059455</v>
      </c>
      <c r="D92" s="83">
        <v>25</v>
      </c>
      <c r="E92" s="84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80">
        <v>92</v>
      </c>
      <c r="B93" s="81" t="s">
        <v>280</v>
      </c>
      <c r="C93" s="82">
        <v>1125088516</v>
      </c>
      <c r="D93" s="83">
        <v>17</v>
      </c>
      <c r="E93" s="84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80">
        <v>93</v>
      </c>
      <c r="B94" s="81" t="s">
        <v>281</v>
      </c>
      <c r="C94" s="82">
        <v>1100000000</v>
      </c>
      <c r="D94" s="83">
        <v>30</v>
      </c>
      <c r="E94" s="84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80">
        <v>94</v>
      </c>
      <c r="B95" s="81" t="s">
        <v>282</v>
      </c>
      <c r="C95" s="82">
        <v>1093390647</v>
      </c>
      <c r="D95" s="83">
        <v>17</v>
      </c>
      <c r="E95" s="84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80">
        <v>95</v>
      </c>
      <c r="B96" s="81" t="s">
        <v>283</v>
      </c>
      <c r="C96" s="82">
        <v>1076758696</v>
      </c>
      <c r="D96" s="83">
        <v>28</v>
      </c>
      <c r="E96" s="84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80">
        <v>96</v>
      </c>
      <c r="B97" s="81" t="s">
        <v>284</v>
      </c>
      <c r="C97" s="82">
        <v>1068575344</v>
      </c>
      <c r="D97" s="83">
        <v>16</v>
      </c>
      <c r="E97" s="84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80">
        <v>97</v>
      </c>
      <c r="B98" s="81" t="s">
        <v>285</v>
      </c>
      <c r="C98" s="82">
        <v>1061531794</v>
      </c>
      <c r="D98" s="83">
        <v>4</v>
      </c>
      <c r="E98" s="84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80">
        <v>98</v>
      </c>
      <c r="B99" s="81" t="s">
        <v>286</v>
      </c>
      <c r="C99" s="82">
        <v>1048446846</v>
      </c>
      <c r="D99" s="83">
        <v>12</v>
      </c>
      <c r="E99" s="84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80">
        <v>99</v>
      </c>
      <c r="B100" s="81" t="s">
        <v>287</v>
      </c>
      <c r="C100" s="82">
        <v>1043900204</v>
      </c>
      <c r="D100" s="83">
        <v>36</v>
      </c>
      <c r="E100" s="84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80">
        <v>100</v>
      </c>
      <c r="B101" s="81" t="s">
        <v>288</v>
      </c>
      <c r="C101" s="82">
        <v>1025000000</v>
      </c>
      <c r="D101" s="83">
        <v>850</v>
      </c>
      <c r="E101" s="84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80">
        <v>101</v>
      </c>
      <c r="B102" s="81" t="s">
        <v>289</v>
      </c>
      <c r="C102" s="82">
        <v>1020445938</v>
      </c>
      <c r="D102" s="83">
        <v>27</v>
      </c>
      <c r="E102" s="84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80">
        <v>102</v>
      </c>
      <c r="B103" s="81" t="s">
        <v>290</v>
      </c>
      <c r="C103" s="82">
        <v>1015793619</v>
      </c>
      <c r="D103" s="83">
        <v>18</v>
      </c>
      <c r="E103" s="84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80">
        <v>103</v>
      </c>
      <c r="B104" s="81" t="s">
        <v>291</v>
      </c>
      <c r="C104" s="82">
        <v>1000000000</v>
      </c>
      <c r="D104" s="83">
        <v>250</v>
      </c>
      <c r="E104" s="84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80">
        <v>104</v>
      </c>
      <c r="B105" s="81" t="s">
        <v>292</v>
      </c>
      <c r="C105" s="82">
        <v>1000000000</v>
      </c>
      <c r="D105" s="83">
        <v>79</v>
      </c>
      <c r="E105" s="84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80">
        <v>105</v>
      </c>
      <c r="B106" s="81" t="s">
        <v>293</v>
      </c>
      <c r="C106" s="82">
        <v>974613000</v>
      </c>
      <c r="D106" s="83">
        <v>135</v>
      </c>
      <c r="E106" s="84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80">
        <v>106</v>
      </c>
      <c r="B107" s="81" t="s">
        <v>294</v>
      </c>
      <c r="C107" s="82">
        <v>961633000</v>
      </c>
      <c r="D107" s="83">
        <v>186</v>
      </c>
      <c r="E107" s="84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80">
        <v>107</v>
      </c>
      <c r="B108" s="81" t="s">
        <v>295</v>
      </c>
      <c r="C108" s="82">
        <v>891106000</v>
      </c>
      <c r="D108" s="83">
        <v>15</v>
      </c>
      <c r="E108" s="84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80">
        <v>108</v>
      </c>
      <c r="B109" s="81" t="s">
        <v>296</v>
      </c>
      <c r="C109" s="82">
        <v>860000000</v>
      </c>
      <c r="D109" s="83">
        <v>97</v>
      </c>
      <c r="E109" s="84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80">
        <v>109</v>
      </c>
      <c r="B110" s="81" t="s">
        <v>297</v>
      </c>
      <c r="C110" s="82">
        <v>815000000</v>
      </c>
      <c r="D110" s="83">
        <v>200</v>
      </c>
      <c r="E110" s="84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80">
        <v>110</v>
      </c>
      <c r="B111" s="81" t="s">
        <v>298</v>
      </c>
      <c r="C111" s="82">
        <v>813132234</v>
      </c>
      <c r="D111" s="83">
        <v>14</v>
      </c>
      <c r="E111" s="84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80">
        <v>111</v>
      </c>
      <c r="B112" s="81" t="s">
        <v>299</v>
      </c>
      <c r="C112" s="82">
        <v>810000000</v>
      </c>
      <c r="D112" s="86">
        <v>126</v>
      </c>
      <c r="E112" s="89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80">
        <v>112</v>
      </c>
      <c r="B113" s="96" t="s">
        <v>300</v>
      </c>
      <c r="C113" s="82">
        <v>790000000</v>
      </c>
      <c r="D113" s="87">
        <v>1000</v>
      </c>
      <c r="E113" s="84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80">
        <v>113</v>
      </c>
      <c r="B114" s="81" t="s">
        <v>301</v>
      </c>
      <c r="C114" s="82">
        <v>779283651</v>
      </c>
      <c r="D114" s="97">
        <v>25</v>
      </c>
      <c r="E114" s="84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80">
        <v>114</v>
      </c>
      <c r="B115" s="81" t="s">
        <v>302</v>
      </c>
      <c r="C115" s="82">
        <v>775816093</v>
      </c>
      <c r="D115" s="87">
        <v>12</v>
      </c>
      <c r="E115" s="84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80">
        <v>115</v>
      </c>
      <c r="B116" s="81" t="s">
        <v>303</v>
      </c>
      <c r="C116" s="82">
        <v>754400000</v>
      </c>
      <c r="D116" s="88">
        <v>400</v>
      </c>
      <c r="E116" s="90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80">
        <v>116</v>
      </c>
      <c r="B117" s="96" t="s">
        <v>304</v>
      </c>
      <c r="C117" s="82">
        <v>743101705</v>
      </c>
      <c r="D117" s="86">
        <v>30</v>
      </c>
      <c r="E117" s="89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80">
        <v>117</v>
      </c>
      <c r="B118" s="96" t="s">
        <v>305</v>
      </c>
      <c r="C118" s="93">
        <v>707154000</v>
      </c>
      <c r="D118" s="98">
        <v>351</v>
      </c>
      <c r="E118" s="89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80">
        <v>118</v>
      </c>
      <c r="B119" s="99" t="s">
        <v>306</v>
      </c>
      <c r="C119" s="82">
        <v>697162000</v>
      </c>
      <c r="D119" s="87">
        <v>73</v>
      </c>
      <c r="E119" s="84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80">
        <v>119</v>
      </c>
      <c r="B120" s="96" t="s">
        <v>307</v>
      </c>
      <c r="C120" s="93">
        <v>674436168</v>
      </c>
      <c r="D120" s="86">
        <v>13</v>
      </c>
      <c r="E120" s="89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80">
        <v>120</v>
      </c>
      <c r="B121" s="99" t="s">
        <v>308</v>
      </c>
      <c r="C121" s="82">
        <v>622110000</v>
      </c>
      <c r="D121" s="87">
        <v>22</v>
      </c>
      <c r="E121" s="84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18" sqref="A18:E18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0.94073441081212705</v>
      </c>
      <c r="E4" s="117" t="s">
        <v>875</v>
      </c>
    </row>
    <row r="5" spans="1:9" x14ac:dyDescent="0.15">
      <c r="A5" s="164" t="s">
        <v>3</v>
      </c>
      <c r="B5" s="164">
        <v>0.88498123168603982</v>
      </c>
      <c r="E5" s="117" t="s">
        <v>876</v>
      </c>
    </row>
    <row r="6" spans="1:9" x14ac:dyDescent="0.15">
      <c r="A6" s="164" t="s">
        <v>4</v>
      </c>
      <c r="B6" s="164">
        <v>0.86581143696704643</v>
      </c>
    </row>
    <row r="7" spans="1:9" x14ac:dyDescent="0.15">
      <c r="A7" s="164" t="s">
        <v>5</v>
      </c>
      <c r="B7" s="164">
        <v>36.826608275173143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125218.94440869676</v>
      </c>
      <c r="D12" s="164">
        <v>62609.472204348378</v>
      </c>
      <c r="E12" s="164">
        <v>46.165399507862418</v>
      </c>
      <c r="F12" s="164">
        <v>2.3153266769471326E-6</v>
      </c>
    </row>
    <row r="13" spans="1:9" x14ac:dyDescent="0.15">
      <c r="A13" s="164" t="s">
        <v>14</v>
      </c>
      <c r="B13" s="164">
        <v>12</v>
      </c>
      <c r="C13" s="164">
        <v>16274.388924636609</v>
      </c>
      <c r="D13" s="164">
        <v>1356.1990770530508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184.88360134761129</v>
      </c>
      <c r="C17" s="164">
        <v>31.762046733894838</v>
      </c>
      <c r="D17" s="164">
        <v>5.8208969622323785</v>
      </c>
      <c r="E17" s="164">
        <v>8.2013889487051372E-5</v>
      </c>
      <c r="F17" s="164">
        <v>115.68004642731113</v>
      </c>
      <c r="G17" s="164">
        <v>254.08715626791144</v>
      </c>
      <c r="H17" s="164">
        <v>115.68004642731113</v>
      </c>
      <c r="I17" s="164">
        <v>254.08715626791144</v>
      </c>
    </row>
    <row r="18" spans="1:9" x14ac:dyDescent="0.15">
      <c r="A18" s="164" t="s">
        <v>179</v>
      </c>
      <c r="B18" s="164">
        <v>4.698408773522079</v>
      </c>
      <c r="C18" s="164">
        <v>2.334188963060992</v>
      </c>
      <c r="D18" s="164">
        <v>2.0128656453591973</v>
      </c>
      <c r="E18" s="279">
        <v>6.7121471981554603E-2</v>
      </c>
      <c r="F18" s="164">
        <v>-0.38735208606285454</v>
      </c>
      <c r="G18" s="164">
        <v>9.7841696331070125</v>
      </c>
      <c r="H18" s="164">
        <v>-0.38735208606285454</v>
      </c>
      <c r="I18" s="164">
        <v>9.7841696331070125</v>
      </c>
    </row>
    <row r="19" spans="1:9" ht="14" thickBot="1" x14ac:dyDescent="0.2">
      <c r="A19" s="165" t="s">
        <v>180</v>
      </c>
      <c r="B19" s="165">
        <v>9.3693820264183501</v>
      </c>
      <c r="C19" s="165">
        <v>2.8248330029167876</v>
      </c>
      <c r="D19" s="165">
        <v>3.3167914764320487</v>
      </c>
      <c r="E19" s="169">
        <v>6.1465919338845919E-3</v>
      </c>
      <c r="F19" s="165">
        <v>3.2145996379958497</v>
      </c>
      <c r="G19" s="165">
        <v>15.52416441484085</v>
      </c>
      <c r="H19" s="165">
        <v>3.2145996379958497</v>
      </c>
      <c r="I19" s="165">
        <v>15.52416441484085</v>
      </c>
    </row>
    <row r="20" spans="1:9" x14ac:dyDescent="0.15">
      <c r="C20" s="117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8" zoomScale="230" zoomScaleNormal="230" workbookViewId="0">
      <selection activeCell="E21" sqref="E21:G21"/>
    </sheetView>
  </sheetViews>
  <sheetFormatPr baseColWidth="10" defaultRowHeight="13" x14ac:dyDescent="0.15"/>
  <cols>
    <col min="6" max="6" width="15.1640625" bestFit="1" customWidth="1"/>
    <col min="7" max="7" width="1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0.91986237674372562</v>
      </c>
    </row>
    <row r="5" spans="1:9" x14ac:dyDescent="0.15">
      <c r="A5" s="164" t="s">
        <v>3</v>
      </c>
      <c r="B5" s="202">
        <v>0.84614679214861577</v>
      </c>
      <c r="C5" s="117" t="s">
        <v>459</v>
      </c>
    </row>
    <row r="6" spans="1:9" x14ac:dyDescent="0.15">
      <c r="A6" s="164" t="s">
        <v>4</v>
      </c>
      <c r="B6" s="164">
        <v>0.83431193000620152</v>
      </c>
    </row>
    <row r="7" spans="1:9" x14ac:dyDescent="0.15">
      <c r="A7" s="164" t="s">
        <v>5</v>
      </c>
      <c r="B7" s="164">
        <v>40.921315888796343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119724.13011041484</v>
      </c>
      <c r="D12" s="164">
        <v>119724.13011041484</v>
      </c>
      <c r="E12" s="164">
        <v>71.496125765264892</v>
      </c>
      <c r="F12" s="164">
        <v>1.2132802292260535E-6</v>
      </c>
    </row>
    <row r="13" spans="1:9" x14ac:dyDescent="0.15">
      <c r="A13" s="164" t="s">
        <v>14</v>
      </c>
      <c r="B13" s="164">
        <v>13</v>
      </c>
      <c r="C13" s="164">
        <v>21769.203222918528</v>
      </c>
      <c r="D13" s="164">
        <v>1674.554094070656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208.87645478961502</v>
      </c>
      <c r="C17" s="164">
        <v>32.714033246704808</v>
      </c>
      <c r="D17" s="164">
        <v>6.3849190717153332</v>
      </c>
      <c r="E17" s="164">
        <v>2.3996896202866186E-5</v>
      </c>
      <c r="F17" s="164">
        <v>138.20208273695221</v>
      </c>
      <c r="G17" s="164">
        <v>279.55082684227784</v>
      </c>
      <c r="H17" s="164">
        <v>138.20208273695221</v>
      </c>
      <c r="I17" s="164">
        <v>279.55082684227784</v>
      </c>
    </row>
    <row r="18" spans="1:9" ht="14" thickBot="1" x14ac:dyDescent="0.2">
      <c r="A18" s="165" t="s">
        <v>180</v>
      </c>
      <c r="B18" s="168">
        <v>14.176365264100271</v>
      </c>
      <c r="C18" s="165">
        <v>1.6765775255230695</v>
      </c>
      <c r="D18" s="165">
        <v>8.455538171238123</v>
      </c>
      <c r="E18" s="207">
        <v>1.2132802292260469E-6</v>
      </c>
      <c r="F18" s="165">
        <v>10.554339727830284</v>
      </c>
      <c r="G18" s="165">
        <v>17.798390800370257</v>
      </c>
      <c r="H18" s="165">
        <v>10.554339727830284</v>
      </c>
      <c r="I18" s="165">
        <v>17.798390800370257</v>
      </c>
    </row>
    <row r="19" spans="1:9" x14ac:dyDescent="0.15">
      <c r="E19" s="117" t="s">
        <v>877</v>
      </c>
    </row>
    <row r="21" spans="1:9" ht="18" x14ac:dyDescent="0.2">
      <c r="D21" s="117" t="s">
        <v>591</v>
      </c>
      <c r="E21" s="215" t="s">
        <v>460</v>
      </c>
    </row>
    <row r="23" spans="1:9" x14ac:dyDescent="0.15">
      <c r="E23" s="118" t="s">
        <v>180</v>
      </c>
      <c r="F23" s="118" t="s">
        <v>878</v>
      </c>
      <c r="G23" s="118" t="s">
        <v>879</v>
      </c>
      <c r="H23" s="118"/>
    </row>
    <row r="24" spans="1:9" x14ac:dyDescent="0.15">
      <c r="E24" s="120">
        <v>10</v>
      </c>
      <c r="F24" s="120">
        <f>B17+B18*E24</f>
        <v>350.64010743061772</v>
      </c>
      <c r="G24" s="280">
        <v>200</v>
      </c>
      <c r="H24" s="117" t="s">
        <v>880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D26" sqref="D26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117" t="s">
        <v>881</v>
      </c>
    </row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0.88291379122112923</v>
      </c>
    </row>
    <row r="5" spans="1:9" x14ac:dyDescent="0.15">
      <c r="A5" s="164" t="s">
        <v>3</v>
      </c>
      <c r="B5" s="204">
        <v>0.77953676272846772</v>
      </c>
      <c r="C5" s="117" t="s">
        <v>592</v>
      </c>
    </row>
    <row r="6" spans="1:9" x14ac:dyDescent="0.15">
      <c r="A6" s="164" t="s">
        <v>4</v>
      </c>
      <c r="B6" s="164">
        <v>0.76257805216911911</v>
      </c>
      <c r="C6" s="117" t="s">
        <v>593</v>
      </c>
    </row>
    <row r="7" spans="1:9" x14ac:dyDescent="0.15">
      <c r="A7" s="164" t="s">
        <v>5</v>
      </c>
      <c r="B7" s="164">
        <v>48.985145565543</v>
      </c>
      <c r="C7" s="117" t="s">
        <v>724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110299.25501432669</v>
      </c>
      <c r="D12" s="164">
        <v>110299.25501432669</v>
      </c>
      <c r="E12" s="164">
        <v>45.966747294872683</v>
      </c>
      <c r="F12" s="164">
        <v>1.3017067027004318E-5</v>
      </c>
    </row>
    <row r="13" spans="1:9" x14ac:dyDescent="0.15">
      <c r="A13" s="164" t="s">
        <v>14</v>
      </c>
      <c r="B13" s="164">
        <v>13</v>
      </c>
      <c r="C13" s="164">
        <v>31194.07831900668</v>
      </c>
      <c r="D13" s="164">
        <v>2399.5444860774369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200.82139446036297</v>
      </c>
      <c r="C17" s="164">
        <v>41.762202077408212</v>
      </c>
      <c r="D17" s="164">
        <v>4.8086878677549389</v>
      </c>
      <c r="E17" s="164">
        <v>3.414818970780017E-4</v>
      </c>
      <c r="F17" s="164">
        <v>110.59964206746494</v>
      </c>
      <c r="G17" s="164">
        <v>291.04314685326096</v>
      </c>
      <c r="H17" s="164">
        <v>110.59964206746494</v>
      </c>
      <c r="I17" s="164">
        <v>291.04314685326096</v>
      </c>
    </row>
    <row r="18" spans="1:9" ht="14" thickBot="1" x14ac:dyDescent="0.2">
      <c r="A18" s="165" t="s">
        <v>179</v>
      </c>
      <c r="B18" s="168">
        <v>11.243553008595988</v>
      </c>
      <c r="C18" s="165">
        <v>1.6583709637423958</v>
      </c>
      <c r="D18" s="165">
        <v>6.779878117995386</v>
      </c>
      <c r="E18" s="169">
        <v>1.3017067027004363E-5</v>
      </c>
      <c r="F18" s="165">
        <v>7.6608603577389225</v>
      </c>
      <c r="G18" s="165">
        <v>14.826245659453054</v>
      </c>
      <c r="H18" s="165">
        <v>7.6608603577389225</v>
      </c>
      <c r="I18" s="165">
        <v>14.826245659453054</v>
      </c>
    </row>
    <row r="19" spans="1:9" x14ac:dyDescent="0.15">
      <c r="E19" s="117" t="s">
        <v>589</v>
      </c>
    </row>
    <row r="21" spans="1:9" ht="20" x14ac:dyDescent="0.2">
      <c r="D21" s="312">
        <v>0.78</v>
      </c>
      <c r="E21" s="213" t="s">
        <v>594</v>
      </c>
    </row>
    <row r="23" spans="1:9" ht="18" x14ac:dyDescent="0.2">
      <c r="D23" s="312">
        <v>0.85</v>
      </c>
      <c r="E23" s="215" t="s">
        <v>460</v>
      </c>
    </row>
    <row r="25" spans="1:9" x14ac:dyDescent="0.15">
      <c r="D25" s="117" t="s">
        <v>882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B1" sqref="B1:D1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72" t="s">
        <v>178</v>
      </c>
      <c r="B1" s="73" t="s">
        <v>85</v>
      </c>
      <c r="C1" s="73" t="s">
        <v>179</v>
      </c>
      <c r="D1" s="73" t="s">
        <v>180</v>
      </c>
      <c r="E1" s="278"/>
      <c r="F1" s="208" t="s">
        <v>456</v>
      </c>
      <c r="G1" s="208" t="s">
        <v>457</v>
      </c>
      <c r="J1" s="117" t="s">
        <v>454</v>
      </c>
    </row>
    <row r="2" spans="1:12" ht="15.75" customHeight="1" x14ac:dyDescent="0.2">
      <c r="A2" s="74">
        <v>1</v>
      </c>
      <c r="B2" s="75">
        <v>350</v>
      </c>
      <c r="C2" s="75">
        <v>10</v>
      </c>
      <c r="D2" s="75">
        <v>10</v>
      </c>
      <c r="E2" s="277"/>
      <c r="F2" s="120">
        <f>B2/C2</f>
        <v>35</v>
      </c>
      <c r="G2" s="120">
        <f>B2/D2</f>
        <v>35</v>
      </c>
      <c r="J2" s="117"/>
    </row>
    <row r="3" spans="1:12" ht="15.75" customHeight="1" x14ac:dyDescent="0.2">
      <c r="A3" s="74">
        <v>2</v>
      </c>
      <c r="B3" s="75">
        <v>400</v>
      </c>
      <c r="C3" s="75">
        <v>20</v>
      </c>
      <c r="D3" s="75">
        <v>14</v>
      </c>
      <c r="E3" s="277"/>
      <c r="F3" s="120">
        <f t="shared" ref="F3:F16" si="0">B3/C3</f>
        <v>20</v>
      </c>
      <c r="G3" s="120">
        <f t="shared" ref="G3:G16" si="1">B3/D3</f>
        <v>28.571428571428573</v>
      </c>
      <c r="J3" s="117"/>
      <c r="K3" s="117" t="s">
        <v>586</v>
      </c>
    </row>
    <row r="4" spans="1:12" ht="15.75" customHeight="1" x14ac:dyDescent="0.2">
      <c r="A4" s="74">
        <v>3</v>
      </c>
      <c r="B4" s="75">
        <v>470</v>
      </c>
      <c r="C4" s="75">
        <v>30</v>
      </c>
      <c r="D4" s="75">
        <v>16</v>
      </c>
      <c r="E4" s="277"/>
      <c r="F4" s="120">
        <f t="shared" si="0"/>
        <v>15.666666666666666</v>
      </c>
      <c r="G4" s="120">
        <f t="shared" si="1"/>
        <v>29.375</v>
      </c>
      <c r="K4" s="117" t="s">
        <v>85</v>
      </c>
      <c r="L4" s="117"/>
    </row>
    <row r="5" spans="1:12" ht="15.75" customHeight="1" x14ac:dyDescent="0.2">
      <c r="A5" s="74">
        <v>4</v>
      </c>
      <c r="B5" s="75">
        <v>550</v>
      </c>
      <c r="C5" s="75">
        <v>25</v>
      </c>
      <c r="D5" s="75">
        <v>26</v>
      </c>
      <c r="E5" s="277"/>
      <c r="F5" s="120">
        <f t="shared" si="0"/>
        <v>22</v>
      </c>
      <c r="G5" s="120">
        <f t="shared" si="1"/>
        <v>21.153846153846153</v>
      </c>
      <c r="K5" s="117" t="s">
        <v>587</v>
      </c>
    </row>
    <row r="6" spans="1:12" ht="15.75" customHeight="1" x14ac:dyDescent="0.2">
      <c r="A6" s="74">
        <v>5</v>
      </c>
      <c r="B6" s="75">
        <v>620</v>
      </c>
      <c r="C6" s="75">
        <v>37.5</v>
      </c>
      <c r="D6" s="75">
        <v>31</v>
      </c>
      <c r="E6" s="277"/>
      <c r="F6" s="120">
        <f t="shared" si="0"/>
        <v>16.533333333333335</v>
      </c>
      <c r="G6" s="120">
        <f t="shared" si="1"/>
        <v>20</v>
      </c>
      <c r="K6" s="117" t="s">
        <v>588</v>
      </c>
    </row>
    <row r="7" spans="1:12" ht="15.75" customHeight="1" x14ac:dyDescent="0.2">
      <c r="A7" s="74">
        <v>6</v>
      </c>
      <c r="B7" s="75">
        <v>380</v>
      </c>
      <c r="C7" s="75">
        <v>17.5</v>
      </c>
      <c r="D7" s="75">
        <v>12</v>
      </c>
      <c r="E7" s="277"/>
      <c r="F7" s="120">
        <f t="shared" si="0"/>
        <v>21.714285714285715</v>
      </c>
      <c r="G7" s="120">
        <f t="shared" si="1"/>
        <v>31.666666666666668</v>
      </c>
    </row>
    <row r="8" spans="1:12" ht="15.75" customHeight="1" x14ac:dyDescent="0.2">
      <c r="A8" s="74">
        <v>7</v>
      </c>
      <c r="B8" s="75">
        <v>290</v>
      </c>
      <c r="C8" s="75">
        <v>15</v>
      </c>
      <c r="D8" s="75">
        <v>13</v>
      </c>
      <c r="E8" s="277"/>
      <c r="F8" s="120">
        <f t="shared" si="0"/>
        <v>19.333333333333332</v>
      </c>
      <c r="G8" s="120">
        <f t="shared" si="1"/>
        <v>22.307692307692307</v>
      </c>
      <c r="J8" s="201"/>
      <c r="K8" s="117" t="s">
        <v>872</v>
      </c>
    </row>
    <row r="9" spans="1:12" ht="15.75" customHeight="1" x14ac:dyDescent="0.2">
      <c r="A9" s="74">
        <v>8</v>
      </c>
      <c r="B9" s="75">
        <v>490</v>
      </c>
      <c r="C9" s="75">
        <v>25</v>
      </c>
      <c r="D9" s="75">
        <v>21</v>
      </c>
      <c r="E9" s="277"/>
      <c r="F9" s="120">
        <f t="shared" si="0"/>
        <v>19.600000000000001</v>
      </c>
      <c r="G9" s="120">
        <f t="shared" si="1"/>
        <v>23.333333333333332</v>
      </c>
      <c r="J9" s="117"/>
    </row>
    <row r="10" spans="1:12" ht="15.75" customHeight="1" x14ac:dyDescent="0.2">
      <c r="A10" s="74">
        <v>9</v>
      </c>
      <c r="B10" s="75">
        <v>580</v>
      </c>
      <c r="C10" s="75">
        <v>27.5</v>
      </c>
      <c r="D10" s="75">
        <v>26</v>
      </c>
      <c r="E10" s="277"/>
      <c r="F10" s="120">
        <f t="shared" si="0"/>
        <v>21.09090909090909</v>
      </c>
      <c r="G10" s="120">
        <f t="shared" si="1"/>
        <v>22.307692307692307</v>
      </c>
      <c r="K10" s="118" t="s">
        <v>179</v>
      </c>
      <c r="L10" s="118" t="s">
        <v>849</v>
      </c>
    </row>
    <row r="11" spans="1:12" ht="15.75" customHeight="1" x14ac:dyDescent="0.2">
      <c r="A11" s="74">
        <v>10</v>
      </c>
      <c r="B11" s="75">
        <v>610</v>
      </c>
      <c r="C11" s="75">
        <v>32.5</v>
      </c>
      <c r="D11" s="75">
        <v>24</v>
      </c>
      <c r="E11" s="277"/>
      <c r="F11" s="120">
        <f t="shared" si="0"/>
        <v>18.76923076923077</v>
      </c>
      <c r="G11" s="120">
        <f t="shared" si="1"/>
        <v>25.416666666666668</v>
      </c>
      <c r="K11" s="120">
        <v>10000</v>
      </c>
      <c r="L11" s="120">
        <v>100</v>
      </c>
    </row>
    <row r="12" spans="1:12" ht="15.75" customHeight="1" x14ac:dyDescent="0.2">
      <c r="A12" s="74">
        <v>11</v>
      </c>
      <c r="B12" s="75">
        <v>560</v>
      </c>
      <c r="C12" s="75">
        <v>30</v>
      </c>
      <c r="D12" s="75">
        <v>23</v>
      </c>
      <c r="E12" s="277"/>
      <c r="F12" s="120">
        <f t="shared" si="0"/>
        <v>18.666666666666668</v>
      </c>
      <c r="G12" s="120">
        <f t="shared" si="1"/>
        <v>24.347826086956523</v>
      </c>
    </row>
    <row r="13" spans="1:12" ht="15.75" customHeight="1" x14ac:dyDescent="0.2">
      <c r="A13" s="74">
        <v>12</v>
      </c>
      <c r="B13" s="75">
        <v>420</v>
      </c>
      <c r="C13" s="75">
        <v>20</v>
      </c>
      <c r="D13" s="75">
        <v>12</v>
      </c>
      <c r="E13" s="277"/>
      <c r="F13" s="120">
        <f t="shared" si="0"/>
        <v>21</v>
      </c>
      <c r="G13" s="120">
        <f t="shared" si="1"/>
        <v>35</v>
      </c>
      <c r="K13">
        <f>K11/L11</f>
        <v>100</v>
      </c>
    </row>
    <row r="14" spans="1:12" ht="15.75" customHeight="1" x14ac:dyDescent="0.2">
      <c r="A14" s="74">
        <v>13</v>
      </c>
      <c r="B14" s="75">
        <v>450</v>
      </c>
      <c r="C14" s="75">
        <v>27.5</v>
      </c>
      <c r="D14" s="75">
        <v>19</v>
      </c>
      <c r="E14" s="277"/>
      <c r="F14" s="120">
        <f t="shared" si="0"/>
        <v>16.363636363636363</v>
      </c>
      <c r="G14" s="120">
        <f t="shared" si="1"/>
        <v>23.684210526315791</v>
      </c>
    </row>
    <row r="15" spans="1:12" ht="15.75" customHeight="1" x14ac:dyDescent="0.2">
      <c r="A15" s="74">
        <v>14</v>
      </c>
      <c r="B15" s="75">
        <v>510</v>
      </c>
      <c r="C15" s="75">
        <v>30</v>
      </c>
      <c r="D15" s="75">
        <v>19</v>
      </c>
      <c r="E15" s="277"/>
      <c r="F15" s="120">
        <f t="shared" si="0"/>
        <v>17</v>
      </c>
      <c r="G15" s="120">
        <f t="shared" si="1"/>
        <v>26.842105263157894</v>
      </c>
      <c r="K15" s="117" t="s">
        <v>586</v>
      </c>
    </row>
    <row r="16" spans="1:12" ht="15.75" customHeight="1" x14ac:dyDescent="0.2">
      <c r="A16" s="74">
        <v>15</v>
      </c>
      <c r="B16" s="75">
        <v>380</v>
      </c>
      <c r="C16" s="75">
        <v>12.5</v>
      </c>
      <c r="D16" s="75">
        <v>11</v>
      </c>
      <c r="E16" s="277"/>
      <c r="F16" s="120">
        <f t="shared" si="0"/>
        <v>30.4</v>
      </c>
      <c r="G16" s="120">
        <f t="shared" si="1"/>
        <v>34.545454545454547</v>
      </c>
      <c r="K16" s="117" t="s">
        <v>873</v>
      </c>
    </row>
    <row r="17" spans="6:12" ht="12.75" customHeight="1" x14ac:dyDescent="0.15">
      <c r="F17" s="209">
        <f>AVERAGE(F2:F16)</f>
        <v>20.875870795870796</v>
      </c>
      <c r="G17" s="209">
        <f>AVERAGE(G2:G16)</f>
        <v>26.90346149528072</v>
      </c>
      <c r="H17" s="117" t="s">
        <v>86</v>
      </c>
      <c r="K17" s="340" t="s">
        <v>874</v>
      </c>
      <c r="L17" s="341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7" zoomScale="220" zoomScaleNormal="220" workbookViewId="0">
      <selection activeCell="G22" sqref="G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0.91661780399062243</v>
      </c>
    </row>
    <row r="5" spans="1:9" x14ac:dyDescent="0.15">
      <c r="A5" s="164" t="s">
        <v>3</v>
      </c>
      <c r="B5" s="164">
        <v>0.84018819859259108</v>
      </c>
    </row>
    <row r="6" spans="1:9" x14ac:dyDescent="0.15">
      <c r="A6" s="164" t="s">
        <v>4</v>
      </c>
      <c r="B6" s="164">
        <v>0.82174837535327461</v>
      </c>
    </row>
    <row r="7" spans="1:9" x14ac:dyDescent="0.15">
      <c r="A7" s="164" t="s">
        <v>5</v>
      </c>
      <c r="B7" s="164">
        <v>7.1494314789139395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6986.8930344028422</v>
      </c>
      <c r="D12" s="164">
        <v>2328.9643448009474</v>
      </c>
      <c r="E12" s="164">
        <v>45.563788095386222</v>
      </c>
      <c r="F12" s="164">
        <v>1.7126459215240542E-10</v>
      </c>
    </row>
    <row r="13" spans="1:9" x14ac:dyDescent="0.15">
      <c r="A13" s="164" t="s">
        <v>14</v>
      </c>
      <c r="B13" s="164">
        <v>26</v>
      </c>
      <c r="C13" s="164">
        <v>1328.9736322638244</v>
      </c>
      <c r="D13" s="164">
        <v>51.114370471685554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9.3712338677116378</v>
      </c>
      <c r="C17" s="164">
        <v>3.8179417929819737</v>
      </c>
      <c r="D17" s="164">
        <v>2.4545250755099408</v>
      </c>
      <c r="E17" s="164">
        <v>2.1114684960191952E-2</v>
      </c>
      <c r="F17" s="164">
        <v>1.5233421172122368</v>
      </c>
      <c r="G17" s="164">
        <v>17.219125618211038</v>
      </c>
      <c r="H17" s="164">
        <v>1.5233421172122368</v>
      </c>
      <c r="I17" s="164">
        <v>17.219125618211038</v>
      </c>
    </row>
    <row r="18" spans="1:9" x14ac:dyDescent="0.15">
      <c r="A18" s="164" t="s">
        <v>409</v>
      </c>
      <c r="B18" s="164">
        <v>1.1397867759958134</v>
      </c>
      <c r="C18" s="164">
        <v>0.17958334568051179</v>
      </c>
      <c r="D18" s="164">
        <v>6.3468400796115798</v>
      </c>
      <c r="E18" s="204">
        <v>1.0124462365607295E-6</v>
      </c>
      <c r="F18" s="164">
        <v>0.77064792225954193</v>
      </c>
      <c r="G18" s="164">
        <v>1.5089256297320848</v>
      </c>
      <c r="H18" s="164">
        <v>0.77064792225954193</v>
      </c>
      <c r="I18" s="164">
        <v>1.5089256297320848</v>
      </c>
    </row>
    <row r="19" spans="1:9" x14ac:dyDescent="0.15">
      <c r="A19" s="164" t="s">
        <v>410</v>
      </c>
      <c r="B19" s="164">
        <v>0.97049538293005055</v>
      </c>
      <c r="C19" s="164">
        <v>0.29870513107444141</v>
      </c>
      <c r="D19" s="164">
        <v>3.2490080750845549</v>
      </c>
      <c r="E19" s="204">
        <v>3.1897442155037086E-3</v>
      </c>
      <c r="F19" s="164">
        <v>0.35649819253285819</v>
      </c>
      <c r="G19" s="164">
        <v>1.584492573327243</v>
      </c>
      <c r="H19" s="164">
        <v>0.35649819253285819</v>
      </c>
      <c r="I19" s="164">
        <v>1.584492573327243</v>
      </c>
    </row>
    <row r="20" spans="1:9" ht="14" thickBot="1" x14ac:dyDescent="0.2">
      <c r="A20" s="165" t="s">
        <v>411</v>
      </c>
      <c r="B20" s="165">
        <v>-0.21717807473143669</v>
      </c>
      <c r="C20" s="165">
        <v>0.15522630695664325</v>
      </c>
      <c r="D20" s="165">
        <v>-1.3991061115181809</v>
      </c>
      <c r="E20" s="205">
        <v>0.1735984070002323</v>
      </c>
      <c r="F20" s="165">
        <v>-0.53625031833263193</v>
      </c>
      <c r="G20" s="165">
        <v>0.10189416886975849</v>
      </c>
      <c r="H20" s="165">
        <v>-0.53625031833263193</v>
      </c>
      <c r="I20" s="165">
        <v>0.10189416886975849</v>
      </c>
    </row>
    <row r="22" spans="1:9" x14ac:dyDescent="0.15">
      <c r="D22" s="117" t="s">
        <v>466</v>
      </c>
    </row>
    <row r="23" spans="1:9" x14ac:dyDescent="0.15">
      <c r="D23" s="117" t="s">
        <v>467</v>
      </c>
    </row>
    <row r="25" spans="1:9" x14ac:dyDescent="0.15">
      <c r="D25" s="340" t="s">
        <v>884</v>
      </c>
      <c r="E25" s="341"/>
      <c r="F25" s="341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80" zoomScaleNormal="180" workbookViewId="0">
      <selection activeCell="H22" sqref="H22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0.91003089330386655</v>
      </c>
      <c r="C4" s="117" t="s">
        <v>470</v>
      </c>
    </row>
    <row r="5" spans="1:9" x14ac:dyDescent="0.15">
      <c r="A5" s="164" t="s">
        <v>3</v>
      </c>
      <c r="B5" s="202">
        <v>0.82815622676743339</v>
      </c>
      <c r="C5" s="117" t="s">
        <v>885</v>
      </c>
    </row>
    <row r="6" spans="1:9" x14ac:dyDescent="0.15">
      <c r="A6" s="164" t="s">
        <v>4</v>
      </c>
      <c r="B6" s="164">
        <v>0.81542705837983587</v>
      </c>
    </row>
    <row r="7" spans="1:9" x14ac:dyDescent="0.15">
      <c r="A7" s="164" t="s">
        <v>5</v>
      </c>
      <c r="B7" s="164">
        <v>7.2750968065314892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6886.8367609677407</v>
      </c>
      <c r="D12" s="164">
        <v>3443.4183804838704</v>
      </c>
      <c r="E12" s="164">
        <v>65.059727513254913</v>
      </c>
      <c r="F12" s="164">
        <v>4.7239609730428369E-11</v>
      </c>
    </row>
    <row r="13" spans="1:9" x14ac:dyDescent="0.15">
      <c r="A13" s="164" t="s">
        <v>14</v>
      </c>
      <c r="B13" s="164">
        <v>27</v>
      </c>
      <c r="C13" s="164">
        <v>1429.0299056989261</v>
      </c>
      <c r="D13" s="164">
        <v>52.927033544404672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12" x14ac:dyDescent="0.15">
      <c r="A17" s="164" t="s">
        <v>23</v>
      </c>
      <c r="B17" s="170">
        <v>8.3836706405219825</v>
      </c>
      <c r="C17" s="164">
        <v>3.8180772120002704</v>
      </c>
      <c r="D17" s="164">
        <v>2.1957834205583868</v>
      </c>
      <c r="E17" s="164">
        <v>3.6879691100749463E-2</v>
      </c>
      <c r="F17" s="164">
        <v>0.54962330266185777</v>
      </c>
      <c r="G17" s="164">
        <v>16.217717978382108</v>
      </c>
      <c r="H17" s="164">
        <v>0.54962330266185777</v>
      </c>
      <c r="I17" s="164">
        <v>16.217717978382108</v>
      </c>
    </row>
    <row r="18" spans="1:12" x14ac:dyDescent="0.15">
      <c r="A18" s="164" t="s">
        <v>409</v>
      </c>
      <c r="B18" s="170">
        <v>1.0817990367668173</v>
      </c>
      <c r="C18" s="164">
        <v>0.17780649771364801</v>
      </c>
      <c r="D18" s="164">
        <v>6.0841366917255293</v>
      </c>
      <c r="E18" s="206">
        <v>1.6954545743842026E-6</v>
      </c>
      <c r="F18" s="164">
        <v>0.71697023872947208</v>
      </c>
      <c r="G18" s="164">
        <v>1.4466278348041626</v>
      </c>
      <c r="H18" s="164">
        <v>0.71697023872947208</v>
      </c>
      <c r="I18" s="164">
        <v>1.4466278348041626</v>
      </c>
    </row>
    <row r="19" spans="1:12" ht="14" thickBot="1" x14ac:dyDescent="0.2">
      <c r="A19" s="165" t="s">
        <v>410</v>
      </c>
      <c r="B19" s="168">
        <v>0.84044104002740039</v>
      </c>
      <c r="C19" s="165">
        <v>0.28886295902229064</v>
      </c>
      <c r="D19" s="165">
        <v>2.9094801315891328</v>
      </c>
      <c r="E19" s="207">
        <v>7.1645939086347398E-3</v>
      </c>
      <c r="F19" s="165">
        <v>0.24774320562467012</v>
      </c>
      <c r="G19" s="165">
        <v>1.4331388744301305</v>
      </c>
      <c r="H19" s="165">
        <v>0.24774320562467012</v>
      </c>
      <c r="I19" s="165">
        <v>1.4331388744301305</v>
      </c>
    </row>
    <row r="20" spans="1:12" x14ac:dyDescent="0.15">
      <c r="E20" s="117" t="s">
        <v>469</v>
      </c>
    </row>
    <row r="22" spans="1:12" ht="28" x14ac:dyDescent="0.3">
      <c r="D22" s="211" t="s">
        <v>471</v>
      </c>
    </row>
    <row r="23" spans="1:12" x14ac:dyDescent="0.15">
      <c r="K23" s="118" t="s">
        <v>160</v>
      </c>
      <c r="L23">
        <v>10000</v>
      </c>
    </row>
    <row r="24" spans="1:12" x14ac:dyDescent="0.15">
      <c r="D24" s="118" t="s">
        <v>472</v>
      </c>
      <c r="E24" s="120"/>
      <c r="H24">
        <v>1</v>
      </c>
      <c r="I24" s="117" t="s">
        <v>409</v>
      </c>
      <c r="J24" s="120">
        <v>1.08</v>
      </c>
      <c r="K24" s="216">
        <f>J24/J26</f>
        <v>0.56250000000000011</v>
      </c>
      <c r="L24">
        <v>5600</v>
      </c>
    </row>
    <row r="25" spans="1:12" ht="16" x14ac:dyDescent="0.2">
      <c r="D25" s="212" t="s">
        <v>409</v>
      </c>
      <c r="E25" s="212">
        <v>5</v>
      </c>
      <c r="H25">
        <v>1</v>
      </c>
      <c r="I25" s="117" t="s">
        <v>410</v>
      </c>
      <c r="J25" s="120">
        <v>0.84</v>
      </c>
      <c r="K25" s="216">
        <f>J25/J26</f>
        <v>0.4375</v>
      </c>
      <c r="L25">
        <v>4400</v>
      </c>
    </row>
    <row r="26" spans="1:12" ht="16" x14ac:dyDescent="0.2">
      <c r="D26" s="212" t="s">
        <v>410</v>
      </c>
      <c r="E26" s="212">
        <v>3</v>
      </c>
      <c r="J26" s="120">
        <f>J24+J25</f>
        <v>1.92</v>
      </c>
    </row>
    <row r="28" spans="1:12" ht="20" x14ac:dyDescent="0.2">
      <c r="D28" s="213" t="s">
        <v>462</v>
      </c>
      <c r="E28" s="214">
        <f>8.38+1.08*E25+0.84*E26</f>
        <v>16.3</v>
      </c>
      <c r="I28">
        <v>10000</v>
      </c>
      <c r="J28" s="117" t="s">
        <v>886</v>
      </c>
      <c r="K28" s="117" t="s">
        <v>160</v>
      </c>
      <c r="L28" s="118" t="s">
        <v>888</v>
      </c>
    </row>
    <row r="29" spans="1:12" x14ac:dyDescent="0.15">
      <c r="H29" s="245" t="s">
        <v>887</v>
      </c>
      <c r="I29" s="118" t="s">
        <v>409</v>
      </c>
      <c r="J29" s="120">
        <v>1.08</v>
      </c>
      <c r="K29" s="216">
        <f>J29/SUM(J29:J30)</f>
        <v>0.56250000000000011</v>
      </c>
      <c r="L29" s="120">
        <v>5600</v>
      </c>
    </row>
    <row r="30" spans="1:12" ht="20" x14ac:dyDescent="0.2">
      <c r="D30" s="214" t="s">
        <v>463</v>
      </c>
      <c r="E30" s="214">
        <v>20</v>
      </c>
      <c r="F30" s="215" t="s">
        <v>473</v>
      </c>
      <c r="H30">
        <v>1</v>
      </c>
      <c r="I30" s="118" t="s">
        <v>410</v>
      </c>
      <c r="J30" s="120">
        <v>0.84</v>
      </c>
      <c r="K30" s="252">
        <f>1-K29</f>
        <v>0.43749999999999989</v>
      </c>
      <c r="L30" s="120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8335-7C33-FD41-8D0E-82EA8D3B561C}">
  <dimension ref="A1:I20"/>
  <sheetViews>
    <sheetView zoomScale="220" zoomScaleNormal="220" workbookViewId="0">
      <selection sqref="A1:I23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0.91661780399062243</v>
      </c>
    </row>
    <row r="5" spans="1:9" x14ac:dyDescent="0.15">
      <c r="A5" s="164" t="s">
        <v>70</v>
      </c>
      <c r="B5" s="164">
        <v>0.84018819859259108</v>
      </c>
    </row>
    <row r="6" spans="1:9" x14ac:dyDescent="0.15">
      <c r="A6" s="164" t="s">
        <v>71</v>
      </c>
      <c r="B6" s="164">
        <v>0.82174837535327461</v>
      </c>
    </row>
    <row r="7" spans="1:9" x14ac:dyDescent="0.15">
      <c r="A7" s="164" t="s">
        <v>72</v>
      </c>
      <c r="B7" s="164">
        <v>7.1494314789139395</v>
      </c>
    </row>
    <row r="8" spans="1:9" ht="14" thickBot="1" x14ac:dyDescent="0.2">
      <c r="A8" s="165" t="s">
        <v>73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3</v>
      </c>
      <c r="C12" s="164">
        <v>6986.8930344028422</v>
      </c>
      <c r="D12" s="164">
        <v>2328.9643448009474</v>
      </c>
      <c r="E12" s="164">
        <v>45.563788095386222</v>
      </c>
      <c r="F12" s="164">
        <v>1.7126459215240542E-10</v>
      </c>
    </row>
    <row r="13" spans="1:9" x14ac:dyDescent="0.15">
      <c r="A13" s="164" t="s">
        <v>14</v>
      </c>
      <c r="B13" s="164">
        <v>26</v>
      </c>
      <c r="C13" s="164">
        <v>1328.9736322638244</v>
      </c>
      <c r="D13" s="164">
        <v>51.114370471685554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706</v>
      </c>
      <c r="I16" s="166" t="s">
        <v>707</v>
      </c>
    </row>
    <row r="17" spans="1:9" x14ac:dyDescent="0.15">
      <c r="A17" s="164" t="s">
        <v>84</v>
      </c>
      <c r="B17" s="164">
        <v>9.3712338677116378</v>
      </c>
      <c r="C17" s="164">
        <v>3.8179417929819737</v>
      </c>
      <c r="D17" s="164">
        <v>2.4545250755099408</v>
      </c>
      <c r="E17" s="164">
        <v>2.1114684960191952E-2</v>
      </c>
      <c r="F17" s="164">
        <v>1.5233421172122372</v>
      </c>
      <c r="G17" s="164">
        <v>17.219125618211038</v>
      </c>
      <c r="H17" s="164">
        <v>1.5233421172122372</v>
      </c>
      <c r="I17" s="164">
        <v>17.219125618211038</v>
      </c>
    </row>
    <row r="18" spans="1:9" x14ac:dyDescent="0.15">
      <c r="A18" s="164" t="s">
        <v>409</v>
      </c>
      <c r="B18" s="164">
        <v>1.1397867759958134</v>
      </c>
      <c r="C18" s="164">
        <v>0.17958334568051179</v>
      </c>
      <c r="D18" s="164">
        <v>6.3468400796115798</v>
      </c>
      <c r="E18" s="164">
        <v>1.0124462365607295E-6</v>
      </c>
      <c r="F18" s="164">
        <v>0.77064792225954193</v>
      </c>
      <c r="G18" s="164">
        <v>1.5089256297320848</v>
      </c>
      <c r="H18" s="164">
        <v>0.77064792225954193</v>
      </c>
      <c r="I18" s="164">
        <v>1.5089256297320848</v>
      </c>
    </row>
    <row r="19" spans="1:9" x14ac:dyDescent="0.15">
      <c r="A19" s="164" t="s">
        <v>410</v>
      </c>
      <c r="B19" s="164">
        <v>0.97049538293005055</v>
      </c>
      <c r="C19" s="164">
        <v>0.29870513107444141</v>
      </c>
      <c r="D19" s="164">
        <v>3.2490080750845549</v>
      </c>
      <c r="E19" s="164">
        <v>3.1897442155037086E-3</v>
      </c>
      <c r="F19" s="164">
        <v>0.35649819253285819</v>
      </c>
      <c r="G19" s="164">
        <v>1.584492573327243</v>
      </c>
      <c r="H19" s="164">
        <v>0.35649819253285819</v>
      </c>
      <c r="I19" s="164">
        <v>1.584492573327243</v>
      </c>
    </row>
    <row r="20" spans="1:9" ht="14" thickBot="1" x14ac:dyDescent="0.2">
      <c r="A20" s="165" t="s">
        <v>411</v>
      </c>
      <c r="B20" s="165">
        <v>-0.21717807473143669</v>
      </c>
      <c r="C20" s="165">
        <v>0.15522630695664325</v>
      </c>
      <c r="D20" s="165">
        <v>-1.3991061115181809</v>
      </c>
      <c r="E20" s="165">
        <v>0.1735984070002323</v>
      </c>
      <c r="F20" s="165">
        <v>-0.53625031833263193</v>
      </c>
      <c r="G20" s="165">
        <v>0.10189416886975851</v>
      </c>
      <c r="H20" s="165">
        <v>-0.53625031833263193</v>
      </c>
      <c r="I20" s="165">
        <v>0.10189416886975851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30" zoomScaleNormal="230" workbookViewId="0">
      <selection activeCell="I11" sqref="I11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76" t="s">
        <v>464</v>
      </c>
      <c r="B1" s="76" t="s">
        <v>409</v>
      </c>
      <c r="C1" s="76" t="s">
        <v>410</v>
      </c>
      <c r="D1" s="76" t="s">
        <v>411</v>
      </c>
      <c r="Q1" s="117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17" t="s">
        <v>465</v>
      </c>
      <c r="P2" s="117" t="s">
        <v>595</v>
      </c>
      <c r="Q2" s="117" t="s">
        <v>596</v>
      </c>
      <c r="R2" s="117" t="s">
        <v>597</v>
      </c>
      <c r="S2" s="117" t="s">
        <v>598</v>
      </c>
      <c r="T2" s="118" t="s">
        <v>599</v>
      </c>
      <c r="U2" s="118" t="s">
        <v>600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17" t="s">
        <v>455</v>
      </c>
      <c r="P3" s="120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17" t="s">
        <v>466</v>
      </c>
      <c r="P4" s="120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17" t="s">
        <v>468</v>
      </c>
      <c r="P5" s="120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20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117" t="s">
        <v>883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117" t="s">
        <v>889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181</v>
      </c>
      <c r="B1" s="2" t="s">
        <v>182</v>
      </c>
      <c r="C1" s="2" t="s">
        <v>183</v>
      </c>
      <c r="D1" s="2" t="s">
        <v>184</v>
      </c>
      <c r="F1" s="2" t="s">
        <v>181</v>
      </c>
      <c r="G1" s="2" t="s">
        <v>182</v>
      </c>
      <c r="H1" s="2" t="s">
        <v>183</v>
      </c>
      <c r="I1" s="2" t="s">
        <v>184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220" zoomScaleNormal="220" workbookViewId="0">
      <selection activeCell="A19" sqref="A19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0.9814117133565049</v>
      </c>
    </row>
    <row r="5" spans="1:9" x14ac:dyDescent="0.15">
      <c r="A5" s="164" t="s">
        <v>3</v>
      </c>
      <c r="B5" s="164">
        <v>0.96316895111335044</v>
      </c>
    </row>
    <row r="6" spans="1:9" x14ac:dyDescent="0.15">
      <c r="A6" s="164" t="s">
        <v>4</v>
      </c>
      <c r="B6" s="164">
        <v>0.9447534266700256</v>
      </c>
    </row>
    <row r="7" spans="1:9" x14ac:dyDescent="0.15">
      <c r="A7" s="164" t="s">
        <v>5</v>
      </c>
      <c r="B7" s="164">
        <v>156599.49372664755</v>
      </c>
    </row>
    <row r="8" spans="1:9" ht="14" thickBot="1" x14ac:dyDescent="0.2">
      <c r="A8" s="165" t="s">
        <v>6</v>
      </c>
      <c r="B8" s="165">
        <v>10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3847869591387.3462</v>
      </c>
      <c r="D12" s="164">
        <v>1282623197129.1155</v>
      </c>
      <c r="E12" s="164">
        <v>52.302010408532105</v>
      </c>
      <c r="F12" s="164">
        <v>1.0777168820197366E-4</v>
      </c>
    </row>
    <row r="13" spans="1:9" x14ac:dyDescent="0.15">
      <c r="A13" s="164" t="s">
        <v>14</v>
      </c>
      <c r="B13" s="164">
        <v>6</v>
      </c>
      <c r="C13" s="164">
        <v>147140408612.65393</v>
      </c>
      <c r="D13" s="164">
        <v>24523401435.442322</v>
      </c>
      <c r="E13" s="164"/>
      <c r="F13" s="164"/>
    </row>
    <row r="14" spans="1:9" ht="14" thickBot="1" x14ac:dyDescent="0.2">
      <c r="A14" s="165" t="s">
        <v>15</v>
      </c>
      <c r="B14" s="165">
        <v>9</v>
      </c>
      <c r="C14" s="165">
        <v>3995010000000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333836.55010917858</v>
      </c>
      <c r="C17" s="164">
        <v>666501.04772879055</v>
      </c>
      <c r="D17" s="164">
        <v>0.50087925779978937</v>
      </c>
      <c r="E17" s="164">
        <v>0.63429671041899671</v>
      </c>
      <c r="F17" s="164">
        <v>-1297032.7623789383</v>
      </c>
      <c r="G17" s="164">
        <v>1964705.8625972953</v>
      </c>
      <c r="H17" s="164">
        <v>-1297032.7623789383</v>
      </c>
      <c r="I17" s="164">
        <v>1964705.8625972953</v>
      </c>
    </row>
    <row r="18" spans="1:9" x14ac:dyDescent="0.15">
      <c r="A18" s="164" t="s">
        <v>311</v>
      </c>
      <c r="B18" s="164">
        <v>513.94085706559997</v>
      </c>
      <c r="C18" s="164">
        <v>71.059815493897801</v>
      </c>
      <c r="D18" s="164">
        <v>7.2325104349551008</v>
      </c>
      <c r="E18" s="204">
        <v>3.5449283642091488E-4</v>
      </c>
      <c r="F18" s="164">
        <v>340.0637523934065</v>
      </c>
      <c r="G18" s="164">
        <v>687.81796173779344</v>
      </c>
      <c r="H18" s="164">
        <v>340.0637523934065</v>
      </c>
      <c r="I18" s="164">
        <v>687.81796173779344</v>
      </c>
    </row>
    <row r="19" spans="1:9" x14ac:dyDescent="0.15">
      <c r="A19" s="164" t="s">
        <v>312</v>
      </c>
      <c r="B19" s="164">
        <v>-34234.673550775937</v>
      </c>
      <c r="C19" s="164">
        <v>40693.606336867415</v>
      </c>
      <c r="D19" s="164">
        <v>-0.84127892886603561</v>
      </c>
      <c r="E19" s="204">
        <v>0.43243556157585239</v>
      </c>
      <c r="F19" s="164">
        <v>-133808.34116228487</v>
      </c>
      <c r="G19" s="164">
        <v>65338.994060732985</v>
      </c>
      <c r="H19" s="164">
        <v>-133808.34116228487</v>
      </c>
      <c r="I19" s="164">
        <v>65338.994060732985</v>
      </c>
    </row>
    <row r="20" spans="1:9" ht="14" thickBot="1" x14ac:dyDescent="0.2">
      <c r="A20" s="165" t="s">
        <v>313</v>
      </c>
      <c r="B20" s="165">
        <v>0.98681825743480089</v>
      </c>
      <c r="C20" s="165">
        <v>1.031308518821237</v>
      </c>
      <c r="D20" s="165">
        <v>0.95686037633308074</v>
      </c>
      <c r="E20" s="205">
        <v>0.37558709188814227</v>
      </c>
      <c r="F20" s="165">
        <v>-1.5367027794556489</v>
      </c>
      <c r="G20" s="165">
        <v>3.5103392943252509</v>
      </c>
      <c r="H20" s="165">
        <v>-1.5367027794556489</v>
      </c>
      <c r="I20" s="165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D27" sqref="D27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0.97644029096471952</v>
      </c>
    </row>
    <row r="5" spans="1:9" x14ac:dyDescent="0.15">
      <c r="A5" s="164" t="s">
        <v>70</v>
      </c>
      <c r="B5" s="350">
        <v>0.9534356418192661</v>
      </c>
      <c r="C5" s="117" t="s">
        <v>896</v>
      </c>
    </row>
    <row r="6" spans="1:9" x14ac:dyDescent="0.15">
      <c r="A6" s="164" t="s">
        <v>71</v>
      </c>
      <c r="B6" s="164">
        <v>0.94761509704667435</v>
      </c>
    </row>
    <row r="7" spans="1:9" x14ac:dyDescent="0.15">
      <c r="A7" s="164" t="s">
        <v>72</v>
      </c>
      <c r="B7" s="164">
        <v>152489.78513969944</v>
      </c>
    </row>
    <row r="8" spans="1:9" ht="14" thickBot="1" x14ac:dyDescent="0.2">
      <c r="A8" s="165" t="s">
        <v>73</v>
      </c>
      <c r="B8" s="165">
        <v>10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3808984923424.3862</v>
      </c>
      <c r="D12" s="164">
        <v>3808984923424.3862</v>
      </c>
      <c r="E12" s="164">
        <v>163.80522426506937</v>
      </c>
      <c r="F12" s="164">
        <v>1.3101656896101925E-6</v>
      </c>
    </row>
    <row r="13" spans="1:9" x14ac:dyDescent="0.15">
      <c r="A13" s="164" t="s">
        <v>14</v>
      </c>
      <c r="B13" s="164">
        <v>8</v>
      </c>
      <c r="C13" s="164">
        <v>186025076575.61362</v>
      </c>
      <c r="D13" s="164">
        <v>23253134571.951702</v>
      </c>
      <c r="E13" s="164"/>
      <c r="F13" s="164"/>
    </row>
    <row r="14" spans="1:9" ht="14" thickBot="1" x14ac:dyDescent="0.2">
      <c r="A14" s="165" t="s">
        <v>15</v>
      </c>
      <c r="B14" s="165">
        <v>9</v>
      </c>
      <c r="C14" s="165">
        <v>3995010000000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706</v>
      </c>
      <c r="I16" s="166" t="s">
        <v>707</v>
      </c>
    </row>
    <row r="17" spans="1:9" x14ac:dyDescent="0.15">
      <c r="A17" s="164" t="s">
        <v>84</v>
      </c>
      <c r="B17" s="349">
        <v>-50914.988390838029</v>
      </c>
      <c r="C17" s="164">
        <v>130928.59035471435</v>
      </c>
      <c r="D17" s="164">
        <v>-0.38887601442051828</v>
      </c>
      <c r="E17" s="164">
        <v>0.7075134568415502</v>
      </c>
      <c r="F17" s="164">
        <v>-352836.85916526173</v>
      </c>
      <c r="G17" s="164">
        <v>251006.8823835857</v>
      </c>
      <c r="H17" s="164">
        <v>-352836.85916526173</v>
      </c>
      <c r="I17" s="164">
        <v>251006.8823835857</v>
      </c>
    </row>
    <row r="18" spans="1:9" ht="14" thickBot="1" x14ac:dyDescent="0.2">
      <c r="A18" s="165" t="s">
        <v>311</v>
      </c>
      <c r="B18" s="351">
        <v>536.49057763381586</v>
      </c>
      <c r="C18" s="165">
        <v>41.917775226519609</v>
      </c>
      <c r="D18" s="165">
        <v>12.79864150076364</v>
      </c>
      <c r="E18" s="348">
        <v>1.3101656896101925E-6</v>
      </c>
      <c r="F18" s="165">
        <v>439.82801462290286</v>
      </c>
      <c r="G18" s="165">
        <v>633.15314064472886</v>
      </c>
      <c r="H18" s="165">
        <v>439.82801462290286</v>
      </c>
      <c r="I18" s="165">
        <v>633.15314064472886</v>
      </c>
    </row>
    <row r="19" spans="1:9" x14ac:dyDescent="0.15">
      <c r="E19" s="117" t="s">
        <v>895</v>
      </c>
    </row>
    <row r="21" spans="1:9" ht="23" x14ac:dyDescent="0.25">
      <c r="D21" s="210" t="s">
        <v>897</v>
      </c>
    </row>
    <row r="23" spans="1:9" ht="23" x14ac:dyDescent="0.25">
      <c r="D23" s="210" t="s">
        <v>898</v>
      </c>
    </row>
    <row r="25" spans="1:9" x14ac:dyDescent="0.15">
      <c r="D25" s="118" t="s">
        <v>403</v>
      </c>
      <c r="E25" s="117" t="s">
        <v>899</v>
      </c>
    </row>
    <row r="26" spans="1:9" x14ac:dyDescent="0.15">
      <c r="D26" s="120">
        <f>(2000000+50914.99)/536.49</f>
        <v>3822.8391768718893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76" t="s">
        <v>309</v>
      </c>
      <c r="B1" s="76" t="s">
        <v>310</v>
      </c>
      <c r="C1" s="76" t="s">
        <v>311</v>
      </c>
      <c r="D1" s="76" t="s">
        <v>312</v>
      </c>
      <c r="E1" s="76" t="s">
        <v>313</v>
      </c>
    </row>
    <row r="2" spans="1:5" ht="12.75" customHeight="1" x14ac:dyDescent="0.15">
      <c r="A2" s="20">
        <v>1</v>
      </c>
      <c r="B2" s="100">
        <v>1250000</v>
      </c>
      <c r="C2" s="100">
        <v>2359</v>
      </c>
      <c r="D2" s="100">
        <v>13.61</v>
      </c>
      <c r="E2" s="100">
        <v>12106</v>
      </c>
    </row>
    <row r="3" spans="1:5" ht="12.75" customHeight="1" x14ac:dyDescent="0.15">
      <c r="A3" s="20">
        <v>2</v>
      </c>
      <c r="B3" s="100">
        <v>780000</v>
      </c>
      <c r="C3" s="100">
        <v>1892</v>
      </c>
      <c r="D3" s="100">
        <v>13.97</v>
      </c>
      <c r="E3" s="100">
        <v>98146</v>
      </c>
    </row>
    <row r="4" spans="1:5" ht="12.75" customHeight="1" x14ac:dyDescent="0.15">
      <c r="A4" s="20">
        <v>3</v>
      </c>
      <c r="B4" s="100">
        <v>1140000</v>
      </c>
      <c r="C4" s="100">
        <v>1905</v>
      </c>
      <c r="D4" s="100">
        <v>13.36</v>
      </c>
      <c r="E4" s="100">
        <v>214074</v>
      </c>
    </row>
    <row r="5" spans="1:5" ht="12.75" customHeight="1" x14ac:dyDescent="0.15">
      <c r="A5" s="20">
        <v>4</v>
      </c>
      <c r="B5" s="100">
        <v>2540000</v>
      </c>
      <c r="C5" s="100">
        <v>4318</v>
      </c>
      <c r="D5" s="100">
        <v>8.4499999999999993</v>
      </c>
      <c r="E5" s="100">
        <v>78133</v>
      </c>
    </row>
    <row r="6" spans="1:5" ht="12.75" customHeight="1" x14ac:dyDescent="0.15">
      <c r="A6" s="20">
        <v>5</v>
      </c>
      <c r="B6" s="100">
        <v>1270000</v>
      </c>
      <c r="C6" s="100">
        <v>2462</v>
      </c>
      <c r="D6" s="100">
        <v>10.029999999999999</v>
      </c>
      <c r="E6" s="100">
        <v>57053</v>
      </c>
    </row>
    <row r="7" spans="1:5" ht="12.75" customHeight="1" x14ac:dyDescent="0.15">
      <c r="A7" s="20">
        <v>6</v>
      </c>
      <c r="B7" s="100">
        <v>2650000</v>
      </c>
      <c r="C7" s="100">
        <v>5146</v>
      </c>
      <c r="D7" s="100">
        <v>10.74</v>
      </c>
      <c r="E7" s="100">
        <v>32875</v>
      </c>
    </row>
    <row r="8" spans="1:5" ht="12.75" customHeight="1" x14ac:dyDescent="0.15">
      <c r="A8" s="20">
        <v>7</v>
      </c>
      <c r="B8" s="100">
        <v>1180000</v>
      </c>
      <c r="C8" s="100">
        <v>2329</v>
      </c>
      <c r="D8" s="100">
        <v>12.69</v>
      </c>
      <c r="E8" s="100">
        <v>120050</v>
      </c>
    </row>
    <row r="9" spans="1:5" ht="12.75" customHeight="1" x14ac:dyDescent="0.15">
      <c r="A9" s="20">
        <v>8</v>
      </c>
      <c r="B9" s="100">
        <v>1840000</v>
      </c>
      <c r="C9" s="100">
        <v>3898</v>
      </c>
      <c r="D9" s="100">
        <v>9.82</v>
      </c>
      <c r="E9" s="100">
        <v>56336</v>
      </c>
    </row>
    <row r="10" spans="1:5" ht="12.75" customHeight="1" x14ac:dyDescent="0.15">
      <c r="A10" s="20">
        <v>9</v>
      </c>
      <c r="B10" s="100">
        <v>740000</v>
      </c>
      <c r="C10" s="100">
        <v>1418</v>
      </c>
      <c r="D10" s="100">
        <v>14.27</v>
      </c>
      <c r="E10" s="100">
        <v>110411</v>
      </c>
    </row>
    <row r="11" spans="1:5" ht="12.75" customHeight="1" x14ac:dyDescent="0.15">
      <c r="A11" s="20">
        <v>10</v>
      </c>
      <c r="B11" s="100">
        <v>1680000</v>
      </c>
      <c r="C11" s="100">
        <v>3312</v>
      </c>
      <c r="D11" s="100">
        <v>12.24</v>
      </c>
      <c r="E11" s="100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220" zoomScaleNormal="22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0.24171442568749443</v>
      </c>
    </row>
    <row r="5" spans="1:9" x14ac:dyDescent="0.15">
      <c r="A5" s="164" t="s">
        <v>3</v>
      </c>
      <c r="B5" s="164">
        <v>5.8425863585435271E-2</v>
      </c>
    </row>
    <row r="6" spans="1:9" x14ac:dyDescent="0.15">
      <c r="A6" s="164" t="s">
        <v>4</v>
      </c>
      <c r="B6" s="164">
        <v>-2.0038647782445119E-2</v>
      </c>
    </row>
    <row r="7" spans="1:9" x14ac:dyDescent="0.15">
      <c r="A7" s="164" t="s">
        <v>5</v>
      </c>
      <c r="B7" s="164">
        <v>6.4699935714623444E-2</v>
      </c>
    </row>
    <row r="8" spans="1:9" ht="14" thickBot="1" x14ac:dyDescent="0.2">
      <c r="A8" s="165" t="s">
        <v>6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3.1170198222829626E-3</v>
      </c>
      <c r="D12" s="164">
        <v>3.1170198222829626E-3</v>
      </c>
      <c r="E12" s="164">
        <v>0.74461514596714884</v>
      </c>
      <c r="F12" s="164">
        <v>0.40510270204708687</v>
      </c>
    </row>
    <row r="13" spans="1:9" x14ac:dyDescent="0.15">
      <c r="A13" s="164" t="s">
        <v>14</v>
      </c>
      <c r="B13" s="164">
        <v>12</v>
      </c>
      <c r="C13" s="164">
        <v>5.0232980177716879E-2</v>
      </c>
      <c r="D13" s="164">
        <v>4.1860816814764069E-3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5.3349999999999842E-2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4.2835304169514705</v>
      </c>
      <c r="C17" s="164">
        <v>0.13033075831623223</v>
      </c>
      <c r="D17" s="164">
        <v>32.866611629451192</v>
      </c>
      <c r="E17" s="164">
        <v>3.9866455226627025E-13</v>
      </c>
      <c r="F17" s="164">
        <v>3.9995640886318049</v>
      </c>
      <c r="G17" s="164">
        <v>4.5674967452711357</v>
      </c>
      <c r="H17" s="164">
        <v>3.9995640886318049</v>
      </c>
      <c r="I17" s="164">
        <v>4.5674967452711357</v>
      </c>
    </row>
    <row r="18" spans="1:9" ht="14" thickBot="1" x14ac:dyDescent="0.2">
      <c r="A18" s="165" t="s">
        <v>85</v>
      </c>
      <c r="B18" s="165">
        <v>1.0321257689678706E-3</v>
      </c>
      <c r="C18" s="165">
        <v>1.1960977908668721E-3</v>
      </c>
      <c r="D18" s="165">
        <v>0.86291085632708775</v>
      </c>
      <c r="E18" s="266">
        <v>0.40510270204708709</v>
      </c>
      <c r="F18" s="165">
        <v>-1.5739474433095E-3</v>
      </c>
      <c r="G18" s="165">
        <v>3.6381989812452409E-3</v>
      </c>
      <c r="H18" s="165">
        <v>-1.5739474433095E-3</v>
      </c>
      <c r="I18" s="165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D21" sqref="D21:H21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0.99083178017579621</v>
      </c>
    </row>
    <row r="5" spans="1:9" x14ac:dyDescent="0.15">
      <c r="A5" s="164" t="s">
        <v>3</v>
      </c>
      <c r="B5" s="203">
        <v>0.98174761660633725</v>
      </c>
      <c r="C5" s="117" t="s">
        <v>892</v>
      </c>
    </row>
    <row r="6" spans="1:9" x14ac:dyDescent="0.15">
      <c r="A6" s="164" t="s">
        <v>4</v>
      </c>
      <c r="B6" s="164">
        <v>0.97842900144385314</v>
      </c>
    </row>
    <row r="7" spans="1:9" x14ac:dyDescent="0.15">
      <c r="A7" s="164" t="s">
        <v>5</v>
      </c>
      <c r="B7" s="164">
        <v>2.2034368569837248</v>
      </c>
    </row>
    <row r="8" spans="1:9" ht="14" thickBot="1" x14ac:dyDescent="0.2">
      <c r="A8" s="165" t="s">
        <v>6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2872.5935261901427</v>
      </c>
      <c r="D12" s="164">
        <v>1436.2967630950714</v>
      </c>
      <c r="E12" s="164">
        <v>295.83051017926675</v>
      </c>
      <c r="F12" s="164">
        <v>2.7368922786167297E-10</v>
      </c>
    </row>
    <row r="13" spans="1:9" x14ac:dyDescent="0.15">
      <c r="A13" s="164" t="s">
        <v>14</v>
      </c>
      <c r="B13" s="164">
        <v>11</v>
      </c>
      <c r="C13" s="164">
        <v>53.406473809857474</v>
      </c>
      <c r="D13" s="164">
        <v>4.8551339827143156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-613.35844684735434</v>
      </c>
      <c r="C17" s="164">
        <v>46.47086066990942</v>
      </c>
      <c r="D17" s="164">
        <v>-13.198775275632309</v>
      </c>
      <c r="E17" s="164">
        <v>4.3464017611648897E-8</v>
      </c>
      <c r="F17" s="164">
        <v>-715.64012155851117</v>
      </c>
      <c r="G17" s="164">
        <v>-511.07677213619752</v>
      </c>
      <c r="H17" s="164">
        <v>-715.64012155851117</v>
      </c>
      <c r="I17" s="164">
        <v>-511.07677213619752</v>
      </c>
    </row>
    <row r="18" spans="1:9" x14ac:dyDescent="0.15">
      <c r="A18" s="164" t="s">
        <v>475</v>
      </c>
      <c r="B18" s="164">
        <v>165.96685858727739</v>
      </c>
      <c r="C18" s="164">
        <v>10.606499817855218</v>
      </c>
      <c r="D18" s="164">
        <v>15.647655818358199</v>
      </c>
      <c r="E18" s="279">
        <v>7.2977252152659486E-9</v>
      </c>
      <c r="F18" s="164">
        <v>142.62210988766338</v>
      </c>
      <c r="G18" s="164">
        <v>189.31160728689139</v>
      </c>
      <c r="H18" s="164">
        <v>142.62210988766338</v>
      </c>
      <c r="I18" s="164">
        <v>189.31160728689139</v>
      </c>
    </row>
    <row r="19" spans="1:9" ht="14" thickBot="1" x14ac:dyDescent="0.2">
      <c r="A19" s="165" t="s">
        <v>476</v>
      </c>
      <c r="B19" s="165">
        <v>-37.640851004072481</v>
      </c>
      <c r="C19" s="165">
        <v>1.595682009509876</v>
      </c>
      <c r="D19" s="165">
        <v>-23.589193072142304</v>
      </c>
      <c r="E19" s="169">
        <v>9.0372670932933338E-11</v>
      </c>
      <c r="F19" s="165">
        <v>-41.15292342722892</v>
      </c>
      <c r="G19" s="165">
        <v>-34.128778580916041</v>
      </c>
      <c r="H19" s="165">
        <v>-41.15292342722892</v>
      </c>
      <c r="I19" s="165">
        <v>-34.128778580916041</v>
      </c>
    </row>
    <row r="21" spans="1:9" ht="20" x14ac:dyDescent="0.2">
      <c r="D21" s="213" t="s">
        <v>612</v>
      </c>
    </row>
    <row r="23" spans="1:9" ht="25" x14ac:dyDescent="0.25">
      <c r="D23" s="281">
        <v>45092</v>
      </c>
      <c r="E23" s="282"/>
    </row>
    <row r="24" spans="1:9" ht="25" x14ac:dyDescent="0.25">
      <c r="D24" s="283" t="s">
        <v>476</v>
      </c>
      <c r="E24" s="284">
        <v>1</v>
      </c>
      <c r="F24" s="283" t="s">
        <v>893</v>
      </c>
    </row>
    <row r="25" spans="1:9" ht="25" x14ac:dyDescent="0.25">
      <c r="D25" s="283" t="s">
        <v>35</v>
      </c>
      <c r="E25" s="284">
        <v>4.4000000000000004</v>
      </c>
    </row>
    <row r="26" spans="1:9" ht="25" x14ac:dyDescent="0.25">
      <c r="D26" s="283" t="s">
        <v>85</v>
      </c>
      <c r="E26" s="282">
        <f>-613.36 + 165.97*E25-37.64*E24</f>
        <v>79.268000000000015</v>
      </c>
    </row>
    <row r="27" spans="1:9" ht="25" x14ac:dyDescent="0.25">
      <c r="D27" s="283" t="s">
        <v>894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20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67" t="s">
        <v>1</v>
      </c>
      <c r="B3" s="167"/>
    </row>
    <row r="4" spans="1:34" x14ac:dyDescent="0.15">
      <c r="A4" s="164" t="s">
        <v>2</v>
      </c>
      <c r="B4" s="164">
        <v>0.99737408509066494</v>
      </c>
    </row>
    <row r="5" spans="1:34" x14ac:dyDescent="0.15">
      <c r="A5" s="164" t="s">
        <v>3</v>
      </c>
      <c r="B5" s="204">
        <v>0.99475506561044102</v>
      </c>
    </row>
    <row r="6" spans="1:34" x14ac:dyDescent="0.15">
      <c r="A6" s="164" t="s">
        <v>4</v>
      </c>
      <c r="B6" s="164">
        <v>0.99318158529357325</v>
      </c>
    </row>
    <row r="7" spans="1:34" x14ac:dyDescent="0.15">
      <c r="A7" s="164" t="s">
        <v>5</v>
      </c>
      <c r="B7" s="164">
        <v>1.2388170980354434</v>
      </c>
    </row>
    <row r="8" spans="1:34" ht="14" thickBot="1" x14ac:dyDescent="0.2">
      <c r="A8" s="165" t="s">
        <v>6</v>
      </c>
      <c r="B8" s="165">
        <v>14</v>
      </c>
    </row>
    <row r="10" spans="1:34" ht="14" thickBot="1" x14ac:dyDescent="0.2">
      <c r="A10" t="s">
        <v>7</v>
      </c>
    </row>
    <row r="11" spans="1:34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34" x14ac:dyDescent="0.15">
      <c r="A12" s="164" t="s">
        <v>13</v>
      </c>
      <c r="B12" s="164">
        <v>3</v>
      </c>
      <c r="C12" s="164">
        <v>2910.6533219761504</v>
      </c>
      <c r="D12" s="164">
        <v>970.21777399205018</v>
      </c>
      <c r="E12" s="164">
        <v>632.20051432908076</v>
      </c>
      <c r="F12" s="164">
        <v>1.0721174281855663E-11</v>
      </c>
    </row>
    <row r="13" spans="1:34" x14ac:dyDescent="0.15">
      <c r="A13" s="164" t="s">
        <v>14</v>
      </c>
      <c r="B13" s="164">
        <v>10</v>
      </c>
      <c r="C13" s="164">
        <v>15.346678023849574</v>
      </c>
      <c r="D13" s="164">
        <v>1.5346678023849574</v>
      </c>
      <c r="E13" s="164"/>
      <c r="F13" s="164"/>
      <c r="O13" s="118" t="s">
        <v>590</v>
      </c>
      <c r="P13" s="117" t="s">
        <v>616</v>
      </c>
      <c r="Q13" s="118" t="s">
        <v>35</v>
      </c>
      <c r="R13" s="118" t="s">
        <v>617</v>
      </c>
      <c r="S13" s="118" t="s">
        <v>618</v>
      </c>
    </row>
    <row r="14" spans="1:34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  <c r="O14" s="120">
        <v>100</v>
      </c>
      <c r="P14" s="117" t="s">
        <v>615</v>
      </c>
      <c r="Q14" s="120">
        <v>30</v>
      </c>
      <c r="R14" s="120">
        <v>1</v>
      </c>
      <c r="Y14" s="117" t="s">
        <v>65</v>
      </c>
      <c r="Z14" s="117"/>
    </row>
    <row r="15" spans="1:34" ht="14" thickBot="1" x14ac:dyDescent="0.2">
      <c r="O15" s="120">
        <v>200</v>
      </c>
      <c r="P15" s="117" t="s">
        <v>145</v>
      </c>
      <c r="Q15" s="120">
        <v>40</v>
      </c>
      <c r="R15" s="120">
        <v>0</v>
      </c>
      <c r="Y15" s="117" t="s">
        <v>620</v>
      </c>
      <c r="Z15" s="118" t="s">
        <v>403</v>
      </c>
      <c r="AA15" s="118" t="s">
        <v>621</v>
      </c>
      <c r="AB15" s="118" t="s">
        <v>626</v>
      </c>
      <c r="AC15" s="118" t="s">
        <v>625</v>
      </c>
      <c r="AD15" s="118" t="s">
        <v>624</v>
      </c>
      <c r="AE15" s="117" t="s">
        <v>622</v>
      </c>
      <c r="AF15" s="118" t="s">
        <v>623</v>
      </c>
      <c r="AG15" s="118" t="s">
        <v>627</v>
      </c>
      <c r="AH15" s="117"/>
    </row>
    <row r="16" spans="1:34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  <c r="O16" s="120"/>
      <c r="P16" s="117"/>
      <c r="Y16" s="120">
        <v>1</v>
      </c>
      <c r="Z16" s="120">
        <v>10000</v>
      </c>
      <c r="AA16" s="120">
        <v>1</v>
      </c>
      <c r="AB16" s="120">
        <v>0</v>
      </c>
      <c r="AC16" s="120">
        <v>1</v>
      </c>
      <c r="AD16" s="120">
        <v>0</v>
      </c>
      <c r="AE16" s="120">
        <f>AC16*AA16</f>
        <v>1</v>
      </c>
      <c r="AF16" s="120">
        <f>AA16*AD16</f>
        <v>0</v>
      </c>
    </row>
    <row r="17" spans="1:32" x14ac:dyDescent="0.15">
      <c r="A17" s="164" t="s">
        <v>23</v>
      </c>
      <c r="B17" s="164">
        <v>-599.75638841566706</v>
      </c>
      <c r="C17" s="164">
        <v>26.269247753222114</v>
      </c>
      <c r="D17" s="164">
        <v>-22.831121547517576</v>
      </c>
      <c r="E17" s="164">
        <v>5.8613665625797606E-10</v>
      </c>
      <c r="F17" s="164">
        <v>-658.28791994707444</v>
      </c>
      <c r="G17" s="164">
        <v>-541.22485688425968</v>
      </c>
      <c r="H17" s="164">
        <v>-658.28791994707444</v>
      </c>
      <c r="I17" s="164">
        <v>-541.22485688425968</v>
      </c>
      <c r="O17" s="120"/>
      <c r="Q17" s="118" t="s">
        <v>617</v>
      </c>
      <c r="R17" s="118" t="s">
        <v>85</v>
      </c>
      <c r="S17" s="118" t="s">
        <v>35</v>
      </c>
      <c r="T17" s="118" t="s">
        <v>619</v>
      </c>
      <c r="Y17" s="120">
        <v>1</v>
      </c>
      <c r="Z17" s="120">
        <v>5000</v>
      </c>
      <c r="AA17" s="120">
        <v>1</v>
      </c>
      <c r="AB17" s="120">
        <v>0</v>
      </c>
      <c r="AC17" s="120">
        <v>0</v>
      </c>
      <c r="AD17" s="120">
        <v>1</v>
      </c>
      <c r="AE17" s="120">
        <f>AC17*AA17</f>
        <v>0</v>
      </c>
      <c r="AF17" s="120">
        <f t="shared" ref="AF17:AF19" si="0">AA17*AD17</f>
        <v>1</v>
      </c>
    </row>
    <row r="18" spans="1:32" x14ac:dyDescent="0.15">
      <c r="A18" s="164" t="s">
        <v>475</v>
      </c>
      <c r="B18" s="164">
        <v>162.86201022146375</v>
      </c>
      <c r="C18" s="164">
        <v>5.9956944067162263</v>
      </c>
      <c r="D18" s="164">
        <v>27.163160623902016</v>
      </c>
      <c r="E18" s="279">
        <v>1.0580321922838598E-10</v>
      </c>
      <c r="F18" s="164">
        <v>149.50277056922252</v>
      </c>
      <c r="G18" s="164">
        <v>176.22124987370498</v>
      </c>
      <c r="H18" s="164">
        <v>149.50277056922252</v>
      </c>
      <c r="I18" s="164">
        <v>176.22124987370498</v>
      </c>
      <c r="O18" s="120"/>
      <c r="P18" s="249">
        <v>45090</v>
      </c>
      <c r="Q18" s="120">
        <v>0</v>
      </c>
      <c r="R18" s="120">
        <v>10</v>
      </c>
      <c r="S18" s="120">
        <v>4</v>
      </c>
      <c r="T18" s="120">
        <f>S18*Q18</f>
        <v>0</v>
      </c>
      <c r="Y18" s="120">
        <v>0</v>
      </c>
      <c r="Z18" s="120">
        <v>4000</v>
      </c>
      <c r="AA18" s="120">
        <v>0</v>
      </c>
      <c r="AB18" s="120">
        <v>1</v>
      </c>
      <c r="AC18" s="120">
        <v>1</v>
      </c>
      <c r="AD18" s="120">
        <v>0</v>
      </c>
      <c r="AE18" s="120">
        <f t="shared" ref="AE18:AE19" si="1">AC18*AA18</f>
        <v>0</v>
      </c>
      <c r="AF18" s="120">
        <f t="shared" si="0"/>
        <v>0</v>
      </c>
    </row>
    <row r="19" spans="1:32" x14ac:dyDescent="0.15">
      <c r="A19" s="164" t="s">
        <v>476</v>
      </c>
      <c r="B19" s="164">
        <v>-1314.2436115843122</v>
      </c>
      <c r="C19" s="164">
        <v>256.34945749085756</v>
      </c>
      <c r="D19" s="164">
        <v>-5.1267657222609238</v>
      </c>
      <c r="E19" s="279">
        <v>4.4627123742779881E-4</v>
      </c>
      <c r="F19" s="164">
        <v>-1885.4257975052958</v>
      </c>
      <c r="G19" s="164">
        <v>-743.06142566332869</v>
      </c>
      <c r="H19" s="164">
        <v>-1885.4257975052958</v>
      </c>
      <c r="I19" s="164">
        <v>-743.06142566332869</v>
      </c>
      <c r="P19" s="249">
        <v>45091</v>
      </c>
      <c r="Q19" s="120">
        <v>0</v>
      </c>
      <c r="R19" s="120">
        <v>20</v>
      </c>
      <c r="S19" s="120">
        <v>5</v>
      </c>
      <c r="T19" s="120">
        <f t="shared" ref="T19:T28" si="2">S19*Q19</f>
        <v>0</v>
      </c>
      <c r="Y19" s="120">
        <v>0</v>
      </c>
      <c r="Z19" s="120">
        <v>3000</v>
      </c>
      <c r="AA19" s="120">
        <v>0</v>
      </c>
      <c r="AB19" s="120">
        <v>1</v>
      </c>
      <c r="AC19" s="120">
        <v>0</v>
      </c>
      <c r="AD19" s="120">
        <v>1</v>
      </c>
      <c r="AE19" s="120">
        <f t="shared" si="1"/>
        <v>0</v>
      </c>
      <c r="AF19" s="120">
        <f t="shared" si="0"/>
        <v>0</v>
      </c>
    </row>
    <row r="20" spans="1:32" ht="14" thickBot="1" x14ac:dyDescent="0.2">
      <c r="A20" s="165" t="s">
        <v>613</v>
      </c>
      <c r="B20" s="165">
        <v>287.13798977853139</v>
      </c>
      <c r="C20" s="165">
        <v>57.658669891631575</v>
      </c>
      <c r="D20" s="165">
        <v>4.9799620823408182</v>
      </c>
      <c r="E20" s="169">
        <v>5.5345632526770884E-4</v>
      </c>
      <c r="F20" s="165">
        <v>158.66646723913584</v>
      </c>
      <c r="G20" s="165">
        <v>415.60951231792694</v>
      </c>
      <c r="H20" s="165">
        <v>158.66646723913584</v>
      </c>
      <c r="I20" s="165">
        <v>415.60951231792694</v>
      </c>
      <c r="P20" s="249">
        <v>45092</v>
      </c>
      <c r="Q20" s="120">
        <v>0</v>
      </c>
      <c r="R20" s="120">
        <v>40</v>
      </c>
      <c r="S20" s="120">
        <v>6</v>
      </c>
      <c r="T20" s="120">
        <f t="shared" si="2"/>
        <v>0</v>
      </c>
    </row>
    <row r="21" spans="1:32" x14ac:dyDescent="0.15">
      <c r="P21" s="249">
        <v>45093</v>
      </c>
      <c r="Q21" s="120">
        <v>0</v>
      </c>
      <c r="R21" s="120">
        <v>50</v>
      </c>
      <c r="S21" s="120">
        <v>4</v>
      </c>
      <c r="T21" s="120">
        <f t="shared" si="2"/>
        <v>0</v>
      </c>
    </row>
    <row r="22" spans="1:32" x14ac:dyDescent="0.15">
      <c r="P22" s="249">
        <v>45094</v>
      </c>
      <c r="Q22" s="120">
        <v>0</v>
      </c>
      <c r="R22" s="120">
        <v>70</v>
      </c>
      <c r="S22" s="120">
        <v>5</v>
      </c>
      <c r="T22" s="120">
        <f t="shared" si="2"/>
        <v>0</v>
      </c>
    </row>
    <row r="23" spans="1:32" ht="20" x14ac:dyDescent="0.2">
      <c r="D23" s="213" t="s">
        <v>614</v>
      </c>
      <c r="P23" s="249">
        <v>45095</v>
      </c>
      <c r="Q23" s="120">
        <v>0</v>
      </c>
      <c r="R23" s="120">
        <v>2</v>
      </c>
      <c r="S23" s="120">
        <v>6</v>
      </c>
      <c r="T23" s="120">
        <f t="shared" si="2"/>
        <v>0</v>
      </c>
    </row>
    <row r="24" spans="1:32" x14ac:dyDescent="0.15">
      <c r="P24" s="249">
        <v>45096</v>
      </c>
      <c r="Q24" s="120">
        <v>1</v>
      </c>
      <c r="R24" s="120">
        <v>3</v>
      </c>
      <c r="S24" s="120">
        <v>4</v>
      </c>
      <c r="T24" s="120">
        <f t="shared" si="2"/>
        <v>4</v>
      </c>
    </row>
    <row r="25" spans="1:32" ht="20" x14ac:dyDescent="0.2">
      <c r="D25" s="213" t="s">
        <v>35</v>
      </c>
      <c r="E25" s="214">
        <v>4.4000000000000004</v>
      </c>
      <c r="P25" s="249">
        <v>45097</v>
      </c>
      <c r="Q25" s="120">
        <v>1</v>
      </c>
      <c r="R25" s="120">
        <v>4</v>
      </c>
      <c r="S25" s="120">
        <v>3</v>
      </c>
      <c r="T25" s="120">
        <f t="shared" si="2"/>
        <v>3</v>
      </c>
    </row>
    <row r="26" spans="1:32" ht="20" x14ac:dyDescent="0.2">
      <c r="D26" s="213" t="s">
        <v>476</v>
      </c>
      <c r="E26" s="214">
        <v>1</v>
      </c>
      <c r="P26" s="249">
        <v>45098</v>
      </c>
      <c r="Q26" s="120">
        <v>1</v>
      </c>
      <c r="R26" s="120">
        <v>6</v>
      </c>
      <c r="S26" s="120">
        <v>3</v>
      </c>
      <c r="T26" s="120">
        <f t="shared" si="2"/>
        <v>3</v>
      </c>
    </row>
    <row r="27" spans="1:32" ht="20" x14ac:dyDescent="0.2">
      <c r="D27" s="213" t="s">
        <v>590</v>
      </c>
      <c r="E27" s="214">
        <f>B17+B18*E25+B19*E26+B20*(E25*E26)</f>
        <v>65.999999999999545</v>
      </c>
      <c r="P27" s="249">
        <v>45099</v>
      </c>
      <c r="Q27" s="120">
        <v>1</v>
      </c>
      <c r="R27" s="120">
        <v>7</v>
      </c>
      <c r="S27" s="120">
        <v>3</v>
      </c>
      <c r="T27" s="120">
        <f t="shared" si="2"/>
        <v>3</v>
      </c>
    </row>
    <row r="28" spans="1:32" x14ac:dyDescent="0.15">
      <c r="P28" s="249">
        <v>45100</v>
      </c>
      <c r="Q28" s="120">
        <v>1</v>
      </c>
      <c r="R28" s="120">
        <v>10</v>
      </c>
      <c r="S28" s="120">
        <v>3</v>
      </c>
      <c r="T28" s="120">
        <f t="shared" si="2"/>
        <v>3</v>
      </c>
    </row>
    <row r="29" spans="1:32" x14ac:dyDescent="0.15">
      <c r="P29" s="249">
        <v>45101</v>
      </c>
      <c r="Q29" s="120">
        <v>1</v>
      </c>
      <c r="R29" s="120">
        <v>8</v>
      </c>
      <c r="S29" s="120">
        <v>3</v>
      </c>
      <c r="T29" s="120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topLeftCell="A4" zoomScale="220" zoomScaleNormal="220" workbookViewId="0">
      <selection activeCell="E21" sqref="E21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0.24171442568749418</v>
      </c>
    </row>
    <row r="5" spans="1:9" x14ac:dyDescent="0.15">
      <c r="A5" s="164" t="s">
        <v>70</v>
      </c>
      <c r="B5" s="164">
        <v>5.8425863585435153E-2</v>
      </c>
    </row>
    <row r="6" spans="1:9" x14ac:dyDescent="0.15">
      <c r="A6" s="164" t="s">
        <v>71</v>
      </c>
      <c r="B6" s="164">
        <v>-2.0038647782445251E-2</v>
      </c>
    </row>
    <row r="7" spans="1:9" x14ac:dyDescent="0.15">
      <c r="A7" s="164" t="s">
        <v>72</v>
      </c>
      <c r="B7" s="164">
        <v>15.152133851785301</v>
      </c>
    </row>
    <row r="8" spans="1:9" ht="14" thickBot="1" x14ac:dyDescent="0.2">
      <c r="A8" s="165" t="s">
        <v>73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170.95407685098326</v>
      </c>
      <c r="D12" s="164">
        <v>170.95407685098326</v>
      </c>
      <c r="E12" s="164">
        <v>0.74461514596714728</v>
      </c>
      <c r="F12" s="164">
        <v>0.4051027020470872</v>
      </c>
    </row>
    <row r="13" spans="1:9" x14ac:dyDescent="0.15">
      <c r="A13" s="164" t="s">
        <v>14</v>
      </c>
      <c r="B13" s="164">
        <v>12</v>
      </c>
      <c r="C13" s="164">
        <v>2755.0459231490167</v>
      </c>
      <c r="D13" s="164">
        <v>229.58716026241805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706</v>
      </c>
      <c r="I16" s="166" t="s">
        <v>707</v>
      </c>
    </row>
    <row r="17" spans="1:9" x14ac:dyDescent="0.15">
      <c r="A17" s="164" t="s">
        <v>84</v>
      </c>
      <c r="B17" s="164">
        <v>-140.78912839737572</v>
      </c>
      <c r="C17" s="164">
        <v>288.34226181896662</v>
      </c>
      <c r="D17" s="164">
        <v>-0.48827087472099057</v>
      </c>
      <c r="E17" s="164">
        <v>0.63415835985889224</v>
      </c>
      <c r="F17" s="164">
        <v>-769.03294778380723</v>
      </c>
      <c r="G17" s="164">
        <v>487.45469098905579</v>
      </c>
      <c r="H17" s="164">
        <v>-769.03294778380723</v>
      </c>
      <c r="I17" s="164">
        <v>487.45469098905579</v>
      </c>
    </row>
    <row r="18" spans="1:9" ht="14" thickBot="1" x14ac:dyDescent="0.2">
      <c r="A18" s="165" t="s">
        <v>475</v>
      </c>
      <c r="B18" s="165">
        <v>56.607310215557611</v>
      </c>
      <c r="C18" s="165">
        <v>65.600414921770906</v>
      </c>
      <c r="D18" s="165">
        <v>0.86291085632708797</v>
      </c>
      <c r="E18" s="342">
        <v>0.40510270204708709</v>
      </c>
      <c r="F18" s="165">
        <v>-86.323715447490329</v>
      </c>
      <c r="G18" s="165">
        <v>199.53833587860555</v>
      </c>
      <c r="H18" s="165">
        <v>-86.323715447490329</v>
      </c>
      <c r="I18" s="165">
        <v>199.53833587860555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G15" sqref="G15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101" t="s">
        <v>314</v>
      </c>
      <c r="B1" s="103" t="s">
        <v>85</v>
      </c>
      <c r="C1" s="102" t="s">
        <v>475</v>
      </c>
      <c r="D1" s="102" t="s">
        <v>476</v>
      </c>
      <c r="I1" s="117" t="s">
        <v>610</v>
      </c>
    </row>
    <row r="2" spans="1:16" ht="18" customHeight="1" x14ac:dyDescent="0.2">
      <c r="A2" s="104">
        <v>1</v>
      </c>
      <c r="B2" s="103">
        <v>98</v>
      </c>
      <c r="C2" s="102">
        <v>4.29</v>
      </c>
      <c r="D2" s="102"/>
      <c r="I2" s="117" t="s">
        <v>601</v>
      </c>
      <c r="J2" s="117" t="s">
        <v>611</v>
      </c>
      <c r="L2" s="117" t="s">
        <v>605</v>
      </c>
      <c r="M2" s="117" t="s">
        <v>601</v>
      </c>
      <c r="N2" s="343" t="s">
        <v>602</v>
      </c>
      <c r="O2" s="345" t="s">
        <v>603</v>
      </c>
      <c r="P2" s="346" t="s">
        <v>604</v>
      </c>
    </row>
    <row r="3" spans="1:16" ht="18" customHeight="1" x14ac:dyDescent="0.2">
      <c r="A3" s="104">
        <v>2</v>
      </c>
      <c r="B3" s="103">
        <v>100</v>
      </c>
      <c r="C3" s="102">
        <v>4.3</v>
      </c>
      <c r="D3" s="102"/>
      <c r="H3">
        <v>1</v>
      </c>
      <c r="I3" s="340" t="s">
        <v>602</v>
      </c>
      <c r="L3" s="117" t="s">
        <v>606</v>
      </c>
      <c r="M3" s="117" t="s">
        <v>602</v>
      </c>
      <c r="N3" s="120">
        <v>1</v>
      </c>
      <c r="O3" s="120">
        <v>0</v>
      </c>
      <c r="P3" s="120">
        <v>0</v>
      </c>
    </row>
    <row r="4" spans="1:16" ht="18" customHeight="1" x14ac:dyDescent="0.2">
      <c r="A4" s="104">
        <v>3</v>
      </c>
      <c r="B4" s="103">
        <v>103</v>
      </c>
      <c r="C4" s="102">
        <v>4.32</v>
      </c>
      <c r="D4" s="102"/>
      <c r="H4">
        <v>2</v>
      </c>
      <c r="I4" s="344" t="s">
        <v>603</v>
      </c>
      <c r="L4" s="117" t="s">
        <v>607</v>
      </c>
      <c r="M4" s="117" t="s">
        <v>609</v>
      </c>
      <c r="N4" s="120">
        <v>0</v>
      </c>
      <c r="O4" s="120">
        <v>0</v>
      </c>
      <c r="P4" s="120">
        <v>1</v>
      </c>
    </row>
    <row r="5" spans="1:16" ht="18" customHeight="1" x14ac:dyDescent="0.2">
      <c r="A5" s="104">
        <v>4</v>
      </c>
      <c r="B5" s="103">
        <v>105</v>
      </c>
      <c r="C5" s="102">
        <v>4.32</v>
      </c>
      <c r="D5" s="102"/>
      <c r="H5">
        <v>3</v>
      </c>
      <c r="I5" s="347" t="s">
        <v>604</v>
      </c>
      <c r="L5" s="117" t="s">
        <v>608</v>
      </c>
      <c r="M5" s="117" t="s">
        <v>603</v>
      </c>
      <c r="N5" s="120">
        <v>0</v>
      </c>
      <c r="O5" s="120">
        <v>1</v>
      </c>
      <c r="P5" s="120">
        <v>0</v>
      </c>
    </row>
    <row r="6" spans="1:16" ht="18" customHeight="1" x14ac:dyDescent="0.2">
      <c r="A6" s="105">
        <v>5</v>
      </c>
      <c r="B6" s="107">
        <v>80</v>
      </c>
      <c r="C6" s="106">
        <v>4.43</v>
      </c>
      <c r="D6" s="106"/>
    </row>
    <row r="7" spans="1:16" ht="18" customHeight="1" x14ac:dyDescent="0.2">
      <c r="A7" s="105">
        <v>6</v>
      </c>
      <c r="B7" s="107">
        <v>87</v>
      </c>
      <c r="C7" s="106">
        <v>4.45</v>
      </c>
      <c r="D7" s="106"/>
    </row>
    <row r="8" spans="1:16" ht="18" customHeight="1" x14ac:dyDescent="0.2">
      <c r="A8" s="105">
        <v>7</v>
      </c>
      <c r="B8" s="107">
        <v>94</v>
      </c>
      <c r="C8" s="106">
        <v>4.46</v>
      </c>
      <c r="D8" s="106"/>
    </row>
    <row r="9" spans="1:16" ht="18" customHeight="1" x14ac:dyDescent="0.2">
      <c r="A9" s="104">
        <v>8</v>
      </c>
      <c r="B9" s="103">
        <v>113</v>
      </c>
      <c r="C9" s="102">
        <v>4.38</v>
      </c>
      <c r="D9" s="102"/>
    </row>
    <row r="10" spans="1:16" ht="18" customHeight="1" x14ac:dyDescent="0.2">
      <c r="A10" s="104">
        <v>9</v>
      </c>
      <c r="B10" s="103">
        <v>116</v>
      </c>
      <c r="C10" s="102">
        <v>4.38</v>
      </c>
      <c r="D10" s="102"/>
    </row>
    <row r="11" spans="1:16" ht="18" customHeight="1" x14ac:dyDescent="0.2">
      <c r="A11" s="104">
        <v>10</v>
      </c>
      <c r="B11" s="103">
        <v>118</v>
      </c>
      <c r="C11" s="102">
        <v>4.4000000000000004</v>
      </c>
      <c r="D11" s="102"/>
    </row>
    <row r="12" spans="1:16" ht="18" customHeight="1" x14ac:dyDescent="0.2">
      <c r="A12" s="104">
        <v>11</v>
      </c>
      <c r="B12" s="103">
        <v>121</v>
      </c>
      <c r="C12" s="102">
        <v>4.43</v>
      </c>
      <c r="D12" s="102"/>
    </row>
    <row r="13" spans="1:16" ht="18" customHeight="1" x14ac:dyDescent="0.2">
      <c r="A13" s="104">
        <v>12</v>
      </c>
      <c r="B13" s="103">
        <v>123</v>
      </c>
      <c r="C13" s="102">
        <v>4.4399999999999995</v>
      </c>
      <c r="D13" s="102"/>
    </row>
    <row r="14" spans="1:16" ht="18" customHeight="1" x14ac:dyDescent="0.2">
      <c r="A14" s="104">
        <v>13</v>
      </c>
      <c r="B14" s="103">
        <v>126</v>
      </c>
      <c r="C14" s="102">
        <v>4.46</v>
      </c>
      <c r="D14" s="102"/>
    </row>
    <row r="15" spans="1:16" ht="18" customHeight="1" x14ac:dyDescent="0.2">
      <c r="A15" s="104">
        <v>14</v>
      </c>
      <c r="B15" s="103">
        <v>128</v>
      </c>
      <c r="C15" s="102">
        <v>4.47</v>
      </c>
      <c r="D15" s="102"/>
    </row>
    <row r="16" spans="1:16" ht="12.75" customHeight="1" x14ac:dyDescent="0.15"/>
    <row r="17" spans="1:3" ht="13.5" customHeight="1" x14ac:dyDescent="0.15"/>
    <row r="18" spans="1:3" ht="13.5" customHeight="1" x14ac:dyDescent="0.15">
      <c r="A18" s="108"/>
      <c r="B18" s="117" t="s">
        <v>476</v>
      </c>
    </row>
    <row r="19" spans="1:3" ht="12.75" customHeight="1" x14ac:dyDescent="0.15"/>
    <row r="20" spans="1:3" ht="23" x14ac:dyDescent="0.25">
      <c r="B20" s="210">
        <v>0</v>
      </c>
      <c r="C20" s="210" t="s">
        <v>890</v>
      </c>
    </row>
    <row r="21" spans="1:3" ht="23" x14ac:dyDescent="0.25">
      <c r="B21" s="210">
        <v>1</v>
      </c>
      <c r="C21" s="210" t="s">
        <v>891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1" zoomScale="200" zoomScaleNormal="200" workbookViewId="0">
      <selection activeCell="E26" sqref="E26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17" t="s">
        <v>629</v>
      </c>
    </row>
    <row r="3" spans="1:9" x14ac:dyDescent="0.15">
      <c r="A3" s="167" t="s">
        <v>1</v>
      </c>
      <c r="B3" s="167"/>
      <c r="H3" s="117" t="s">
        <v>630</v>
      </c>
    </row>
    <row r="4" spans="1:9" x14ac:dyDescent="0.15">
      <c r="A4" s="164" t="s">
        <v>2</v>
      </c>
      <c r="B4" s="164">
        <v>0.97621933157002672</v>
      </c>
    </row>
    <row r="5" spans="1:9" x14ac:dyDescent="0.15">
      <c r="A5" s="164" t="s">
        <v>3</v>
      </c>
      <c r="B5" s="164">
        <v>0.95300418333102976</v>
      </c>
    </row>
    <row r="6" spans="1:9" x14ac:dyDescent="0.15">
      <c r="A6" s="164" t="s">
        <v>4</v>
      </c>
      <c r="B6" s="164">
        <v>0.94758158909999479</v>
      </c>
    </row>
    <row r="7" spans="1:9" x14ac:dyDescent="0.15">
      <c r="A7" s="164" t="s">
        <v>5</v>
      </c>
      <c r="B7" s="164">
        <v>6637.6000093003358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23229031849.029942</v>
      </c>
      <c r="D12" s="164">
        <v>7743010616.3433142</v>
      </c>
      <c r="E12" s="164">
        <v>175.74691056113298</v>
      </c>
      <c r="F12" s="164">
        <v>2.232144162882284E-17</v>
      </c>
    </row>
    <row r="13" spans="1:9" x14ac:dyDescent="0.15">
      <c r="A13" s="164" t="s">
        <v>14</v>
      </c>
      <c r="B13" s="164">
        <v>26</v>
      </c>
      <c r="C13" s="164">
        <v>1145501080.9700594</v>
      </c>
      <c r="D13" s="164">
        <v>44057733.883463822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24374532930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34099.081744337273</v>
      </c>
      <c r="C17" s="164">
        <v>7883.516029147062</v>
      </c>
      <c r="D17" s="164">
        <v>4.3253646746281227</v>
      </c>
      <c r="E17" s="164">
        <v>1.9929530880361435E-4</v>
      </c>
      <c r="F17" s="164">
        <v>17894.282466412522</v>
      </c>
      <c r="G17" s="164">
        <v>50303.881022262023</v>
      </c>
      <c r="H17" s="164">
        <v>17894.282466412522</v>
      </c>
      <c r="I17" s="164">
        <v>50303.881022262023</v>
      </c>
    </row>
    <row r="18" spans="1:9" x14ac:dyDescent="0.15">
      <c r="A18" s="164" t="s">
        <v>478</v>
      </c>
      <c r="B18" s="164">
        <v>57.720101009330186</v>
      </c>
      <c r="C18" s="164">
        <v>2.9018906794723542</v>
      </c>
      <c r="D18" s="164">
        <v>19.89051531735349</v>
      </c>
      <c r="E18" s="204">
        <v>2.9757391232848971E-17</v>
      </c>
      <c r="F18" s="164">
        <v>51.755179289951393</v>
      </c>
      <c r="G18" s="164">
        <v>63.685022728708979</v>
      </c>
      <c r="H18" s="164">
        <v>51.755179289951393</v>
      </c>
      <c r="I18" s="164">
        <v>63.685022728708979</v>
      </c>
    </row>
    <row r="19" spans="1:9" x14ac:dyDescent="0.15">
      <c r="A19" s="164" t="s">
        <v>479</v>
      </c>
      <c r="B19" s="164">
        <v>973.9171323066538</v>
      </c>
      <c r="C19" s="164">
        <v>92.452828679222904</v>
      </c>
      <c r="D19" s="164">
        <v>10.534205888775841</v>
      </c>
      <c r="E19" s="204">
        <v>7.0952151857012473E-11</v>
      </c>
      <c r="F19" s="164">
        <v>783.87762127070505</v>
      </c>
      <c r="G19" s="164">
        <v>1163.9566433426025</v>
      </c>
      <c r="H19" s="164">
        <v>783.87762127070505</v>
      </c>
      <c r="I19" s="164">
        <v>1163.9566433426025</v>
      </c>
    </row>
    <row r="20" spans="1:9" ht="14" thickBot="1" x14ac:dyDescent="0.2">
      <c r="A20" s="165" t="s">
        <v>315</v>
      </c>
      <c r="B20" s="165">
        <v>3173.645525857316</v>
      </c>
      <c r="C20" s="165">
        <v>3081.4580290698214</v>
      </c>
      <c r="D20" s="165">
        <v>1.0299168432338903</v>
      </c>
      <c r="E20" s="205">
        <v>0.31253531428378678</v>
      </c>
      <c r="F20" s="165">
        <v>-3160.3821668381479</v>
      </c>
      <c r="G20" s="165">
        <v>9507.6732185527799</v>
      </c>
      <c r="H20" s="165">
        <v>-3160.3821668381479</v>
      </c>
      <c r="I20" s="165">
        <v>9507.6732185527799</v>
      </c>
    </row>
    <row r="22" spans="1:9" x14ac:dyDescent="0.15">
      <c r="A22" s="117" t="s">
        <v>628</v>
      </c>
    </row>
    <row r="23" spans="1:9" x14ac:dyDescent="0.15">
      <c r="E23" s="117" t="s">
        <v>908</v>
      </c>
    </row>
    <row r="24" spans="1:9" x14ac:dyDescent="0.15">
      <c r="A24" s="117" t="s">
        <v>907</v>
      </c>
      <c r="D24" s="117"/>
    </row>
    <row r="25" spans="1:9" x14ac:dyDescent="0.15">
      <c r="A25" s="117" t="s">
        <v>906</v>
      </c>
      <c r="E25" s="117" t="s">
        <v>909</v>
      </c>
    </row>
    <row r="26" spans="1:9" x14ac:dyDescent="0.15">
      <c r="C26" s="117"/>
      <c r="E26" s="117" t="s">
        <v>910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C25C-49E3-D847-A630-A94E0FFC70B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4339-D029-5142-8ED3-6D9D8A09DCA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D432-7E2D-EE44-8FD6-364057DA8D30}">
  <dimension ref="A1"/>
  <sheetViews>
    <sheetView topLeftCell="A54" workbookViewId="0"/>
  </sheetViews>
  <sheetFormatPr baseColWidth="10" defaultRowHeight="13" x14ac:dyDescent="0.1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FFE1-A65A-2E48-B9FF-A08FF3344A78}">
  <dimension ref="A1:I32"/>
  <sheetViews>
    <sheetView zoomScale="190" zoomScaleNormal="190" workbookViewId="0">
      <selection activeCell="F33" sqref="F33"/>
    </sheetView>
  </sheetViews>
  <sheetFormatPr baseColWidth="10" defaultRowHeight="13" x14ac:dyDescent="0.15"/>
  <cols>
    <col min="4" max="4" width="13.33203125" customWidth="1"/>
    <col min="5" max="5" width="13.832031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365" t="s">
        <v>68</v>
      </c>
      <c r="B3" s="365"/>
    </row>
    <row r="4" spans="1:9" x14ac:dyDescent="0.15">
      <c r="A4" s="362" t="s">
        <v>69</v>
      </c>
      <c r="B4" s="362">
        <v>0.97523683425142271</v>
      </c>
    </row>
    <row r="5" spans="1:9" x14ac:dyDescent="0.15">
      <c r="A5" s="362" t="s">
        <v>70</v>
      </c>
      <c r="B5" s="202">
        <v>0.95108688288073695</v>
      </c>
      <c r="C5" s="117" t="s">
        <v>911</v>
      </c>
    </row>
    <row r="6" spans="1:9" x14ac:dyDescent="0.15">
      <c r="A6" s="362" t="s">
        <v>71</v>
      </c>
      <c r="B6" s="362">
        <v>0.94746368902005074</v>
      </c>
    </row>
    <row r="7" spans="1:9" x14ac:dyDescent="0.15">
      <c r="A7" s="362" t="s">
        <v>72</v>
      </c>
      <c r="B7" s="362">
        <v>6645.0604989371004</v>
      </c>
    </row>
    <row r="8" spans="1:9" ht="14" thickBot="1" x14ac:dyDescent="0.2">
      <c r="A8" s="363" t="s">
        <v>73</v>
      </c>
      <c r="B8" s="363">
        <v>30</v>
      </c>
    </row>
    <row r="10" spans="1:9" ht="14" thickBot="1" x14ac:dyDescent="0.2">
      <c r="A10" t="s">
        <v>7</v>
      </c>
    </row>
    <row r="11" spans="1:9" x14ac:dyDescent="0.15">
      <c r="A11" s="364"/>
      <c r="B11" s="364" t="s">
        <v>74</v>
      </c>
      <c r="C11" s="364" t="s">
        <v>75</v>
      </c>
      <c r="D11" s="364" t="s">
        <v>76</v>
      </c>
      <c r="E11" s="364" t="s">
        <v>11</v>
      </c>
      <c r="F11" s="364" t="s">
        <v>77</v>
      </c>
    </row>
    <row r="12" spans="1:9" x14ac:dyDescent="0.15">
      <c r="A12" s="362" t="s">
        <v>78</v>
      </c>
      <c r="B12" s="362">
        <v>2</v>
      </c>
      <c r="C12" s="362">
        <v>23182298546.067577</v>
      </c>
      <c r="D12" s="362">
        <v>11591149273.033789</v>
      </c>
      <c r="E12" s="362">
        <v>262.49958446899751</v>
      </c>
      <c r="F12" s="362">
        <v>2.0288133492456283E-18</v>
      </c>
    </row>
    <row r="13" spans="1:9" x14ac:dyDescent="0.15">
      <c r="A13" s="362" t="s">
        <v>14</v>
      </c>
      <c r="B13" s="362">
        <v>27</v>
      </c>
      <c r="C13" s="362">
        <v>1192234383.9324231</v>
      </c>
      <c r="D13" s="362">
        <v>44156829.034534186</v>
      </c>
      <c r="E13" s="362"/>
      <c r="F13" s="362"/>
    </row>
    <row r="14" spans="1:9" ht="14" thickBot="1" x14ac:dyDescent="0.2">
      <c r="A14" s="363" t="s">
        <v>15</v>
      </c>
      <c r="B14" s="363">
        <v>29</v>
      </c>
      <c r="C14" s="363">
        <v>24374532930</v>
      </c>
      <c r="D14" s="363"/>
      <c r="E14" s="363"/>
      <c r="F14" s="363"/>
    </row>
    <row r="15" spans="1:9" ht="14" thickBot="1" x14ac:dyDescent="0.2"/>
    <row r="16" spans="1:9" x14ac:dyDescent="0.15">
      <c r="A16" s="364"/>
      <c r="B16" s="364" t="s">
        <v>79</v>
      </c>
      <c r="C16" s="364" t="s">
        <v>72</v>
      </c>
      <c r="D16" s="364" t="s">
        <v>80</v>
      </c>
      <c r="E16" s="364" t="s">
        <v>81</v>
      </c>
      <c r="F16" s="364" t="s">
        <v>82</v>
      </c>
      <c r="G16" s="364" t="s">
        <v>83</v>
      </c>
      <c r="H16" s="364" t="s">
        <v>706</v>
      </c>
      <c r="I16" s="364" t="s">
        <v>707</v>
      </c>
    </row>
    <row r="17" spans="1:9" x14ac:dyDescent="0.15">
      <c r="A17" s="362" t="s">
        <v>84</v>
      </c>
      <c r="B17" s="362">
        <v>34893.141323841293</v>
      </c>
      <c r="C17" s="362">
        <v>7854.5429216488146</v>
      </c>
      <c r="D17" s="362">
        <v>4.4424152585210619</v>
      </c>
      <c r="E17" s="362">
        <v>1.3616293522927396E-4</v>
      </c>
      <c r="F17" s="362">
        <v>18776.950464198031</v>
      </c>
      <c r="G17" s="362">
        <v>51009.332183484556</v>
      </c>
      <c r="H17" s="362">
        <v>18776.950464198031</v>
      </c>
      <c r="I17" s="362">
        <v>51009.332183484556</v>
      </c>
    </row>
    <row r="18" spans="1:9" x14ac:dyDescent="0.15">
      <c r="A18" s="362" t="s">
        <v>478</v>
      </c>
      <c r="B18" s="362">
        <v>57.340179663691714</v>
      </c>
      <c r="C18" s="362">
        <v>2.8815842013955288</v>
      </c>
      <c r="D18" s="362">
        <v>19.898838852573633</v>
      </c>
      <c r="E18" s="279">
        <v>1.158414084028075E-17</v>
      </c>
      <c r="F18" s="362">
        <v>51.427657263460894</v>
      </c>
      <c r="G18" s="362">
        <v>63.252702063922534</v>
      </c>
      <c r="H18" s="362">
        <v>51.427657263460894</v>
      </c>
      <c r="I18" s="362">
        <v>63.252702063922534</v>
      </c>
    </row>
    <row r="19" spans="1:9" ht="14" thickBot="1" x14ac:dyDescent="0.2">
      <c r="A19" s="363" t="s">
        <v>479</v>
      </c>
      <c r="B19" s="363">
        <v>986.95191995008736</v>
      </c>
      <c r="C19" s="363">
        <v>91.685397836945626</v>
      </c>
      <c r="D19" s="363">
        <v>10.764548589354371</v>
      </c>
      <c r="E19" s="169">
        <v>2.8561088571113293E-11</v>
      </c>
      <c r="F19" s="363">
        <v>798.82902275260676</v>
      </c>
      <c r="G19" s="363">
        <v>1175.074817147568</v>
      </c>
      <c r="H19" s="363">
        <v>798.82902275260676</v>
      </c>
      <c r="I19" s="363">
        <v>1175.074817147568</v>
      </c>
    </row>
    <row r="20" spans="1:9" x14ac:dyDescent="0.15">
      <c r="E20" s="117" t="s">
        <v>458</v>
      </c>
    </row>
    <row r="23" spans="1:9" ht="25" x14ac:dyDescent="0.25">
      <c r="D23" s="282" t="s">
        <v>912</v>
      </c>
    </row>
    <row r="26" spans="1:9" x14ac:dyDescent="0.15">
      <c r="D26" s="117" t="s">
        <v>913</v>
      </c>
    </row>
    <row r="27" spans="1:9" x14ac:dyDescent="0.15">
      <c r="D27" s="245" t="s">
        <v>478</v>
      </c>
      <c r="E27">
        <v>2000</v>
      </c>
    </row>
    <row r="28" spans="1:9" x14ac:dyDescent="0.15">
      <c r="D28" s="245" t="s">
        <v>904</v>
      </c>
      <c r="E28">
        <v>10</v>
      </c>
    </row>
    <row r="30" spans="1:9" x14ac:dyDescent="0.15">
      <c r="D30" s="117" t="s">
        <v>914</v>
      </c>
      <c r="E30" s="335">
        <f>B17+B18*E27+B19*E28</f>
        <v>159443.0198507256</v>
      </c>
    </row>
    <row r="32" spans="1:9" x14ac:dyDescent="0.15">
      <c r="D32" s="117" t="s">
        <v>915</v>
      </c>
      <c r="E32" s="367">
        <v>100000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tabSelected="1" zoomScale="250" zoomScaleNormal="250" workbookViewId="0">
      <selection activeCell="B1" sqref="B1"/>
    </sheetView>
  </sheetViews>
  <sheetFormatPr baseColWidth="10" defaultColWidth="12.6640625" defaultRowHeight="15" customHeight="1" x14ac:dyDescent="0.15"/>
  <cols>
    <col min="1" max="1" width="8.83203125" customWidth="1"/>
    <col min="2" max="2" width="13.83203125" style="120" bestFit="1" customWidth="1"/>
    <col min="3" max="3" width="11.33203125" style="120" bestFit="1" customWidth="1"/>
    <col min="4" max="4" width="9.6640625" style="120" bestFit="1" customWidth="1"/>
    <col min="5" max="5" width="16.6640625" style="120" customWidth="1"/>
    <col min="6" max="6" width="8.83203125" customWidth="1"/>
    <col min="7" max="26" width="10" customWidth="1"/>
  </cols>
  <sheetData>
    <row r="1" spans="1:26" ht="12.75" customHeight="1" x14ac:dyDescent="0.15">
      <c r="A1" s="109" t="s">
        <v>110</v>
      </c>
      <c r="B1" s="76" t="s">
        <v>477</v>
      </c>
      <c r="C1" s="76" t="s">
        <v>478</v>
      </c>
      <c r="D1" s="76" t="s">
        <v>479</v>
      </c>
      <c r="E1" s="76" t="s">
        <v>416</v>
      </c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</row>
    <row r="2" spans="1:26" ht="12.75" customHeight="1" x14ac:dyDescent="0.15">
      <c r="A2" s="357">
        <v>38718</v>
      </c>
      <c r="B2" s="358">
        <v>230001</v>
      </c>
      <c r="C2" s="358">
        <v>2658</v>
      </c>
      <c r="D2" s="358">
        <v>47</v>
      </c>
      <c r="E2" s="358">
        <v>0</v>
      </c>
      <c r="H2" s="117" t="s">
        <v>900</v>
      </c>
    </row>
    <row r="3" spans="1:26" ht="12.75" customHeight="1" x14ac:dyDescent="0.15">
      <c r="A3" s="111">
        <v>38749</v>
      </c>
      <c r="B3" s="20">
        <v>221034</v>
      </c>
      <c r="C3" s="20">
        <v>2730</v>
      </c>
      <c r="D3" s="20">
        <v>33</v>
      </c>
      <c r="E3" s="20">
        <v>0</v>
      </c>
    </row>
    <row r="4" spans="1:26" ht="12.75" customHeight="1" x14ac:dyDescent="0.15">
      <c r="A4" s="111">
        <v>38777</v>
      </c>
      <c r="B4" s="20">
        <v>240423</v>
      </c>
      <c r="C4" s="20">
        <v>2451</v>
      </c>
      <c r="D4" s="20">
        <v>59</v>
      </c>
      <c r="E4" s="20">
        <v>0</v>
      </c>
      <c r="H4" s="359">
        <v>0</v>
      </c>
      <c r="I4" s="117" t="s">
        <v>901</v>
      </c>
    </row>
    <row r="5" spans="1:26" ht="12.75" customHeight="1" x14ac:dyDescent="0.15">
      <c r="A5" s="111">
        <v>38808</v>
      </c>
      <c r="B5" s="20">
        <v>185955</v>
      </c>
      <c r="C5" s="20">
        <v>1509</v>
      </c>
      <c r="D5" s="20">
        <v>60</v>
      </c>
      <c r="E5" s="20">
        <v>1</v>
      </c>
      <c r="H5" s="359">
        <v>1</v>
      </c>
      <c r="I5" s="117" t="s">
        <v>902</v>
      </c>
    </row>
    <row r="6" spans="1:26" ht="12.75" customHeight="1" x14ac:dyDescent="0.15">
      <c r="A6" s="111">
        <v>38838</v>
      </c>
      <c r="B6" s="20">
        <v>218055</v>
      </c>
      <c r="C6" s="20">
        <v>2075</v>
      </c>
      <c r="D6" s="20">
        <v>59</v>
      </c>
      <c r="E6" s="20">
        <v>0</v>
      </c>
    </row>
    <row r="7" spans="1:26" ht="12.75" customHeight="1" x14ac:dyDescent="0.15">
      <c r="A7" s="111">
        <v>38869</v>
      </c>
      <c r="B7" s="20">
        <v>263025</v>
      </c>
      <c r="C7" s="20">
        <v>2936</v>
      </c>
      <c r="D7" s="20">
        <v>62</v>
      </c>
      <c r="E7" s="20">
        <v>1</v>
      </c>
      <c r="H7" s="360" t="s">
        <v>477</v>
      </c>
      <c r="I7" s="360" t="s">
        <v>65</v>
      </c>
    </row>
    <row r="8" spans="1:26" ht="12.75" customHeight="1" x14ac:dyDescent="0.15">
      <c r="A8" s="111">
        <v>38899</v>
      </c>
      <c r="B8" s="20">
        <v>235350</v>
      </c>
      <c r="C8" s="20">
        <v>2342</v>
      </c>
      <c r="D8" s="20">
        <v>72</v>
      </c>
      <c r="E8" s="20">
        <v>0</v>
      </c>
      <c r="H8" s="360" t="s">
        <v>903</v>
      </c>
      <c r="I8" s="361" t="s">
        <v>66</v>
      </c>
    </row>
    <row r="9" spans="1:26" ht="12.75" customHeight="1" x14ac:dyDescent="0.15">
      <c r="A9" s="111">
        <v>38930</v>
      </c>
      <c r="B9" s="20">
        <v>211902</v>
      </c>
      <c r="C9" s="20">
        <v>2196</v>
      </c>
      <c r="D9" s="20">
        <v>51</v>
      </c>
      <c r="E9" s="20">
        <v>0</v>
      </c>
      <c r="H9" s="360" t="s">
        <v>904</v>
      </c>
      <c r="I9" s="353"/>
    </row>
    <row r="10" spans="1:26" ht="12.75" customHeight="1" x14ac:dyDescent="0.15">
      <c r="A10" s="111">
        <v>38961</v>
      </c>
      <c r="B10" s="20">
        <v>190251</v>
      </c>
      <c r="C10" s="20">
        <v>2318</v>
      </c>
      <c r="D10" s="20">
        <v>38</v>
      </c>
      <c r="E10" s="20">
        <v>0</v>
      </c>
      <c r="H10" s="360" t="s">
        <v>905</v>
      </c>
      <c r="I10" s="353"/>
    </row>
    <row r="11" spans="1:26" ht="12.75" customHeight="1" x14ac:dyDescent="0.15">
      <c r="A11" s="111">
        <v>38991</v>
      </c>
      <c r="B11" s="20">
        <v>168171</v>
      </c>
      <c r="C11" s="20">
        <v>1679</v>
      </c>
      <c r="D11" s="20">
        <v>44</v>
      </c>
      <c r="E11" s="20">
        <v>0</v>
      </c>
    </row>
    <row r="12" spans="1:26" ht="12.75" customHeight="1" x14ac:dyDescent="0.15">
      <c r="A12" s="111">
        <v>39022</v>
      </c>
      <c r="B12" s="20">
        <v>202338</v>
      </c>
      <c r="C12" s="20">
        <v>2073</v>
      </c>
      <c r="D12" s="20">
        <v>53</v>
      </c>
      <c r="E12" s="20">
        <v>0</v>
      </c>
    </row>
    <row r="13" spans="1:26" ht="12.75" customHeight="1" x14ac:dyDescent="0.15">
      <c r="A13" s="111">
        <v>39052</v>
      </c>
      <c r="B13" s="20">
        <v>216306</v>
      </c>
      <c r="C13" s="20">
        <v>1980</v>
      </c>
      <c r="D13" s="20">
        <v>71</v>
      </c>
      <c r="E13" s="20">
        <v>0</v>
      </c>
    </row>
    <row r="14" spans="1:26" ht="12.75" customHeight="1" x14ac:dyDescent="0.15">
      <c r="A14" s="111">
        <v>39083</v>
      </c>
      <c r="B14" s="20">
        <v>205599</v>
      </c>
      <c r="C14" s="20">
        <v>1896</v>
      </c>
      <c r="D14" s="20">
        <v>74</v>
      </c>
      <c r="E14" s="20">
        <v>0</v>
      </c>
    </row>
    <row r="15" spans="1:26" ht="12.75" customHeight="1" x14ac:dyDescent="0.15">
      <c r="A15" s="111">
        <v>39114</v>
      </c>
      <c r="B15" s="20">
        <v>207237</v>
      </c>
      <c r="C15" s="20">
        <v>2016</v>
      </c>
      <c r="D15" s="20">
        <v>44</v>
      </c>
      <c r="E15" s="20">
        <v>0</v>
      </c>
    </row>
    <row r="16" spans="1:26" ht="12.75" customHeight="1" x14ac:dyDescent="0.15">
      <c r="A16" s="111">
        <v>39142</v>
      </c>
      <c r="B16" s="20">
        <v>256650</v>
      </c>
      <c r="C16" s="20">
        <v>2705</v>
      </c>
      <c r="D16" s="20">
        <v>72</v>
      </c>
      <c r="E16" s="20">
        <v>0</v>
      </c>
    </row>
    <row r="17" spans="1:5" ht="12.75" customHeight="1" x14ac:dyDescent="0.15">
      <c r="A17" s="111">
        <v>39173</v>
      </c>
      <c r="B17" s="20">
        <v>174591</v>
      </c>
      <c r="C17" s="20">
        <v>1533</v>
      </c>
      <c r="D17" s="20">
        <v>57</v>
      </c>
      <c r="E17" s="20">
        <v>1</v>
      </c>
    </row>
    <row r="18" spans="1:5" ht="12.75" customHeight="1" x14ac:dyDescent="0.15">
      <c r="A18" s="111">
        <v>39203</v>
      </c>
      <c r="B18" s="20">
        <v>184878</v>
      </c>
      <c r="C18" s="20">
        <v>2265</v>
      </c>
      <c r="D18" s="20">
        <v>32</v>
      </c>
      <c r="E18" s="20">
        <v>0</v>
      </c>
    </row>
    <row r="19" spans="1:5" ht="12.75" customHeight="1" x14ac:dyDescent="0.15">
      <c r="A19" s="111">
        <v>39234</v>
      </c>
      <c r="B19" s="20">
        <v>242067</v>
      </c>
      <c r="C19" s="20">
        <v>2690</v>
      </c>
      <c r="D19" s="20">
        <v>44</v>
      </c>
      <c r="E19" s="20">
        <v>1</v>
      </c>
    </row>
    <row r="20" spans="1:5" ht="12.75" customHeight="1" x14ac:dyDescent="0.15">
      <c r="A20" s="111">
        <v>39264</v>
      </c>
      <c r="B20" s="20">
        <v>174768</v>
      </c>
      <c r="C20" s="20">
        <v>1724</v>
      </c>
      <c r="D20" s="20">
        <v>41</v>
      </c>
      <c r="E20" s="20">
        <v>0</v>
      </c>
    </row>
    <row r="21" spans="1:5" ht="12.75" customHeight="1" x14ac:dyDescent="0.15">
      <c r="A21" s="111">
        <v>39295</v>
      </c>
      <c r="B21" s="20">
        <v>166011</v>
      </c>
      <c r="C21" s="20">
        <v>1733</v>
      </c>
      <c r="D21" s="20">
        <v>33</v>
      </c>
      <c r="E21" s="20">
        <v>0</v>
      </c>
    </row>
    <row r="22" spans="1:5" ht="12.75" customHeight="1" x14ac:dyDescent="0.15">
      <c r="A22" s="111">
        <v>39326</v>
      </c>
      <c r="B22" s="20">
        <v>255324</v>
      </c>
      <c r="C22" s="20">
        <v>2771</v>
      </c>
      <c r="D22" s="20">
        <v>57</v>
      </c>
      <c r="E22" s="20">
        <v>0</v>
      </c>
    </row>
    <row r="23" spans="1:5" ht="12.75" customHeight="1" x14ac:dyDescent="0.15">
      <c r="A23" s="111">
        <v>39356</v>
      </c>
      <c r="B23" s="20">
        <v>229455</v>
      </c>
      <c r="C23" s="20">
        <v>2748</v>
      </c>
      <c r="D23" s="20">
        <v>35</v>
      </c>
      <c r="E23" s="20">
        <v>0</v>
      </c>
    </row>
    <row r="24" spans="1:5" ht="12.75" customHeight="1" x14ac:dyDescent="0.15">
      <c r="A24" s="111">
        <v>39387</v>
      </c>
      <c r="B24" s="20">
        <v>203349</v>
      </c>
      <c r="C24" s="20">
        <v>1704</v>
      </c>
      <c r="D24" s="20">
        <v>63</v>
      </c>
      <c r="E24" s="20">
        <v>0</v>
      </c>
    </row>
    <row r="25" spans="1:5" ht="12.75" customHeight="1" x14ac:dyDescent="0.15">
      <c r="A25" s="111">
        <v>39417</v>
      </c>
      <c r="B25" s="20">
        <v>169194</v>
      </c>
      <c r="C25" s="20">
        <v>1704</v>
      </c>
      <c r="D25" s="20">
        <v>33</v>
      </c>
      <c r="E25" s="20">
        <v>0</v>
      </c>
    </row>
    <row r="26" spans="1:5" ht="12.75" customHeight="1" x14ac:dyDescent="0.15">
      <c r="A26" s="111">
        <v>39448</v>
      </c>
      <c r="B26" s="20">
        <v>199866</v>
      </c>
      <c r="C26" s="20">
        <v>1995</v>
      </c>
      <c r="D26" s="20">
        <v>50</v>
      </c>
      <c r="E26" s="20">
        <v>0</v>
      </c>
    </row>
    <row r="27" spans="1:5" ht="12.75" customHeight="1" x14ac:dyDescent="0.15">
      <c r="A27" s="111">
        <v>39479</v>
      </c>
      <c r="B27" s="20">
        <v>190482</v>
      </c>
      <c r="C27" s="20">
        <v>2037</v>
      </c>
      <c r="D27" s="20">
        <v>39</v>
      </c>
      <c r="E27" s="20">
        <v>0</v>
      </c>
    </row>
    <row r="28" spans="1:5" ht="12.75" customHeight="1" x14ac:dyDescent="0.15">
      <c r="A28" s="111">
        <v>39508</v>
      </c>
      <c r="B28" s="20">
        <v>268248</v>
      </c>
      <c r="C28" s="20">
        <v>2823</v>
      </c>
      <c r="D28" s="20">
        <v>68</v>
      </c>
      <c r="E28" s="20">
        <v>0</v>
      </c>
    </row>
    <row r="29" spans="1:5" ht="12.75" customHeight="1" x14ac:dyDescent="0.15">
      <c r="A29" s="111">
        <v>39539</v>
      </c>
      <c r="B29" s="20">
        <v>202554</v>
      </c>
      <c r="C29" s="20">
        <v>1761</v>
      </c>
      <c r="D29" s="20">
        <v>68</v>
      </c>
      <c r="E29" s="20">
        <v>1</v>
      </c>
    </row>
    <row r="30" spans="1:5" ht="12.75" customHeight="1" x14ac:dyDescent="0.15">
      <c r="A30" s="111">
        <v>39569</v>
      </c>
      <c r="B30" s="20">
        <v>221040</v>
      </c>
      <c r="C30" s="20">
        <v>2465</v>
      </c>
      <c r="D30" s="20">
        <v>47</v>
      </c>
      <c r="E30" s="20">
        <v>0</v>
      </c>
    </row>
    <row r="31" spans="1:5" ht="12.75" customHeight="1" x14ac:dyDescent="0.15">
      <c r="A31" s="111">
        <v>39600</v>
      </c>
      <c r="B31" s="20">
        <v>198396</v>
      </c>
      <c r="C31" s="20">
        <v>2072</v>
      </c>
      <c r="D31" s="20">
        <v>39</v>
      </c>
      <c r="E31" s="20">
        <v>1</v>
      </c>
    </row>
    <row r="32" spans="1:5" ht="12.75" customHeight="1" x14ac:dyDescent="0.15">
      <c r="E32" s="22"/>
    </row>
    <row r="33" spans="2:5" ht="12.75" customHeight="1" x14ac:dyDescent="0.15">
      <c r="B33" s="366">
        <f>AVERAGE(B1:B31)</f>
        <v>211084</v>
      </c>
      <c r="E33" s="22"/>
    </row>
    <row r="34" spans="2:5" ht="12.75" customHeight="1" x14ac:dyDescent="0.15">
      <c r="E34" s="22"/>
    </row>
    <row r="35" spans="2:5" ht="12.75" customHeight="1" x14ac:dyDescent="0.15">
      <c r="E35" s="22"/>
    </row>
    <row r="36" spans="2:5" ht="12.75" customHeight="1" x14ac:dyDescent="0.15">
      <c r="E36" s="22"/>
    </row>
    <row r="37" spans="2:5" ht="12.75" customHeight="1" x14ac:dyDescent="0.15">
      <c r="E37" s="22"/>
    </row>
    <row r="38" spans="2:5" ht="12.75" customHeight="1" x14ac:dyDescent="0.15">
      <c r="E38" s="22"/>
    </row>
    <row r="39" spans="2:5" ht="12.75" customHeight="1" x14ac:dyDescent="0.15">
      <c r="E39" s="22"/>
    </row>
    <row r="40" spans="2:5" ht="12.75" customHeight="1" x14ac:dyDescent="0.15">
      <c r="E40" s="22"/>
    </row>
    <row r="41" spans="2:5" ht="12.75" customHeight="1" x14ac:dyDescent="0.15">
      <c r="E41" s="22"/>
    </row>
    <row r="42" spans="2:5" ht="12.75" customHeight="1" x14ac:dyDescent="0.15">
      <c r="E42" s="22"/>
    </row>
    <row r="43" spans="2:5" ht="12.75" customHeight="1" x14ac:dyDescent="0.15">
      <c r="E43" s="22"/>
    </row>
    <row r="44" spans="2:5" ht="12.75" customHeight="1" x14ac:dyDescent="0.15">
      <c r="E44" s="22"/>
    </row>
    <row r="45" spans="2:5" ht="12.75" customHeight="1" x14ac:dyDescent="0.15">
      <c r="E45" s="22"/>
    </row>
    <row r="46" spans="2:5" ht="12.75" customHeight="1" x14ac:dyDescent="0.15">
      <c r="E46" s="22"/>
    </row>
    <row r="47" spans="2:5" ht="12.75" customHeight="1" x14ac:dyDescent="0.15">
      <c r="E47" s="22"/>
    </row>
    <row r="48" spans="2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mergeCells count="1">
    <mergeCell ref="I8:I10"/>
  </mergeCells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3" width="9.6640625" style="222" bestFit="1" customWidth="1"/>
    <col min="4" max="4" width="10" style="222" bestFit="1" customWidth="1"/>
    <col min="5" max="5" width="9.6640625" style="222" bestFit="1" customWidth="1"/>
    <col min="6" max="6" width="8.83203125" style="222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110</v>
      </c>
      <c r="B1" s="220" t="s">
        <v>316</v>
      </c>
      <c r="C1" s="220" t="s">
        <v>317</v>
      </c>
      <c r="D1" s="220" t="s">
        <v>158</v>
      </c>
      <c r="E1" s="221" t="s">
        <v>318</v>
      </c>
      <c r="F1" s="220" t="s">
        <v>319</v>
      </c>
    </row>
    <row r="2" spans="1:7" ht="12.75" customHeight="1" x14ac:dyDescent="0.15">
      <c r="A2" s="1" t="s">
        <v>320</v>
      </c>
      <c r="B2" s="220">
        <v>4.7201601000000003E-2</v>
      </c>
      <c r="C2" s="220">
        <v>-0.18677069900000001</v>
      </c>
      <c r="D2" s="220">
        <v>0.13195516600000001</v>
      </c>
      <c r="E2" s="220">
        <v>3.2500794E-2</v>
      </c>
      <c r="F2" s="220">
        <v>-1.1829752000000001E-2</v>
      </c>
    </row>
    <row r="3" spans="1:7" ht="12.75" customHeight="1" x14ac:dyDescent="0.15">
      <c r="A3" s="1" t="s">
        <v>321</v>
      </c>
      <c r="B3" s="220">
        <v>-0.15415068000000001</v>
      </c>
      <c r="C3" s="220">
        <v>0.12610471700000001</v>
      </c>
      <c r="D3" s="220">
        <v>-6.1576239999999997E-2</v>
      </c>
      <c r="E3" s="220">
        <v>-5.5975399999999998E-4</v>
      </c>
      <c r="F3" s="220">
        <v>-6.4789660000000001E-3</v>
      </c>
    </row>
    <row r="4" spans="1:7" ht="12.75" customHeight="1" x14ac:dyDescent="0.15">
      <c r="A4" s="1" t="s">
        <v>322</v>
      </c>
      <c r="B4" s="220">
        <v>-0.158224005</v>
      </c>
      <c r="C4" s="220">
        <v>-0.253649874</v>
      </c>
      <c r="D4" s="220">
        <v>0.18575646100000001</v>
      </c>
      <c r="E4" s="220">
        <v>-1.6773840000000001E-3</v>
      </c>
      <c r="F4" s="220">
        <v>-7.174204E-3</v>
      </c>
    </row>
    <row r="5" spans="1:7" ht="12.75" customHeight="1" x14ac:dyDescent="0.15">
      <c r="A5" s="1" t="s">
        <v>323</v>
      </c>
      <c r="B5" s="220">
        <v>1.761671E-3</v>
      </c>
      <c r="C5" s="220">
        <v>6.6311640000000005E-2</v>
      </c>
      <c r="D5" s="220">
        <v>-0.164830105</v>
      </c>
      <c r="E5" s="220">
        <v>-0.14967138599999999</v>
      </c>
      <c r="F5" s="220">
        <v>-1.3014937000000001E-2</v>
      </c>
    </row>
    <row r="6" spans="1:7" ht="12.75" customHeight="1" x14ac:dyDescent="0.15">
      <c r="A6" s="1" t="s">
        <v>324</v>
      </c>
      <c r="B6" s="220">
        <v>-0.13602827300000001</v>
      </c>
      <c r="C6" s="220">
        <v>2.334685E-3</v>
      </c>
      <c r="D6" s="220">
        <v>-3.2989691000000002E-2</v>
      </c>
      <c r="E6" s="220">
        <v>-4.5141655000000003E-2</v>
      </c>
      <c r="F6" s="220">
        <v>-2.9752957999999999E-2</v>
      </c>
    </row>
    <row r="7" spans="1:7" ht="12.75" customHeight="1" x14ac:dyDescent="0.15">
      <c r="A7" s="1" t="s">
        <v>325</v>
      </c>
      <c r="B7" s="220">
        <v>-9.3949017999999995E-2</v>
      </c>
      <c r="C7" s="220">
        <v>2.8789401999999999E-2</v>
      </c>
      <c r="D7" s="220">
        <v>-6.9829978000000001E-2</v>
      </c>
      <c r="E7" s="220">
        <v>-0.132438839</v>
      </c>
      <c r="F7" s="220">
        <v>-2.0782538999999999E-2</v>
      </c>
    </row>
    <row r="8" spans="1:7" ht="12.75" customHeight="1" x14ac:dyDescent="0.15">
      <c r="A8" s="1" t="s">
        <v>326</v>
      </c>
      <c r="B8" s="220">
        <v>2.878725E-2</v>
      </c>
      <c r="C8" s="220">
        <v>2.1249179999999999E-3</v>
      </c>
      <c r="D8" s="220">
        <v>2.9449650000000001E-2</v>
      </c>
      <c r="E8" s="220">
        <v>-1.7960969E-2</v>
      </c>
      <c r="F8" s="220">
        <v>-2.2250609000000001E-2</v>
      </c>
    </row>
    <row r="9" spans="1:7" ht="12.75" customHeight="1" x14ac:dyDescent="0.15">
      <c r="A9" s="1" t="s">
        <v>327</v>
      </c>
      <c r="B9" s="220">
        <v>-5.0124386999999999E-2</v>
      </c>
      <c r="C9" s="220">
        <v>-1.0551657000000001E-2</v>
      </c>
      <c r="D9" s="220">
        <v>6.2316940000000001E-2</v>
      </c>
      <c r="E9" s="220">
        <v>-3.8794623E-2</v>
      </c>
      <c r="F9" s="220">
        <v>-1.557803E-2</v>
      </c>
    </row>
    <row r="10" spans="1:7" ht="12.75" customHeight="1" x14ac:dyDescent="0.15">
      <c r="A10" s="1" t="s">
        <v>328</v>
      </c>
      <c r="B10" s="220">
        <v>-0.24512245799999999</v>
      </c>
      <c r="C10" s="220">
        <v>6.0773726E-2</v>
      </c>
      <c r="D10" s="220">
        <v>-9.2210226000000006E-2</v>
      </c>
      <c r="E10" s="220">
        <v>1.9044000000000001E-3</v>
      </c>
      <c r="F10" s="220">
        <v>-1.222497E-2</v>
      </c>
      <c r="G10" s="1" t="s">
        <v>329</v>
      </c>
    </row>
    <row r="11" spans="1:7" ht="12.75" customHeight="1" x14ac:dyDescent="0.15">
      <c r="A11" s="1" t="s">
        <v>330</v>
      </c>
      <c r="B11" s="220">
        <v>-0.17551583500000001</v>
      </c>
      <c r="C11" s="220">
        <v>0.148697996</v>
      </c>
      <c r="D11" s="220">
        <v>-0.107788153</v>
      </c>
      <c r="E11" s="220">
        <v>-1.9044000000000001E-3</v>
      </c>
      <c r="F11" s="220">
        <v>-9.6532570000000002E-3</v>
      </c>
    </row>
    <row r="12" spans="1:7" ht="12.75" customHeight="1" x14ac:dyDescent="0.15">
      <c r="A12" s="1" t="s">
        <v>331</v>
      </c>
      <c r="B12" s="220">
        <v>0.13774192499999999</v>
      </c>
      <c r="C12" s="220">
        <v>-2.5892076999999999E-2</v>
      </c>
      <c r="D12" s="220">
        <v>-6.6622004999999998E-2</v>
      </c>
      <c r="E12" s="220">
        <v>3.8124330000000001E-3</v>
      </c>
      <c r="F12" s="220">
        <v>-6.0814700000000003E-3</v>
      </c>
    </row>
    <row r="13" spans="1:7" ht="12.75" customHeight="1" x14ac:dyDescent="0.15">
      <c r="A13" s="1" t="s">
        <v>332</v>
      </c>
      <c r="B13" s="220">
        <v>-0.101809916</v>
      </c>
      <c r="C13" s="220">
        <v>3.2070722000000003E-2</v>
      </c>
      <c r="D13" s="220">
        <v>3.4027455999999998E-2</v>
      </c>
      <c r="E13" s="220">
        <v>1.9283280999999999E-2</v>
      </c>
      <c r="F13" s="220">
        <v>1.501126E-3</v>
      </c>
    </row>
    <row r="14" spans="1:7" ht="12.75" customHeight="1" x14ac:dyDescent="0.15">
      <c r="A14" s="1" t="s">
        <v>333</v>
      </c>
      <c r="B14" s="220">
        <v>-6.0790460000000003E-3</v>
      </c>
      <c r="C14" s="220">
        <v>-3.2037001000000002E-2</v>
      </c>
      <c r="D14" s="220">
        <v>-4.5141975000000001E-2</v>
      </c>
      <c r="E14" s="220">
        <v>5.8946706000000001E-2</v>
      </c>
      <c r="F14" s="220">
        <v>-1.9980029999999999E-3</v>
      </c>
    </row>
    <row r="15" spans="1:7" ht="12.75" customHeight="1" x14ac:dyDescent="0.15">
      <c r="A15" s="1" t="s">
        <v>334</v>
      </c>
      <c r="B15" s="220">
        <v>-0.25358457699999998</v>
      </c>
      <c r="C15" s="220">
        <v>-3.3715399999999999E-4</v>
      </c>
      <c r="D15" s="220">
        <v>-0.11164827400000001</v>
      </c>
      <c r="E15" s="220">
        <v>0.109914443</v>
      </c>
      <c r="F15" s="220">
        <v>-3.394233E-3</v>
      </c>
    </row>
    <row r="16" spans="1:7" ht="12.75" customHeight="1" x14ac:dyDescent="0.15">
      <c r="A16" s="1" t="s">
        <v>335</v>
      </c>
      <c r="B16" s="220">
        <v>-0.210721031</v>
      </c>
      <c r="C16" s="220">
        <v>1.4635484000000001E-2</v>
      </c>
      <c r="D16" s="220">
        <v>-5.3630089999999998E-2</v>
      </c>
      <c r="E16" s="220">
        <v>9.5725201999999995E-2</v>
      </c>
      <c r="F16" s="220">
        <v>-7.7697369999999997E-3</v>
      </c>
    </row>
    <row r="17" spans="1:6" ht="12.75" customHeight="1" x14ac:dyDescent="0.15">
      <c r="A17" s="1" t="s">
        <v>336</v>
      </c>
      <c r="B17" s="220">
        <v>1.421444E-2</v>
      </c>
      <c r="C17" s="220">
        <v>2.3255252000000001E-2</v>
      </c>
      <c r="D17" s="220">
        <v>-0.116157731</v>
      </c>
      <c r="E17" s="220">
        <v>4.9932367999999998E-2</v>
      </c>
      <c r="F17" s="220">
        <v>-2.8958030000000002E-3</v>
      </c>
    </row>
    <row r="18" spans="1:6" ht="12.75" customHeight="1" x14ac:dyDescent="0.15">
      <c r="A18" s="1" t="s">
        <v>337</v>
      </c>
      <c r="B18" s="220">
        <v>-0.21794873400000001</v>
      </c>
      <c r="C18" s="220">
        <v>-3.2109690000000003E-2</v>
      </c>
      <c r="D18" s="220">
        <v>-0.115469408</v>
      </c>
      <c r="E18" s="220">
        <v>8.3381606999999996E-2</v>
      </c>
      <c r="F18" s="220">
        <v>-3.394233E-3</v>
      </c>
    </row>
    <row r="19" spans="1:6" ht="12.75" customHeight="1" x14ac:dyDescent="0.15">
      <c r="A19" s="1" t="s">
        <v>338</v>
      </c>
      <c r="B19" s="220">
        <v>-0.15415068000000001</v>
      </c>
      <c r="C19" s="220">
        <v>2.0622113000000001E-2</v>
      </c>
      <c r="D19" s="220">
        <v>-9.6871930999999994E-2</v>
      </c>
      <c r="E19" s="220">
        <v>5.8489221000000001E-2</v>
      </c>
      <c r="F19" s="220">
        <v>-5.1865269999999998E-3</v>
      </c>
    </row>
    <row r="20" spans="1:6" ht="12.75" customHeight="1" x14ac:dyDescent="0.15">
      <c r="A20" s="1" t="s">
        <v>339</v>
      </c>
      <c r="B20" s="220">
        <v>7.4107971999999994E-2</v>
      </c>
      <c r="C20" s="220">
        <v>-1.773601E-2</v>
      </c>
      <c r="D20" s="220">
        <v>1.7465910000000001E-2</v>
      </c>
      <c r="E20" s="220">
        <v>3.0778720000000002E-3</v>
      </c>
      <c r="F20" s="220">
        <v>-7.5712649999999998E-3</v>
      </c>
    </row>
    <row r="21" spans="1:6" ht="12.75" customHeight="1" x14ac:dyDescent="0.15">
      <c r="A21" s="1" t="s">
        <v>340</v>
      </c>
      <c r="B21" s="220">
        <v>8.0042708000000004E-2</v>
      </c>
      <c r="C21" s="220">
        <v>9.2575859999999999E-3</v>
      </c>
      <c r="D21" s="220">
        <v>4.4030709999999997E-3</v>
      </c>
      <c r="E21" s="220">
        <v>-1.232286E-3</v>
      </c>
      <c r="F21" s="220">
        <v>-6.0814700000000003E-3</v>
      </c>
    </row>
    <row r="22" spans="1:6" ht="12.75" customHeight="1" x14ac:dyDescent="0.15">
      <c r="A22" s="1" t="s">
        <v>341</v>
      </c>
      <c r="B22" s="220">
        <v>-0.114072456</v>
      </c>
      <c r="C22" s="220">
        <v>1.7862049999999999E-3</v>
      </c>
      <c r="D22" s="220">
        <v>-1.3106108E-2</v>
      </c>
      <c r="E22" s="220">
        <v>1.3639393E-2</v>
      </c>
      <c r="F22" s="220">
        <v>-4.6889890000000002E-3</v>
      </c>
    </row>
    <row r="23" spans="1:6" ht="12.75" customHeight="1" x14ac:dyDescent="0.15">
      <c r="A23" s="1" t="s">
        <v>342</v>
      </c>
      <c r="B23" s="220">
        <v>1.2719962E-2</v>
      </c>
      <c r="C23" s="220">
        <v>-1.2335079000000001E-2</v>
      </c>
      <c r="D23" s="220">
        <v>0.117063079</v>
      </c>
      <c r="E23" s="220">
        <v>1.7632697999999999E-2</v>
      </c>
      <c r="F23" s="220">
        <v>-3.6931720000000002E-3</v>
      </c>
    </row>
    <row r="24" spans="1:6" ht="12.75" customHeight="1" x14ac:dyDescent="0.15">
      <c r="A24" s="1" t="s">
        <v>343</v>
      </c>
      <c r="B24" s="220">
        <v>-7.0497763000000005E-2</v>
      </c>
      <c r="C24" s="220">
        <v>-6.0738478999999998E-2</v>
      </c>
      <c r="D24" s="220">
        <v>3.2183110000000002E-3</v>
      </c>
      <c r="E24" s="220">
        <v>-4.4374080000000003E-3</v>
      </c>
      <c r="F24" s="220">
        <v>-5.0870389999999998E-3</v>
      </c>
    </row>
    <row r="25" spans="1:6" ht="12.75" customHeight="1" x14ac:dyDescent="0.15">
      <c r="A25" s="1" t="s">
        <v>344</v>
      </c>
      <c r="B25" s="220">
        <v>1.7699577000000001E-2</v>
      </c>
      <c r="C25" s="220">
        <v>6.9268790000000004E-3</v>
      </c>
      <c r="D25" s="220">
        <v>-7.8877004000000001E-2</v>
      </c>
      <c r="E25" s="220">
        <v>5.7088640000000001E-3</v>
      </c>
      <c r="F25" s="220">
        <v>-7.0749139999999999E-3</v>
      </c>
    </row>
    <row r="26" spans="1:6" ht="12.75" customHeight="1" x14ac:dyDescent="0.15">
      <c r="A26" s="1" t="s">
        <v>345</v>
      </c>
      <c r="B26" s="220">
        <v>-3.6813973E-2</v>
      </c>
      <c r="C26" s="220">
        <v>2.6312589000000001E-2</v>
      </c>
      <c r="D26" s="220">
        <v>-5.4654387999999998E-2</v>
      </c>
      <c r="E26" s="220">
        <v>-1.271456E-3</v>
      </c>
      <c r="F26" s="220">
        <v>-9.0588439999999999E-3</v>
      </c>
    </row>
    <row r="27" spans="1:6" ht="12.75" customHeight="1" x14ac:dyDescent="0.15">
      <c r="A27" s="1" t="s">
        <v>346</v>
      </c>
      <c r="B27" s="220">
        <v>-0.209476886</v>
      </c>
      <c r="C27" s="220">
        <v>3.1207445E-2</v>
      </c>
      <c r="D27" s="220">
        <v>-2.069238E-2</v>
      </c>
      <c r="E27" s="220">
        <v>-5.0697190000000003E-3</v>
      </c>
      <c r="F27" s="220">
        <v>-6.8763039999999997E-3</v>
      </c>
    </row>
    <row r="28" spans="1:6" ht="12.75" customHeight="1" x14ac:dyDescent="0.15">
      <c r="A28" s="1" t="s">
        <v>347</v>
      </c>
      <c r="B28" s="220">
        <v>-9.5569886000000007E-2</v>
      </c>
      <c r="C28" s="220">
        <v>2.5966517000000001E-2</v>
      </c>
      <c r="D28" s="220">
        <v>-1.9197948999999999E-2</v>
      </c>
      <c r="E28" s="220">
        <v>-2.1882710999999999E-2</v>
      </c>
      <c r="F28" s="220">
        <v>-3.294567E-3</v>
      </c>
    </row>
    <row r="29" spans="1:6" ht="12.75" customHeight="1" x14ac:dyDescent="0.15">
      <c r="A29" s="1" t="s">
        <v>348</v>
      </c>
      <c r="B29" s="220">
        <v>-0.19944239699999999</v>
      </c>
      <c r="C29" s="220">
        <v>7.3489499999999995E-4</v>
      </c>
      <c r="D29" s="220">
        <v>8.337522E-3</v>
      </c>
      <c r="E29" s="220">
        <v>-2.9852963E-2</v>
      </c>
      <c r="F29" s="220">
        <v>-4.3903479999999996E-3</v>
      </c>
    </row>
    <row r="30" spans="1:6" ht="12.75" customHeight="1" x14ac:dyDescent="0.15">
      <c r="A30" s="1" t="s">
        <v>349</v>
      </c>
      <c r="B30" s="220">
        <v>-3.6344851999999997E-2</v>
      </c>
      <c r="C30" s="220">
        <v>4.5039112999999999E-2</v>
      </c>
      <c r="D30" s="220">
        <v>-8.6230229000000005E-2</v>
      </c>
      <c r="E30" s="220">
        <v>-3.1898745999999999E-2</v>
      </c>
      <c r="F30" s="220">
        <v>-6.8763039999999997E-3</v>
      </c>
    </row>
    <row r="31" spans="1:6" ht="12.75" customHeight="1" x14ac:dyDescent="0.15">
      <c r="A31" s="1" t="s">
        <v>350</v>
      </c>
      <c r="B31" s="220">
        <v>-2.6262476999999999E-2</v>
      </c>
      <c r="C31" s="220">
        <v>2.8339346000000001E-2</v>
      </c>
      <c r="D31" s="220">
        <v>-4.1623964999999999E-2</v>
      </c>
      <c r="E31" s="220">
        <v>-3.2039353E-2</v>
      </c>
      <c r="F31" s="220">
        <v>-8.5632309999999993E-3</v>
      </c>
    </row>
    <row r="32" spans="1:6" ht="12.75" customHeight="1" x14ac:dyDescent="0.15">
      <c r="A32" s="1" t="s">
        <v>351</v>
      </c>
      <c r="B32" s="220">
        <v>1.0152371E-2</v>
      </c>
      <c r="C32" s="220">
        <v>1.1213938E-2</v>
      </c>
      <c r="D32" s="220">
        <v>7.3074877999999996E-2</v>
      </c>
      <c r="E32" s="220">
        <v>-2.7216342000000001E-2</v>
      </c>
      <c r="F32" s="220">
        <v>-5.7832450000000002E-3</v>
      </c>
    </row>
    <row r="33" spans="1:6" ht="12.75" customHeight="1" x14ac:dyDescent="0.15">
      <c r="A33" s="1" t="s">
        <v>352</v>
      </c>
      <c r="B33" s="220">
        <v>-0.20235758400000001</v>
      </c>
      <c r="C33" s="220">
        <v>1.1418186E-2</v>
      </c>
      <c r="D33" s="220">
        <v>-0.14462466500000001</v>
      </c>
      <c r="E33" s="220">
        <v>-2.3288351999999998E-2</v>
      </c>
      <c r="F33" s="220">
        <v>-5.8826629999999998E-3</v>
      </c>
    </row>
    <row r="34" spans="1:6" ht="12.75" customHeight="1" x14ac:dyDescent="0.15">
      <c r="A34" s="1" t="s">
        <v>353</v>
      </c>
      <c r="B34" s="220">
        <v>-3.2956502999999998E-2</v>
      </c>
      <c r="C34" s="220">
        <v>-2.7067720999999999E-2</v>
      </c>
      <c r="D34" s="220">
        <v>5.5869428999999998E-2</v>
      </c>
      <c r="E34" s="220">
        <v>-2.7977543000000001E-2</v>
      </c>
      <c r="F34" s="220">
        <v>-6.0814700000000003E-3</v>
      </c>
    </row>
    <row r="35" spans="1:6" ht="12.75" customHeight="1" x14ac:dyDescent="0.15">
      <c r="A35" s="1" t="s">
        <v>354</v>
      </c>
      <c r="B35" s="220">
        <v>3.2898519000000001E-2</v>
      </c>
      <c r="C35" s="220">
        <v>5.1921232999999997E-2</v>
      </c>
      <c r="D35" s="220">
        <v>6.8711062000000003E-2</v>
      </c>
      <c r="E35" s="220">
        <v>-1.29301E-2</v>
      </c>
      <c r="F35" s="220">
        <v>-8.6623729999999993E-3</v>
      </c>
    </row>
    <row r="36" spans="1:6" ht="12.75" customHeight="1" x14ac:dyDescent="0.15">
      <c r="A36" s="1" t="s">
        <v>355</v>
      </c>
      <c r="B36" s="220">
        <v>-8.4654829999999993E-3</v>
      </c>
      <c r="C36" s="220">
        <v>5.1682185999999998E-2</v>
      </c>
      <c r="D36" s="220">
        <v>-1.4545710999999999E-2</v>
      </c>
      <c r="E36" s="220">
        <v>-1.5804559999999999E-2</v>
      </c>
      <c r="F36" s="220">
        <v>-4.8880340000000003E-3</v>
      </c>
    </row>
    <row r="37" spans="1:6" ht="12.75" customHeight="1" x14ac:dyDescent="0.15">
      <c r="A37" s="1" t="s">
        <v>356</v>
      </c>
      <c r="B37" s="220">
        <v>9.4401501999999998E-2</v>
      </c>
      <c r="C37" s="220">
        <v>2.2465292000000001E-2</v>
      </c>
      <c r="D37" s="220">
        <v>6.2079869999999999E-3</v>
      </c>
      <c r="E37" s="220">
        <v>1.5186030000000001E-3</v>
      </c>
      <c r="F37" s="220">
        <v>2.0002E-4</v>
      </c>
    </row>
    <row r="38" spans="1:6" ht="12.75" customHeight="1" x14ac:dyDescent="0.15">
      <c r="A38" s="1" t="s">
        <v>357</v>
      </c>
      <c r="B38" s="220">
        <v>9.08678E-4</v>
      </c>
      <c r="C38" s="220">
        <v>-1.6917023E-2</v>
      </c>
      <c r="D38" s="220">
        <v>-3.8796872000000003E-2</v>
      </c>
      <c r="E38" s="220">
        <v>3.0441420000000001E-3</v>
      </c>
      <c r="F38" s="220">
        <v>-2.4968799999999999E-3</v>
      </c>
    </row>
    <row r="39" spans="1:6" ht="12.75" customHeight="1" x14ac:dyDescent="0.15">
      <c r="A39" s="1" t="s">
        <v>358</v>
      </c>
      <c r="B39" s="220">
        <v>-8.7011377000000001E-2</v>
      </c>
      <c r="C39" s="220">
        <v>1.1274361E-2</v>
      </c>
      <c r="D39" s="220">
        <v>-5.8213843000000001E-2</v>
      </c>
      <c r="E39" s="220">
        <v>-1.52323E-3</v>
      </c>
      <c r="F39" s="220">
        <v>-1.6985570000000001E-3</v>
      </c>
    </row>
    <row r="40" spans="1:6" ht="12.75" customHeight="1" x14ac:dyDescent="0.15">
      <c r="A40" s="1" t="s">
        <v>359</v>
      </c>
      <c r="B40" s="220">
        <v>-1.5300276E-2</v>
      </c>
      <c r="C40" s="220">
        <v>6.1730491999999998E-2</v>
      </c>
      <c r="D40" s="220">
        <v>-0.134694539</v>
      </c>
      <c r="E40" s="220">
        <v>1.0198966E-2</v>
      </c>
      <c r="F40" s="220">
        <v>-3.493889E-3</v>
      </c>
    </row>
    <row r="41" spans="1:6" ht="12.75" customHeight="1" x14ac:dyDescent="0.15">
      <c r="A41" s="1" t="s">
        <v>360</v>
      </c>
      <c r="B41" s="220">
        <v>-4.8790163999999997E-2</v>
      </c>
      <c r="C41" s="220">
        <v>-1.4341807E-2</v>
      </c>
      <c r="D41" s="220">
        <v>4.5008892000000002E-2</v>
      </c>
      <c r="E41" s="220">
        <v>3.070759E-2</v>
      </c>
      <c r="F41" s="220">
        <v>-7.4720150000000003E-3</v>
      </c>
    </row>
    <row r="42" spans="1:6" ht="12.75" customHeight="1" x14ac:dyDescent="0.15">
      <c r="A42" s="1" t="s">
        <v>361</v>
      </c>
      <c r="B42" s="220">
        <v>-0.20067069500000001</v>
      </c>
      <c r="C42" s="220">
        <v>2.1205376000000001E-2</v>
      </c>
      <c r="D42" s="220">
        <v>-5.5497341999999998E-2</v>
      </c>
      <c r="E42" s="220">
        <v>2.6239790999999998E-2</v>
      </c>
      <c r="F42" s="220">
        <v>-5.4849299999999998E-3</v>
      </c>
    </row>
    <row r="43" spans="1:6" ht="12.75" customHeight="1" x14ac:dyDescent="0.15">
      <c r="A43" s="1" t="s">
        <v>362</v>
      </c>
      <c r="B43" s="220">
        <v>-9.2946112999999997E-2</v>
      </c>
      <c r="C43" s="220">
        <v>-5.8815903000000003E-2</v>
      </c>
      <c r="D43" s="220">
        <v>-4.7093800999999998E-2</v>
      </c>
      <c r="E43" s="220">
        <v>2.4163723000000002E-2</v>
      </c>
      <c r="F43" s="220">
        <v>-3.593536E-3</v>
      </c>
    </row>
    <row r="44" spans="1:6" ht="12.75" customHeight="1" x14ac:dyDescent="0.15">
      <c r="A44" s="1" t="s">
        <v>363</v>
      </c>
      <c r="B44" s="220">
        <v>-0.126450167</v>
      </c>
      <c r="C44" s="220">
        <v>5.4746260999999997E-2</v>
      </c>
      <c r="D44" s="220">
        <v>-0.13738734699999999</v>
      </c>
      <c r="E44" s="220">
        <v>5.0737583000000003E-2</v>
      </c>
      <c r="F44" s="220">
        <v>-5.8826629999999998E-3</v>
      </c>
    </row>
    <row r="45" spans="1:6" ht="12.75" customHeight="1" x14ac:dyDescent="0.15">
      <c r="A45" s="1" t="s">
        <v>364</v>
      </c>
      <c r="B45" s="220">
        <v>-0.13727866499999999</v>
      </c>
      <c r="C45" s="220">
        <v>3.7002958000000002E-2</v>
      </c>
      <c r="D45" s="220">
        <v>-5.9227109999999998E-3</v>
      </c>
      <c r="E45" s="220">
        <v>-1.1049836E-2</v>
      </c>
      <c r="F45" s="220">
        <v>-4.091618E-3</v>
      </c>
    </row>
    <row r="46" spans="1:6" ht="12.75" customHeight="1" x14ac:dyDescent="0.15">
      <c r="A46" s="1" t="s">
        <v>365</v>
      </c>
      <c r="B46" s="220">
        <v>0.11719291599999999</v>
      </c>
      <c r="C46" s="220">
        <v>-1.7131736000000002E-2</v>
      </c>
      <c r="D46" s="220">
        <v>2.1837329999999999E-2</v>
      </c>
      <c r="E46" s="220">
        <v>4.6162041000000001E-2</v>
      </c>
      <c r="F46" s="220">
        <v>-4.2907809999999996E-3</v>
      </c>
    </row>
    <row r="47" spans="1:6" ht="12.75" customHeight="1" x14ac:dyDescent="0.15">
      <c r="A47" s="1" t="s">
        <v>366</v>
      </c>
      <c r="B47" s="220">
        <v>-5.0261834999999998E-2</v>
      </c>
      <c r="C47" s="220">
        <v>3.9051330000000002E-2</v>
      </c>
      <c r="D47" s="220">
        <v>-6.6239542999999998E-2</v>
      </c>
      <c r="E47" s="220">
        <v>5.0305545E-2</v>
      </c>
      <c r="F47" s="220">
        <v>-2.0977980000000001E-3</v>
      </c>
    </row>
    <row r="48" spans="1:6" ht="12.75" customHeight="1" x14ac:dyDescent="0.15">
      <c r="A48" s="1" t="s">
        <v>367</v>
      </c>
      <c r="B48" s="220">
        <v>5.012542E-3</v>
      </c>
      <c r="C48" s="220">
        <v>-9.6345272999999995E-2</v>
      </c>
      <c r="D48" s="220">
        <v>9.9779682999999994E-2</v>
      </c>
      <c r="E48" s="220">
        <v>3.189795E-3</v>
      </c>
      <c r="F48" s="220">
        <v>-9.9949999999999995E-4</v>
      </c>
    </row>
    <row r="49" spans="1:6" ht="12.75" customHeight="1" x14ac:dyDescent="0.15">
      <c r="A49" s="1" t="s">
        <v>368</v>
      </c>
      <c r="B49" s="220">
        <v>7.15721E-2</v>
      </c>
      <c r="C49" s="220">
        <v>6.1029506999999997E-2</v>
      </c>
      <c r="D49" s="220">
        <v>-2.7337360000000001E-3</v>
      </c>
      <c r="E49" s="220">
        <v>3.0492143999999999E-2</v>
      </c>
      <c r="F49" s="220">
        <v>2.1022079999999999E-3</v>
      </c>
    </row>
    <row r="50" spans="1:6" ht="12.75" customHeight="1" x14ac:dyDescent="0.15">
      <c r="A50" s="1" t="s">
        <v>369</v>
      </c>
      <c r="B50" s="220">
        <v>-5.6782013999999999E-2</v>
      </c>
      <c r="C50" s="220">
        <v>-5.4832530000000004E-3</v>
      </c>
      <c r="D50" s="220">
        <v>-1.2129254000000001E-2</v>
      </c>
      <c r="E50" s="220">
        <v>3.6904555999999998E-2</v>
      </c>
      <c r="F50" s="220">
        <v>-1.8981969999999999E-3</v>
      </c>
    </row>
    <row r="51" spans="1:6" ht="12.75" customHeight="1" x14ac:dyDescent="0.15">
      <c r="A51" s="1" t="s">
        <v>370</v>
      </c>
      <c r="B51" s="220">
        <v>5.1819748999999998E-2</v>
      </c>
      <c r="C51" s="220">
        <v>1.7335311999999999E-2</v>
      </c>
      <c r="D51" s="220">
        <v>2.0821026999999999E-2</v>
      </c>
      <c r="E51" s="220">
        <v>3.6190449E-2</v>
      </c>
      <c r="F51" s="220">
        <v>-4.9987499999999999E-4</v>
      </c>
    </row>
    <row r="52" spans="1:6" ht="12.75" customHeight="1" x14ac:dyDescent="0.15">
      <c r="A52" s="1" t="s">
        <v>371</v>
      </c>
      <c r="B52" s="220">
        <v>0.11069918099999999</v>
      </c>
      <c r="C52" s="220">
        <v>-1.6415856999999999E-2</v>
      </c>
      <c r="D52" s="220">
        <v>-3.7382190000000001E-3</v>
      </c>
      <c r="E52" s="220">
        <v>-4.948755E-3</v>
      </c>
      <c r="F52" s="220">
        <v>-2.0977980000000001E-3</v>
      </c>
    </row>
    <row r="53" spans="1:6" ht="12.75" customHeight="1" x14ac:dyDescent="0.15">
      <c r="A53" s="1" t="s">
        <v>372</v>
      </c>
      <c r="B53" s="220">
        <v>-0.12169693500000001</v>
      </c>
      <c r="C53" s="220">
        <v>1.4454064000000001E-2</v>
      </c>
      <c r="D53" s="220">
        <v>-7.4343107000000005E-2</v>
      </c>
      <c r="E53" s="220">
        <v>3.8092999000000002E-2</v>
      </c>
      <c r="F53" s="220">
        <v>-3.294567E-3</v>
      </c>
    </row>
    <row r="54" spans="1:6" ht="12.75" customHeight="1" x14ac:dyDescent="0.15">
      <c r="A54" s="1" t="s">
        <v>373</v>
      </c>
      <c r="B54" s="220">
        <v>-6.0526577999999998E-2</v>
      </c>
      <c r="C54" s="220">
        <v>-1.1044708E-2</v>
      </c>
      <c r="D54" s="220">
        <v>-6.5768279999999998E-2</v>
      </c>
      <c r="E54" s="220">
        <v>3.8839832999999997E-2</v>
      </c>
      <c r="F54" s="220">
        <v>-3.0952050000000002E-3</v>
      </c>
    </row>
    <row r="55" spans="1:6" ht="12.75" customHeight="1" x14ac:dyDescent="0.15">
      <c r="A55" s="1" t="s">
        <v>374</v>
      </c>
      <c r="B55" s="220">
        <v>-5.4601879999999998E-2</v>
      </c>
      <c r="C55" s="220">
        <v>1.3380612E-2</v>
      </c>
      <c r="D55" s="220">
        <v>-5.8856853000000001E-2</v>
      </c>
      <c r="E55" s="220">
        <v>-3.041827E-3</v>
      </c>
      <c r="F55" s="220">
        <v>-4.7885169999999999E-3</v>
      </c>
    </row>
    <row r="56" spans="1:6" ht="12.75" customHeight="1" x14ac:dyDescent="0.15">
      <c r="A56" s="1" t="s">
        <v>375</v>
      </c>
      <c r="B56" s="220">
        <v>-8.0761357000000006E-2</v>
      </c>
      <c r="C56" s="220">
        <v>6.2401970000000003E-3</v>
      </c>
      <c r="D56" s="220">
        <v>-3.7704560000000002E-3</v>
      </c>
      <c r="E56" s="220">
        <v>1.9939311000000001E-2</v>
      </c>
      <c r="F56" s="220">
        <v>-4.3903479999999996E-3</v>
      </c>
    </row>
    <row r="57" spans="1:6" ht="12.75" customHeight="1" x14ac:dyDescent="0.15">
      <c r="A57" s="1" t="s">
        <v>376</v>
      </c>
      <c r="B57" s="220">
        <v>-2.2659581000000002E-2</v>
      </c>
      <c r="C57" s="220">
        <v>3.0639450000000002E-3</v>
      </c>
      <c r="D57" s="220">
        <v>1.6920648E-2</v>
      </c>
      <c r="E57" s="220">
        <v>7.7489300000000002E-4</v>
      </c>
      <c r="F57" s="220">
        <v>-4.3903479999999996E-3</v>
      </c>
    </row>
    <row r="58" spans="1:6" ht="12.75" customHeight="1" x14ac:dyDescent="0.15">
      <c r="A58" s="1" t="s">
        <v>377</v>
      </c>
      <c r="B58" s="220">
        <v>-4.9596940999999999E-2</v>
      </c>
      <c r="C58" s="220">
        <v>3.2531774999999999E-2</v>
      </c>
      <c r="D58" s="220">
        <v>-4.2639351999999998E-2</v>
      </c>
      <c r="E58" s="220">
        <v>1.8779893999999998E-2</v>
      </c>
      <c r="F58" s="220">
        <v>-3.6931720000000002E-3</v>
      </c>
    </row>
    <row r="59" spans="1:6" ht="12.75" customHeight="1" x14ac:dyDescent="0.15">
      <c r="A59" s="1" t="s">
        <v>378</v>
      </c>
      <c r="B59" s="220">
        <v>-1.2024193000000001E-2</v>
      </c>
      <c r="C59" s="220">
        <v>8.0797639999999997E-3</v>
      </c>
      <c r="D59" s="220">
        <v>-6.6550512000000006E-2</v>
      </c>
      <c r="E59" s="220">
        <v>2.6412099000000001E-2</v>
      </c>
      <c r="F59" s="220">
        <v>-2.4968799999999999E-3</v>
      </c>
    </row>
    <row r="60" spans="1:6" ht="12.75" customHeight="1" x14ac:dyDescent="0.15">
      <c r="A60" s="1" t="s">
        <v>379</v>
      </c>
      <c r="B60" s="220">
        <v>-0.116454132</v>
      </c>
      <c r="C60" s="220">
        <v>5.3005240000000002E-2</v>
      </c>
      <c r="D60" s="220">
        <v>-6.5462393999999993E-2</v>
      </c>
      <c r="E60" s="220">
        <v>-4.8543780000000003E-3</v>
      </c>
      <c r="F60" s="220">
        <v>-2.7960870000000001E-3</v>
      </c>
    </row>
    <row r="61" spans="1:6" ht="12.75" customHeight="1" x14ac:dyDescent="0.15">
      <c r="A61" s="1" t="s">
        <v>380</v>
      </c>
      <c r="B61" s="220">
        <v>7.1174680000000001E-3</v>
      </c>
      <c r="C61" s="220">
        <v>1.400742E-3</v>
      </c>
      <c r="D61" s="220">
        <v>-3.9832754999999997E-2</v>
      </c>
      <c r="E61" s="220">
        <v>4.1191984000000001E-2</v>
      </c>
      <c r="F61" s="220">
        <v>-2.7960870000000001E-3</v>
      </c>
    </row>
    <row r="62" spans="1:6" ht="12.75" customHeight="1" x14ac:dyDescent="0.15">
      <c r="A62" s="1" t="s">
        <v>381</v>
      </c>
      <c r="B62" s="220">
        <v>-0.16424244299999999</v>
      </c>
      <c r="C62" s="220">
        <v>2.5554785E-2</v>
      </c>
      <c r="D62" s="220">
        <v>3.8683340000000002E-3</v>
      </c>
      <c r="E62" s="220">
        <v>4.4719401999999998E-2</v>
      </c>
      <c r="F62" s="220">
        <v>-2.397125E-3</v>
      </c>
    </row>
    <row r="63" spans="1:6" ht="12.75" customHeight="1" x14ac:dyDescent="0.15">
      <c r="A63" s="1" t="s">
        <v>382</v>
      </c>
      <c r="B63" s="220">
        <v>0.108672592</v>
      </c>
      <c r="C63" s="220">
        <v>-4.3969995999999997E-2</v>
      </c>
      <c r="D63" s="220">
        <v>-8.3625590000000003E-3</v>
      </c>
      <c r="E63" s="220">
        <v>-4.3878959999999996E-3</v>
      </c>
      <c r="F63" s="220">
        <v>-4.6889890000000002E-3</v>
      </c>
    </row>
    <row r="64" spans="1:6" ht="12.75" customHeight="1" x14ac:dyDescent="0.15">
      <c r="A64" s="1" t="s">
        <v>383</v>
      </c>
      <c r="B64" s="220">
        <v>-9.9600717000000005E-2</v>
      </c>
      <c r="C64" s="220">
        <v>6.4796794000000005E-2</v>
      </c>
      <c r="D64" s="220">
        <v>-0.101353376</v>
      </c>
      <c r="E64" s="220">
        <v>2.6620914999999998E-2</v>
      </c>
      <c r="F64" s="220">
        <v>-1.7983820000000001E-3</v>
      </c>
    </row>
    <row r="65" spans="1:6" ht="12.75" customHeight="1" x14ac:dyDescent="0.15">
      <c r="A65" s="1" t="s">
        <v>384</v>
      </c>
      <c r="B65" s="220">
        <v>-0.101131402</v>
      </c>
      <c r="C65" s="220">
        <v>5.2986241000000003E-2</v>
      </c>
      <c r="D65" s="220">
        <v>-7.7187653999999994E-2</v>
      </c>
      <c r="E65" s="220">
        <v>2.7014869999999998E-3</v>
      </c>
      <c r="F65" s="220">
        <v>-2.9955089999999999E-3</v>
      </c>
    </row>
    <row r="66" spans="1:6" ht="12.75" customHeight="1" x14ac:dyDescent="0.15">
      <c r="A66" s="1" t="s">
        <v>385</v>
      </c>
      <c r="B66" s="220">
        <v>3.3158418000000002E-2</v>
      </c>
      <c r="C66" s="220">
        <v>-2.2508533000000001E-2</v>
      </c>
      <c r="D66" s="220">
        <v>3.6022379E-2</v>
      </c>
      <c r="E66" s="220">
        <v>-2.7014869999999998E-3</v>
      </c>
      <c r="F66" s="220">
        <v>-3.792798E-3</v>
      </c>
    </row>
    <row r="67" spans="1:6" ht="12.75" customHeight="1" x14ac:dyDescent="0.15">
      <c r="A67" s="1" t="s">
        <v>386</v>
      </c>
      <c r="B67" s="220">
        <v>4.2311625999999998E-2</v>
      </c>
      <c r="C67" s="220">
        <v>6.9761179999999999E-3</v>
      </c>
      <c r="D67" s="220">
        <v>-1.3870285E-2</v>
      </c>
      <c r="E67" s="220">
        <v>0</v>
      </c>
      <c r="F67" s="220">
        <v>-7.3727539999999996E-3</v>
      </c>
    </row>
    <row r="68" spans="1:6" ht="12.75" customHeight="1" x14ac:dyDescent="0.15">
      <c r="A68" s="1" t="s">
        <v>387</v>
      </c>
      <c r="B68" s="220">
        <v>0.15813872100000001</v>
      </c>
      <c r="C68" s="220">
        <v>6.2294910000000002E-3</v>
      </c>
      <c r="D68" s="220">
        <v>7.1292014000000001E-2</v>
      </c>
      <c r="E68" s="220">
        <v>1.80018E-3</v>
      </c>
      <c r="F68" s="220">
        <v>-5.3854719999999997E-3</v>
      </c>
    </row>
    <row r="69" spans="1:6" ht="12.75" customHeight="1" x14ac:dyDescent="0.15">
      <c r="A69" s="1" t="s">
        <v>388</v>
      </c>
      <c r="B69" s="220">
        <v>-6.1035891000000002E-2</v>
      </c>
      <c r="C69" s="220">
        <v>4.4728097000000001E-2</v>
      </c>
      <c r="D69" s="220">
        <v>-6.5058431E-2</v>
      </c>
      <c r="E69" s="220">
        <v>1.803427E-3</v>
      </c>
      <c r="F69" s="220">
        <v>-4.8880340000000003E-3</v>
      </c>
    </row>
    <row r="70" spans="1:6" ht="12.75" customHeight="1" x14ac:dyDescent="0.15">
      <c r="A70" s="1" t="s">
        <v>389</v>
      </c>
      <c r="B70" s="220">
        <v>9.3877510999999997E-2</v>
      </c>
      <c r="C70" s="220">
        <v>-3.8345217000000001E-2</v>
      </c>
      <c r="D70" s="220">
        <v>4.0517525999999998E-2</v>
      </c>
      <c r="E70" s="220">
        <v>-6.2978169999999998E-3</v>
      </c>
      <c r="F70" s="220">
        <v>-4.7885169999999999E-3</v>
      </c>
    </row>
    <row r="71" spans="1:6" ht="12.75" customHeight="1" x14ac:dyDescent="0.15">
      <c r="A71" s="1" t="s">
        <v>390</v>
      </c>
      <c r="B71" s="220">
        <v>8.3066599000000005E-2</v>
      </c>
      <c r="C71" s="220">
        <v>3.6031019999999997E-2</v>
      </c>
      <c r="D71" s="220">
        <v>-0.107215506</v>
      </c>
      <c r="E71" s="220">
        <v>-3.6976043E-2</v>
      </c>
      <c r="F71" s="220">
        <v>-5.4849299999999998E-3</v>
      </c>
    </row>
    <row r="72" spans="1:6" ht="12.75" customHeight="1" x14ac:dyDescent="0.15">
      <c r="A72" s="1" t="s">
        <v>391</v>
      </c>
      <c r="B72" s="220">
        <v>-2.4116299000000001E-2</v>
      </c>
      <c r="C72" s="220">
        <v>3.4858501E-2</v>
      </c>
      <c r="D72" s="220">
        <v>-6.7290081000000002E-2</v>
      </c>
      <c r="E72" s="220">
        <v>1.7301040000000001E-3</v>
      </c>
      <c r="F72" s="220">
        <v>-7.8689580000000005E-3</v>
      </c>
    </row>
    <row r="73" spans="1:6" ht="12.75" customHeight="1" x14ac:dyDescent="0.15">
      <c r="A73" s="1" t="s">
        <v>392</v>
      </c>
      <c r="B73" s="220">
        <v>0.204864291</v>
      </c>
      <c r="C73" s="220">
        <v>2.3283577999999999E-2</v>
      </c>
      <c r="D73" s="220">
        <v>0.110205949</v>
      </c>
      <c r="E73" s="220">
        <v>-4.5693227000000003E-2</v>
      </c>
      <c r="F73" s="220">
        <v>-7.3727539999999996E-3</v>
      </c>
    </row>
    <row r="74" spans="1:6" ht="12.75" customHeight="1" x14ac:dyDescent="0.15">
      <c r="A74" s="1" t="s">
        <v>393</v>
      </c>
      <c r="B74" s="220">
        <v>-0.124052649</v>
      </c>
      <c r="C74" s="220">
        <v>1.6020605E-2</v>
      </c>
      <c r="D74" s="220">
        <v>8.8588431999999995E-2</v>
      </c>
      <c r="E74" s="220">
        <v>-6.0965145999999998E-2</v>
      </c>
      <c r="F74" s="220">
        <v>-5.2860040000000004E-3</v>
      </c>
    </row>
    <row r="75" spans="1:6" ht="12.75" customHeight="1" x14ac:dyDescent="0.15">
      <c r="A75" s="1" t="s">
        <v>394</v>
      </c>
      <c r="B75" s="220">
        <v>0.105360516</v>
      </c>
      <c r="C75" s="220">
        <v>-4.2368098999999999E-2</v>
      </c>
      <c r="D75" s="220">
        <v>6.6439327000000006E-2</v>
      </c>
      <c r="E75" s="220">
        <v>2.3373600000000001E-3</v>
      </c>
      <c r="F75" s="220">
        <v>-2.7960870000000001E-3</v>
      </c>
    </row>
    <row r="76" spans="1:6" ht="12.75" customHeight="1" x14ac:dyDescent="0.15">
      <c r="A76" s="1" t="s">
        <v>395</v>
      </c>
      <c r="B76" s="220">
        <v>0.107420249</v>
      </c>
      <c r="C76" s="220">
        <v>-0.158076256</v>
      </c>
      <c r="D76" s="220">
        <v>0.116820406</v>
      </c>
      <c r="E76" s="220">
        <v>-5.8327775999999998E-2</v>
      </c>
      <c r="F76" s="220">
        <v>-2.5966259999999999E-3</v>
      </c>
    </row>
    <row r="77" spans="1:6" ht="12.75" customHeight="1" x14ac:dyDescent="0.15">
      <c r="A77" s="1" t="s">
        <v>396</v>
      </c>
      <c r="B77" s="220">
        <v>0.13795944399999999</v>
      </c>
      <c r="C77" s="220">
        <v>-9.9844626000000006E-2</v>
      </c>
      <c r="D77" s="220">
        <v>0.28498760400000001</v>
      </c>
      <c r="E77" s="220">
        <v>0</v>
      </c>
      <c r="F77" s="220">
        <v>-4.4899049999999998E-3</v>
      </c>
    </row>
    <row r="78" spans="1:6" ht="12.75" customHeight="1" x14ac:dyDescent="0.15">
      <c r="A78" s="1" t="s">
        <v>397</v>
      </c>
      <c r="B78" s="220">
        <v>-5.8997219999999996E-3</v>
      </c>
      <c r="C78" s="220">
        <v>-9.8001209000000006E-2</v>
      </c>
      <c r="D78" s="220">
        <v>1.7901387000000001E-2</v>
      </c>
      <c r="E78" s="220">
        <v>1.706906E-2</v>
      </c>
      <c r="F78" s="220">
        <v>-3.593536E-3</v>
      </c>
    </row>
    <row r="79" spans="1:6" ht="12.75" customHeight="1" x14ac:dyDescent="0.15">
      <c r="A79" s="1" t="s">
        <v>398</v>
      </c>
      <c r="B79" s="220">
        <v>0.470474328</v>
      </c>
      <c r="C79" s="220">
        <v>-1.6701999999999999E-3</v>
      </c>
      <c r="D79" s="220">
        <v>-2.5761758999999999E-2</v>
      </c>
      <c r="E79" s="220">
        <v>-1.9274131999999999E-2</v>
      </c>
      <c r="F79" s="220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110</v>
      </c>
      <c r="B1" s="2" t="s">
        <v>399</v>
      </c>
      <c r="C1" s="2" t="s">
        <v>319</v>
      </c>
      <c r="D1" s="2" t="s">
        <v>400</v>
      </c>
      <c r="E1" s="2" t="s">
        <v>99</v>
      </c>
      <c r="F1" s="2" t="s">
        <v>401</v>
      </c>
      <c r="G1" s="2" t="s">
        <v>88</v>
      </c>
    </row>
    <row r="2" spans="1:7" ht="12.75" customHeight="1" x14ac:dyDescent="0.15">
      <c r="A2" s="23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23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23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23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23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23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23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23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23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23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23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23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23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23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23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23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23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23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23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23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23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23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23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23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23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23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23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23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23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23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23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23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23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23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23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23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23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23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23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23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23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23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23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23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23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23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23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23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23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23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23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23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23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23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23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23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23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23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23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23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23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23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23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23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23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23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23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23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23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23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23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23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23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23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23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23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23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23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23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23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23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23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23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23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23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23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23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23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23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23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23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23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23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23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23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23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23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23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23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23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23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>
      <selection activeCell="H24" sqref="H24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6" width="8.83203125" customWidth="1"/>
    <col min="7" max="26" width="10" customWidth="1"/>
  </cols>
  <sheetData>
    <row r="1" spans="1:26" x14ac:dyDescent="0.2">
      <c r="A1" s="112" t="s">
        <v>64</v>
      </c>
      <c r="B1" s="112" t="s">
        <v>412</v>
      </c>
      <c r="C1" s="112" t="s">
        <v>403</v>
      </c>
      <c r="D1" s="112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3">
        <v>1</v>
      </c>
      <c r="B2" s="113">
        <v>0</v>
      </c>
      <c r="C2" s="113">
        <v>3400</v>
      </c>
      <c r="D2" s="113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113">
        <v>2</v>
      </c>
      <c r="B3" s="113">
        <v>0</v>
      </c>
      <c r="C3" s="113">
        <v>2400</v>
      </c>
      <c r="D3" s="113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113">
        <v>3</v>
      </c>
      <c r="B4" s="113">
        <v>0</v>
      </c>
      <c r="C4" s="113">
        <v>2700</v>
      </c>
      <c r="D4" s="113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113">
        <v>4</v>
      </c>
      <c r="B5" s="113">
        <v>0</v>
      </c>
      <c r="C5" s="113">
        <v>2300</v>
      </c>
      <c r="D5" s="113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113">
        <v>5</v>
      </c>
      <c r="B6" s="113">
        <v>0</v>
      </c>
      <c r="C6" s="113">
        <v>3100</v>
      </c>
      <c r="D6" s="113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113">
        <v>6</v>
      </c>
      <c r="B7" s="113">
        <v>0</v>
      </c>
      <c r="C7" s="113">
        <v>2200</v>
      </c>
      <c r="D7" s="113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113">
        <v>7</v>
      </c>
      <c r="B8" s="113">
        <v>0</v>
      </c>
      <c r="C8" s="113">
        <v>4900</v>
      </c>
      <c r="D8" s="113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113">
        <v>8</v>
      </c>
      <c r="B9" s="113">
        <v>0</v>
      </c>
      <c r="C9" s="113">
        <v>2700</v>
      </c>
      <c r="D9" s="113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113">
        <v>9</v>
      </c>
      <c r="B10" s="113">
        <v>0</v>
      </c>
      <c r="C10" s="113">
        <v>3400</v>
      </c>
      <c r="D10" s="113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114">
        <v>10</v>
      </c>
      <c r="B11" s="114">
        <v>0</v>
      </c>
      <c r="C11" s="114">
        <v>4200</v>
      </c>
      <c r="D11" s="114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113">
        <v>11</v>
      </c>
      <c r="B12" s="113">
        <v>1</v>
      </c>
      <c r="C12" s="113">
        <v>3800</v>
      </c>
      <c r="D12" s="113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113">
        <v>12</v>
      </c>
      <c r="B13" s="113">
        <v>1</v>
      </c>
      <c r="C13" s="113">
        <v>3400</v>
      </c>
      <c r="D13" s="113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113">
        <v>13</v>
      </c>
      <c r="B14" s="113">
        <v>1</v>
      </c>
      <c r="C14" s="113">
        <v>2000</v>
      </c>
      <c r="D14" s="113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113">
        <v>14</v>
      </c>
      <c r="B15" s="113">
        <v>1</v>
      </c>
      <c r="C15" s="113">
        <v>1100</v>
      </c>
      <c r="D15" s="113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113">
        <v>15</v>
      </c>
      <c r="B16" s="113">
        <v>1</v>
      </c>
      <c r="C16" s="113">
        <v>1800</v>
      </c>
      <c r="D16" s="113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113">
        <v>16</v>
      </c>
      <c r="B17" s="113">
        <v>1</v>
      </c>
      <c r="C17" s="113">
        <v>1100</v>
      </c>
      <c r="D17" s="113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113">
        <v>17</v>
      </c>
      <c r="B18" s="113">
        <v>1</v>
      </c>
      <c r="C18" s="113">
        <v>1000</v>
      </c>
      <c r="D18" s="113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113">
        <v>18</v>
      </c>
      <c r="B19" s="113">
        <v>1</v>
      </c>
      <c r="C19" s="113">
        <v>2600</v>
      </c>
      <c r="D19" s="113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113">
        <v>19</v>
      </c>
      <c r="B20" s="113">
        <v>1</v>
      </c>
      <c r="C20" s="113">
        <v>600</v>
      </c>
      <c r="D20" s="113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114">
        <v>20</v>
      </c>
      <c r="B21" s="114">
        <v>1</v>
      </c>
      <c r="C21" s="114">
        <v>1000</v>
      </c>
      <c r="D21" s="114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2677-016D-D74C-80F5-A2E10DDE4A9C}">
  <dimension ref="B2:F26"/>
  <sheetViews>
    <sheetView workbookViewId="0">
      <selection activeCell="R29" sqref="R29"/>
    </sheetView>
  </sheetViews>
  <sheetFormatPr baseColWidth="10" defaultRowHeight="14" x14ac:dyDescent="0.15"/>
  <cols>
    <col min="2" max="2" width="11" style="123" bestFit="1" customWidth="1"/>
    <col min="3" max="3" width="10.83203125" style="123"/>
    <col min="4" max="4" width="11.1640625" style="287" bestFit="1" customWidth="1"/>
    <col min="5" max="5" width="10.83203125" style="287"/>
    <col min="6" max="6" width="11.6640625" style="287" bestFit="1" customWidth="1"/>
    <col min="8" max="8" width="11.6640625" customWidth="1"/>
  </cols>
  <sheetData>
    <row r="2" spans="2:6" ht="13" x14ac:dyDescent="0.15">
      <c r="B2" s="285" t="s">
        <v>64</v>
      </c>
      <c r="C2" s="285" t="s">
        <v>402</v>
      </c>
      <c r="D2" s="286" t="s">
        <v>405</v>
      </c>
      <c r="E2" s="286" t="s">
        <v>406</v>
      </c>
      <c r="F2" s="286" t="s">
        <v>407</v>
      </c>
    </row>
    <row r="3" spans="2:6" x14ac:dyDescent="0.15">
      <c r="B3" s="123">
        <v>1</v>
      </c>
      <c r="C3" s="123">
        <v>0</v>
      </c>
      <c r="D3" s="287">
        <v>0.12</v>
      </c>
      <c r="E3" s="287">
        <v>0.05</v>
      </c>
      <c r="F3" s="287">
        <v>0.06</v>
      </c>
    </row>
    <row r="4" spans="2:6" x14ac:dyDescent="0.15">
      <c r="B4" s="123">
        <v>2</v>
      </c>
      <c r="C4" s="123">
        <v>0</v>
      </c>
      <c r="D4" s="287">
        <v>0.18</v>
      </c>
      <c r="E4" s="287">
        <v>0.08</v>
      </c>
      <c r="F4" s="287">
        <v>0.11</v>
      </c>
    </row>
    <row r="5" spans="2:6" x14ac:dyDescent="0.15">
      <c r="B5" s="123">
        <v>3</v>
      </c>
      <c r="C5" s="123">
        <v>0</v>
      </c>
      <c r="D5" s="287">
        <v>0.21</v>
      </c>
      <c r="E5" s="287">
        <v>0.04</v>
      </c>
      <c r="F5" s="287">
        <v>0.19</v>
      </c>
    </row>
    <row r="6" spans="2:6" x14ac:dyDescent="0.15">
      <c r="B6" s="123">
        <v>4</v>
      </c>
      <c r="C6" s="123">
        <v>0</v>
      </c>
      <c r="D6" s="287">
        <v>0.22</v>
      </c>
      <c r="E6" s="287">
        <v>0.09</v>
      </c>
      <c r="F6" s="287">
        <v>0.22</v>
      </c>
    </row>
    <row r="7" spans="2:6" x14ac:dyDescent="0.15">
      <c r="B7" s="123">
        <v>5</v>
      </c>
      <c r="C7" s="123">
        <v>0</v>
      </c>
      <c r="D7" s="287">
        <v>0.25</v>
      </c>
      <c r="E7" s="287">
        <v>0.12</v>
      </c>
      <c r="F7" s="287">
        <v>0.15</v>
      </c>
    </row>
    <row r="8" spans="2:6" x14ac:dyDescent="0.15">
      <c r="B8" s="123">
        <v>6</v>
      </c>
      <c r="C8" s="123">
        <v>0</v>
      </c>
      <c r="D8" s="287">
        <v>0.27</v>
      </c>
      <c r="E8" s="287">
        <v>0.18</v>
      </c>
      <c r="F8" s="287">
        <v>7.0000000000000007E-2</v>
      </c>
    </row>
    <row r="9" spans="2:6" x14ac:dyDescent="0.15">
      <c r="B9" s="123">
        <v>7</v>
      </c>
      <c r="C9" s="123">
        <v>0</v>
      </c>
      <c r="D9" s="287">
        <v>0.32</v>
      </c>
      <c r="E9" s="287">
        <v>7.0000000000000007E-2</v>
      </c>
      <c r="F9" s="287">
        <v>0.13</v>
      </c>
    </row>
    <row r="10" spans="2:6" x14ac:dyDescent="0.15">
      <c r="B10" s="123">
        <v>8</v>
      </c>
      <c r="C10" s="123">
        <v>0</v>
      </c>
      <c r="D10" s="287">
        <v>0.36</v>
      </c>
      <c r="E10" s="287">
        <v>0.1</v>
      </c>
      <c r="F10" s="287">
        <v>0.12</v>
      </c>
    </row>
    <row r="11" spans="2:6" x14ac:dyDescent="0.15">
      <c r="B11" s="123">
        <v>9</v>
      </c>
      <c r="C11" s="123">
        <v>1</v>
      </c>
      <c r="D11" s="287">
        <v>0.37</v>
      </c>
      <c r="E11" s="287">
        <v>0.12</v>
      </c>
      <c r="F11" s="287">
        <v>0.15</v>
      </c>
    </row>
    <row r="12" spans="2:6" x14ac:dyDescent="0.15">
      <c r="B12" s="123">
        <v>10</v>
      </c>
      <c r="C12" s="123">
        <v>1</v>
      </c>
      <c r="D12" s="287">
        <v>0.51</v>
      </c>
      <c r="E12" s="287">
        <v>0.16</v>
      </c>
      <c r="F12" s="287">
        <v>0.21</v>
      </c>
    </row>
    <row r="13" spans="2:6" x14ac:dyDescent="0.15">
      <c r="B13" s="123">
        <v>11</v>
      </c>
      <c r="C13" s="123">
        <v>1</v>
      </c>
      <c r="D13" s="287">
        <v>0.56000000000000005</v>
      </c>
      <c r="E13" s="287">
        <v>0.13</v>
      </c>
      <c r="F13" s="287">
        <v>0.18</v>
      </c>
    </row>
    <row r="14" spans="2:6" x14ac:dyDescent="0.15">
      <c r="B14" s="123">
        <v>12</v>
      </c>
      <c r="C14" s="123">
        <v>1</v>
      </c>
      <c r="D14" s="287">
        <v>0.59</v>
      </c>
      <c r="E14" s="287">
        <v>0.1</v>
      </c>
      <c r="F14" s="287">
        <v>0.22</v>
      </c>
    </row>
    <row r="15" spans="2:6" x14ac:dyDescent="0.15">
      <c r="B15" s="123">
        <v>13</v>
      </c>
      <c r="C15" s="123">
        <v>1</v>
      </c>
      <c r="D15" s="287">
        <v>0.6</v>
      </c>
      <c r="E15" s="287">
        <v>0.11</v>
      </c>
      <c r="F15" s="287">
        <v>0.21</v>
      </c>
    </row>
    <row r="16" spans="2:6" x14ac:dyDescent="0.15">
      <c r="B16" s="123">
        <v>14</v>
      </c>
      <c r="C16" s="123">
        <v>1</v>
      </c>
      <c r="D16" s="287">
        <v>0.65</v>
      </c>
      <c r="E16" s="287">
        <v>0.08</v>
      </c>
      <c r="F16" s="287">
        <v>0.13</v>
      </c>
    </row>
    <row r="17" spans="2:6" x14ac:dyDescent="0.15">
      <c r="B17" s="123">
        <v>15</v>
      </c>
      <c r="C17" s="123">
        <v>1</v>
      </c>
      <c r="D17" s="287">
        <v>0.68</v>
      </c>
      <c r="E17" s="287">
        <v>0.17</v>
      </c>
      <c r="F17" s="287">
        <v>0.22</v>
      </c>
    </row>
    <row r="18" spans="2:6" x14ac:dyDescent="0.15">
      <c r="B18" s="123">
        <v>16</v>
      </c>
      <c r="C18" s="123">
        <v>1</v>
      </c>
      <c r="D18" s="287">
        <v>0.68</v>
      </c>
      <c r="E18" s="287">
        <v>0.14000000000000001</v>
      </c>
      <c r="F18" s="287">
        <v>0.28000000000000003</v>
      </c>
    </row>
    <row r="19" spans="2:6" x14ac:dyDescent="0.15">
      <c r="B19" s="123">
        <v>17</v>
      </c>
      <c r="C19" s="123">
        <v>1</v>
      </c>
      <c r="D19" s="287">
        <v>0.73</v>
      </c>
      <c r="E19" s="287">
        <v>0.12</v>
      </c>
      <c r="F19" s="287">
        <v>0.1</v>
      </c>
    </row>
    <row r="20" spans="2:6" x14ac:dyDescent="0.15">
      <c r="B20" s="123">
        <v>18</v>
      </c>
      <c r="C20" s="123">
        <v>1</v>
      </c>
      <c r="D20" s="287">
        <v>0.8</v>
      </c>
      <c r="E20" s="287">
        <v>0.14000000000000001</v>
      </c>
      <c r="F20" s="287">
        <v>0.14000000000000001</v>
      </c>
    </row>
    <row r="21" spans="2:6" x14ac:dyDescent="0.15">
      <c r="B21" s="123">
        <v>19</v>
      </c>
      <c r="C21" s="123">
        <v>1</v>
      </c>
      <c r="D21" s="287">
        <v>0.86</v>
      </c>
      <c r="E21" s="287">
        <v>0.18</v>
      </c>
      <c r="F21" s="287">
        <v>0.09</v>
      </c>
    </row>
    <row r="22" spans="2:6" x14ac:dyDescent="0.15">
      <c r="B22" s="288">
        <v>20</v>
      </c>
      <c r="C22" s="288">
        <v>1</v>
      </c>
      <c r="D22" s="289">
        <v>0.87</v>
      </c>
      <c r="E22" s="289">
        <v>0.17</v>
      </c>
      <c r="F22" s="289">
        <v>0.28000000000000003</v>
      </c>
    </row>
    <row r="25" spans="2:6" x14ac:dyDescent="0.15">
      <c r="C25" s="290">
        <v>0</v>
      </c>
      <c r="D25" s="290" t="s">
        <v>631</v>
      </c>
    </row>
    <row r="26" spans="2:6" x14ac:dyDescent="0.15">
      <c r="C26" s="290">
        <v>1</v>
      </c>
      <c r="D26" s="290" t="s">
        <v>632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76" t="s">
        <v>633</v>
      </c>
      <c r="B1" s="176" t="s">
        <v>634</v>
      </c>
      <c r="C1" s="176" t="s">
        <v>635</v>
      </c>
      <c r="D1" s="176" t="s">
        <v>636</v>
      </c>
      <c r="E1" s="176" t="s">
        <v>311</v>
      </c>
      <c r="F1" s="176" t="s">
        <v>637</v>
      </c>
      <c r="G1" s="176" t="s">
        <v>638</v>
      </c>
      <c r="H1" s="176" t="s">
        <v>639</v>
      </c>
    </row>
    <row r="2" spans="1:8" x14ac:dyDescent="0.15">
      <c r="A2" s="176">
        <v>41</v>
      </c>
      <c r="B2" s="176">
        <v>3</v>
      </c>
      <c r="C2" s="176">
        <v>18</v>
      </c>
      <c r="D2" s="176">
        <v>7</v>
      </c>
      <c r="E2" s="176">
        <v>176</v>
      </c>
      <c r="F2" s="176">
        <v>10.3</v>
      </c>
      <c r="G2" s="176">
        <v>5.0086079999999997</v>
      </c>
      <c r="H2" s="176">
        <v>1</v>
      </c>
    </row>
    <row r="3" spans="1:8" x14ac:dyDescent="0.15">
      <c r="A3" s="176">
        <v>27</v>
      </c>
      <c r="B3" s="176">
        <v>1</v>
      </c>
      <c r="C3" s="176">
        <v>10</v>
      </c>
      <c r="D3" s="176">
        <v>6</v>
      </c>
      <c r="E3" s="176">
        <v>31</v>
      </c>
      <c r="F3" s="176">
        <v>17.3</v>
      </c>
      <c r="G3" s="176">
        <v>4.0007979999999996</v>
      </c>
      <c r="H3" s="176">
        <v>0</v>
      </c>
    </row>
    <row r="4" spans="1:8" x14ac:dyDescent="0.15">
      <c r="A4" s="176">
        <v>40</v>
      </c>
      <c r="B4" s="176">
        <v>1</v>
      </c>
      <c r="C4" s="176">
        <v>15</v>
      </c>
      <c r="D4" s="176">
        <v>14</v>
      </c>
      <c r="E4" s="176">
        <v>55</v>
      </c>
      <c r="F4" s="176">
        <v>5.5</v>
      </c>
      <c r="G4" s="176">
        <v>2.1689250000000002</v>
      </c>
      <c r="H4" s="176">
        <v>0</v>
      </c>
    </row>
    <row r="5" spans="1:8" x14ac:dyDescent="0.15">
      <c r="A5" s="176">
        <v>41</v>
      </c>
      <c r="B5" s="176">
        <v>1</v>
      </c>
      <c r="C5" s="176">
        <v>15</v>
      </c>
      <c r="D5" s="176">
        <v>14</v>
      </c>
      <c r="E5" s="176">
        <v>120</v>
      </c>
      <c r="F5" s="176">
        <v>2.9</v>
      </c>
      <c r="G5" s="176">
        <v>0.82128000000000001</v>
      </c>
      <c r="H5" s="176">
        <v>0</v>
      </c>
    </row>
    <row r="6" spans="1:8" x14ac:dyDescent="0.15">
      <c r="A6" s="176">
        <v>24</v>
      </c>
      <c r="B6" s="176">
        <v>2</v>
      </c>
      <c r="C6" s="176">
        <v>2</v>
      </c>
      <c r="D6" s="176">
        <v>0</v>
      </c>
      <c r="E6" s="176">
        <v>28</v>
      </c>
      <c r="F6" s="176">
        <v>17.3</v>
      </c>
      <c r="G6" s="176">
        <v>3.0565639999999998</v>
      </c>
      <c r="H6" s="176">
        <v>1</v>
      </c>
    </row>
    <row r="7" spans="1:8" x14ac:dyDescent="0.15">
      <c r="A7" s="176">
        <v>41</v>
      </c>
      <c r="B7" s="176">
        <v>2</v>
      </c>
      <c r="C7" s="176">
        <v>5</v>
      </c>
      <c r="D7" s="176">
        <v>5</v>
      </c>
      <c r="E7" s="176">
        <v>25</v>
      </c>
      <c r="F7" s="176">
        <v>10.199999999999999</v>
      </c>
      <c r="G7" s="176">
        <v>2.1573000000000002</v>
      </c>
      <c r="H7" s="176">
        <v>0</v>
      </c>
    </row>
    <row r="8" spans="1:8" x14ac:dyDescent="0.15">
      <c r="A8" s="176">
        <v>39</v>
      </c>
      <c r="B8" s="176">
        <v>1</v>
      </c>
      <c r="C8" s="176">
        <v>20</v>
      </c>
      <c r="D8" s="176">
        <v>9</v>
      </c>
      <c r="E8" s="176">
        <v>67</v>
      </c>
      <c r="F8" s="176">
        <v>30.6</v>
      </c>
      <c r="G8" s="176">
        <v>16.668126000000001</v>
      </c>
      <c r="H8" s="176">
        <v>0</v>
      </c>
    </row>
    <row r="9" spans="1:8" x14ac:dyDescent="0.15">
      <c r="A9" s="176">
        <v>43</v>
      </c>
      <c r="B9" s="176">
        <v>1</v>
      </c>
      <c r="C9" s="176">
        <v>12</v>
      </c>
      <c r="D9" s="176">
        <v>11</v>
      </c>
      <c r="E9" s="176">
        <v>38</v>
      </c>
      <c r="F9" s="176">
        <v>3.6</v>
      </c>
      <c r="G9" s="176">
        <v>1.2394080000000001</v>
      </c>
      <c r="H9" s="176">
        <v>0</v>
      </c>
    </row>
    <row r="10" spans="1:8" x14ac:dyDescent="0.15">
      <c r="A10" s="176">
        <v>24</v>
      </c>
      <c r="B10" s="176">
        <v>1</v>
      </c>
      <c r="C10" s="176">
        <v>3</v>
      </c>
      <c r="D10" s="176">
        <v>4</v>
      </c>
      <c r="E10" s="176">
        <v>19</v>
      </c>
      <c r="F10" s="176">
        <v>24.4</v>
      </c>
      <c r="G10" s="176">
        <v>3.2776519999999998</v>
      </c>
      <c r="H10" s="176">
        <v>1</v>
      </c>
    </row>
    <row r="11" spans="1:8" x14ac:dyDescent="0.15">
      <c r="A11" s="176">
        <v>36</v>
      </c>
      <c r="B11" s="176">
        <v>1</v>
      </c>
      <c r="C11" s="176">
        <v>0</v>
      </c>
      <c r="D11" s="176">
        <v>13</v>
      </c>
      <c r="E11" s="176">
        <v>25</v>
      </c>
      <c r="F11" s="176">
        <v>19.7</v>
      </c>
      <c r="G11" s="176">
        <v>2.1473</v>
      </c>
      <c r="H11" s="176">
        <v>0</v>
      </c>
    </row>
    <row r="12" spans="1:8" x14ac:dyDescent="0.15">
      <c r="A12" s="176">
        <v>27</v>
      </c>
      <c r="B12" s="176">
        <v>1</v>
      </c>
      <c r="C12" s="176">
        <v>0</v>
      </c>
      <c r="D12" s="176">
        <v>1</v>
      </c>
      <c r="E12" s="176">
        <v>16</v>
      </c>
      <c r="F12" s="176">
        <v>1.7</v>
      </c>
      <c r="G12" s="176">
        <v>8.9487999999999998E-2</v>
      </c>
      <c r="H12" s="176">
        <v>0</v>
      </c>
    </row>
    <row r="13" spans="1:8" x14ac:dyDescent="0.15">
      <c r="A13" s="176">
        <v>25</v>
      </c>
      <c r="B13" s="176">
        <v>1</v>
      </c>
      <c r="C13" s="176">
        <v>4</v>
      </c>
      <c r="D13" s="176">
        <v>0</v>
      </c>
      <c r="E13" s="176">
        <v>23</v>
      </c>
      <c r="F13" s="176">
        <v>5.2</v>
      </c>
      <c r="G13" s="176">
        <v>0.94364400000000004</v>
      </c>
      <c r="H13" s="176">
        <v>0</v>
      </c>
    </row>
    <row r="14" spans="1:8" x14ac:dyDescent="0.15">
      <c r="A14" s="176">
        <v>52</v>
      </c>
      <c r="B14" s="176">
        <v>1</v>
      </c>
      <c r="C14" s="176">
        <v>24</v>
      </c>
      <c r="D14" s="176">
        <v>14</v>
      </c>
      <c r="E14" s="176">
        <v>64</v>
      </c>
      <c r="F14" s="176">
        <v>10</v>
      </c>
      <c r="G14" s="176">
        <v>2.4704000000000002</v>
      </c>
      <c r="H14" s="176">
        <v>0</v>
      </c>
    </row>
    <row r="15" spans="1:8" x14ac:dyDescent="0.15">
      <c r="A15" s="176">
        <v>37</v>
      </c>
      <c r="B15" s="176">
        <v>1</v>
      </c>
      <c r="C15" s="176">
        <v>6</v>
      </c>
      <c r="D15" s="176">
        <v>9</v>
      </c>
      <c r="E15" s="176">
        <v>29</v>
      </c>
      <c r="F15" s="176">
        <v>16.3</v>
      </c>
      <c r="G15" s="176">
        <v>3.0110990000000002</v>
      </c>
      <c r="H15" s="176">
        <v>0</v>
      </c>
    </row>
    <row r="16" spans="1:8" x14ac:dyDescent="0.15">
      <c r="A16" s="176">
        <v>48</v>
      </c>
      <c r="B16" s="176">
        <v>1</v>
      </c>
      <c r="C16" s="176">
        <v>22</v>
      </c>
      <c r="D16" s="176">
        <v>15</v>
      </c>
      <c r="E16" s="176">
        <v>100</v>
      </c>
      <c r="F16" s="176">
        <v>9.1</v>
      </c>
      <c r="G16" s="176">
        <v>5.3963000000000001</v>
      </c>
      <c r="H16" s="176">
        <v>0</v>
      </c>
    </row>
    <row r="17" spans="1:8" x14ac:dyDescent="0.15">
      <c r="A17" s="176">
        <v>36</v>
      </c>
      <c r="B17" s="176">
        <v>2</v>
      </c>
      <c r="C17" s="176">
        <v>10</v>
      </c>
      <c r="D17" s="176">
        <v>7</v>
      </c>
      <c r="E17" s="176">
        <v>49</v>
      </c>
      <c r="F17" s="176">
        <v>8.6</v>
      </c>
      <c r="G17" s="176">
        <v>3.3964840000000001</v>
      </c>
      <c r="H17" s="176">
        <v>1</v>
      </c>
    </row>
    <row r="18" spans="1:8" x14ac:dyDescent="0.15">
      <c r="A18" s="176">
        <v>36</v>
      </c>
      <c r="B18" s="176">
        <v>2</v>
      </c>
      <c r="C18" s="176">
        <v>13</v>
      </c>
      <c r="D18" s="176">
        <v>6</v>
      </c>
      <c r="E18" s="176">
        <v>41</v>
      </c>
      <c r="F18" s="176">
        <v>16.399999999999999</v>
      </c>
      <c r="G18" s="176">
        <v>3.8057840000000001</v>
      </c>
      <c r="H18" s="176">
        <v>1</v>
      </c>
    </row>
    <row r="19" spans="1:8" x14ac:dyDescent="0.15">
      <c r="A19" s="176">
        <v>43</v>
      </c>
      <c r="B19" s="176">
        <v>1</v>
      </c>
      <c r="C19" s="176">
        <v>23</v>
      </c>
      <c r="D19" s="176">
        <v>19</v>
      </c>
      <c r="E19" s="176">
        <v>72</v>
      </c>
      <c r="F19" s="176">
        <v>7.6</v>
      </c>
      <c r="G19" s="176">
        <v>4.2900479999999996</v>
      </c>
      <c r="H19" s="176">
        <v>0</v>
      </c>
    </row>
    <row r="20" spans="1:8" x14ac:dyDescent="0.15">
      <c r="A20" s="176">
        <v>39</v>
      </c>
      <c r="B20" s="176">
        <v>1</v>
      </c>
      <c r="C20" s="176">
        <v>6</v>
      </c>
      <c r="D20" s="176">
        <v>9</v>
      </c>
      <c r="E20" s="176">
        <v>61</v>
      </c>
      <c r="F20" s="176">
        <v>5.7</v>
      </c>
      <c r="G20" s="176">
        <v>2.913726</v>
      </c>
      <c r="H20" s="176">
        <v>0</v>
      </c>
    </row>
    <row r="21" spans="1:8" x14ac:dyDescent="0.15">
      <c r="A21" s="176">
        <v>41</v>
      </c>
      <c r="B21" s="176">
        <v>3</v>
      </c>
      <c r="C21" s="176">
        <v>0</v>
      </c>
      <c r="D21" s="176">
        <v>21</v>
      </c>
      <c r="E21" s="176">
        <v>26</v>
      </c>
      <c r="F21" s="176">
        <v>1.7</v>
      </c>
      <c r="G21" s="176">
        <v>0.34299200000000002</v>
      </c>
      <c r="H21" s="176">
        <v>0</v>
      </c>
    </row>
    <row r="22" spans="1:8" x14ac:dyDescent="0.15">
      <c r="A22" s="176">
        <v>39</v>
      </c>
      <c r="B22" s="176">
        <v>1</v>
      </c>
      <c r="C22" s="176">
        <v>22</v>
      </c>
      <c r="D22" s="176">
        <v>3</v>
      </c>
      <c r="E22" s="176">
        <v>52</v>
      </c>
      <c r="F22" s="176">
        <v>3.2</v>
      </c>
      <c r="G22" s="176">
        <v>0.50918399999999997</v>
      </c>
      <c r="H22" s="176">
        <v>0</v>
      </c>
    </row>
    <row r="23" spans="1:8" x14ac:dyDescent="0.15">
      <c r="A23" s="176">
        <v>47</v>
      </c>
      <c r="B23" s="176">
        <v>1</v>
      </c>
      <c r="C23" s="176">
        <v>17</v>
      </c>
      <c r="D23" s="176">
        <v>21</v>
      </c>
      <c r="E23" s="176">
        <v>43</v>
      </c>
      <c r="F23" s="176">
        <v>5.6</v>
      </c>
      <c r="G23" s="176">
        <v>1.8204480000000001</v>
      </c>
      <c r="H23" s="176">
        <v>0</v>
      </c>
    </row>
    <row r="24" spans="1:8" x14ac:dyDescent="0.15">
      <c r="A24" s="176">
        <v>28</v>
      </c>
      <c r="B24" s="176">
        <v>1</v>
      </c>
      <c r="C24" s="176">
        <v>3</v>
      </c>
      <c r="D24" s="176">
        <v>6</v>
      </c>
      <c r="E24" s="176">
        <v>26</v>
      </c>
      <c r="F24" s="176">
        <v>10</v>
      </c>
      <c r="G24" s="176">
        <v>2.1684000000000001</v>
      </c>
      <c r="H24" s="176">
        <v>0</v>
      </c>
    </row>
    <row r="25" spans="1:8" x14ac:dyDescent="0.15">
      <c r="A25" s="176">
        <v>29</v>
      </c>
      <c r="B25" s="176">
        <v>1</v>
      </c>
      <c r="C25" s="176">
        <v>8</v>
      </c>
      <c r="D25" s="176">
        <v>6</v>
      </c>
      <c r="E25" s="176">
        <v>27</v>
      </c>
      <c r="F25" s="176">
        <v>9.8000000000000007</v>
      </c>
      <c r="G25" s="176">
        <v>2.243808</v>
      </c>
      <c r="H25" s="176">
        <v>0</v>
      </c>
    </row>
    <row r="26" spans="1:8" x14ac:dyDescent="0.15">
      <c r="A26" s="176">
        <v>21</v>
      </c>
      <c r="B26" s="176">
        <v>2</v>
      </c>
      <c r="C26" s="176">
        <v>1</v>
      </c>
      <c r="D26" s="176">
        <v>2</v>
      </c>
      <c r="E26" s="176">
        <v>16</v>
      </c>
      <c r="F26" s="176">
        <v>18</v>
      </c>
      <c r="G26" s="176">
        <v>2.63808</v>
      </c>
      <c r="H26" s="176">
        <v>1</v>
      </c>
    </row>
    <row r="27" spans="1:8" x14ac:dyDescent="0.15">
      <c r="A27" s="176">
        <v>25</v>
      </c>
      <c r="B27" s="176">
        <v>4</v>
      </c>
      <c r="C27" s="176">
        <v>0</v>
      </c>
      <c r="D27" s="176">
        <v>2</v>
      </c>
      <c r="E27" s="176">
        <v>32</v>
      </c>
      <c r="F27" s="176">
        <v>17.600000000000001</v>
      </c>
      <c r="G27" s="176">
        <v>3.4918399999999998</v>
      </c>
      <c r="H27" s="176">
        <v>0</v>
      </c>
    </row>
    <row r="28" spans="1:8" x14ac:dyDescent="0.15">
      <c r="A28" s="176">
        <v>45</v>
      </c>
      <c r="B28" s="176">
        <v>2</v>
      </c>
      <c r="C28" s="176">
        <v>10</v>
      </c>
      <c r="D28" s="176">
        <v>27</v>
      </c>
      <c r="E28" s="176">
        <v>69</v>
      </c>
      <c r="F28" s="176">
        <v>6.7</v>
      </c>
      <c r="G28" s="176">
        <v>3.9156810000000002</v>
      </c>
      <c r="H28" s="176">
        <v>0</v>
      </c>
    </row>
    <row r="29" spans="1:8" x14ac:dyDescent="0.15">
      <c r="A29" s="176">
        <v>43</v>
      </c>
      <c r="B29" s="176">
        <v>1</v>
      </c>
      <c r="C29" s="176">
        <v>25</v>
      </c>
      <c r="D29" s="176">
        <v>21</v>
      </c>
      <c r="E29" s="176">
        <v>64</v>
      </c>
      <c r="F29" s="176">
        <v>16.7</v>
      </c>
      <c r="G29" s="176">
        <v>9.7367679999999996</v>
      </c>
      <c r="H29" s="176">
        <v>0</v>
      </c>
    </row>
    <row r="30" spans="1:8" x14ac:dyDescent="0.15">
      <c r="A30" s="176">
        <v>33</v>
      </c>
      <c r="B30" s="176">
        <v>2</v>
      </c>
      <c r="C30" s="176">
        <v>12</v>
      </c>
      <c r="D30" s="176">
        <v>8</v>
      </c>
      <c r="E30" s="176">
        <v>58</v>
      </c>
      <c r="F30" s="176">
        <v>18.399999999999999</v>
      </c>
      <c r="G30" s="176">
        <v>7.5877920000000003</v>
      </c>
      <c r="H30" s="176">
        <v>0</v>
      </c>
    </row>
    <row r="31" spans="1:8" x14ac:dyDescent="0.15">
      <c r="A31" s="176">
        <v>26</v>
      </c>
      <c r="B31" s="176">
        <v>3</v>
      </c>
      <c r="C31" s="176">
        <v>2</v>
      </c>
      <c r="D31" s="176">
        <v>1</v>
      </c>
      <c r="E31" s="176">
        <v>37</v>
      </c>
      <c r="F31" s="176">
        <v>14.2</v>
      </c>
      <c r="G31" s="176">
        <v>5.0490940000000002</v>
      </c>
      <c r="H31" s="176">
        <v>0</v>
      </c>
    </row>
    <row r="32" spans="1:8" x14ac:dyDescent="0.15">
      <c r="A32" s="176">
        <v>45</v>
      </c>
      <c r="B32" s="176">
        <v>1</v>
      </c>
      <c r="C32" s="176">
        <v>3</v>
      </c>
      <c r="D32" s="176">
        <v>15</v>
      </c>
      <c r="E32" s="176">
        <v>20</v>
      </c>
      <c r="F32" s="176">
        <v>2.1</v>
      </c>
      <c r="G32" s="176">
        <v>0.315</v>
      </c>
      <c r="H32" s="176">
        <v>0</v>
      </c>
    </row>
    <row r="33" spans="1:8" x14ac:dyDescent="0.15">
      <c r="A33" s="176">
        <v>30</v>
      </c>
      <c r="B33" s="176">
        <v>1</v>
      </c>
      <c r="C33" s="176">
        <v>1</v>
      </c>
      <c r="D33" s="176">
        <v>10</v>
      </c>
      <c r="E33" s="176">
        <v>22</v>
      </c>
      <c r="F33" s="176">
        <v>10.5</v>
      </c>
      <c r="G33" s="176">
        <v>1.17117</v>
      </c>
      <c r="H33" s="176">
        <v>0</v>
      </c>
    </row>
    <row r="34" spans="1:8" x14ac:dyDescent="0.15">
      <c r="A34" s="176">
        <v>27</v>
      </c>
      <c r="B34" s="176">
        <v>3</v>
      </c>
      <c r="C34" s="176">
        <v>2</v>
      </c>
      <c r="D34" s="176">
        <v>7</v>
      </c>
      <c r="E34" s="176">
        <v>26</v>
      </c>
      <c r="F34" s="176">
        <v>6</v>
      </c>
      <c r="G34" s="176">
        <v>0.83772000000000002</v>
      </c>
      <c r="H34" s="176">
        <v>0</v>
      </c>
    </row>
    <row r="35" spans="1:8" x14ac:dyDescent="0.15">
      <c r="A35" s="176">
        <v>25</v>
      </c>
      <c r="B35" s="176">
        <v>1</v>
      </c>
      <c r="C35" s="176">
        <v>8</v>
      </c>
      <c r="D35" s="176">
        <v>4</v>
      </c>
      <c r="E35" s="176">
        <v>27</v>
      </c>
      <c r="F35" s="176">
        <v>14.4</v>
      </c>
      <c r="G35" s="176">
        <v>2.8693439999999999</v>
      </c>
      <c r="H35" s="176">
        <v>0</v>
      </c>
    </row>
    <row r="36" spans="1:8" x14ac:dyDescent="0.15">
      <c r="A36" s="176">
        <v>25</v>
      </c>
      <c r="B36" s="176">
        <v>1</v>
      </c>
      <c r="C36" s="176">
        <v>8</v>
      </c>
      <c r="D36" s="176">
        <v>1</v>
      </c>
      <c r="E36" s="176">
        <v>35</v>
      </c>
      <c r="F36" s="176">
        <v>2.9</v>
      </c>
      <c r="G36" s="176">
        <v>0.93786000000000003</v>
      </c>
      <c r="H36" s="176">
        <v>0</v>
      </c>
    </row>
    <row r="37" spans="1:8" x14ac:dyDescent="0.15">
      <c r="A37" s="176">
        <v>26</v>
      </c>
      <c r="B37" s="176">
        <v>2</v>
      </c>
      <c r="C37" s="176">
        <v>6</v>
      </c>
      <c r="D37" s="176">
        <v>7</v>
      </c>
      <c r="E37" s="176">
        <v>45</v>
      </c>
      <c r="F37" s="176">
        <v>26</v>
      </c>
      <c r="G37" s="176">
        <v>5.6510999999999996</v>
      </c>
      <c r="H37" s="176">
        <v>0</v>
      </c>
    </row>
    <row r="38" spans="1:8" x14ac:dyDescent="0.15">
      <c r="A38" s="176">
        <v>30</v>
      </c>
      <c r="B38" s="176">
        <v>2</v>
      </c>
      <c r="C38" s="176">
        <v>10</v>
      </c>
      <c r="D38" s="176">
        <v>4</v>
      </c>
      <c r="E38" s="176">
        <v>22</v>
      </c>
      <c r="F38" s="176">
        <v>16.100000000000001</v>
      </c>
      <c r="G38" s="176">
        <v>2.1322839999999998</v>
      </c>
      <c r="H38" s="176">
        <v>0</v>
      </c>
    </row>
    <row r="39" spans="1:8" x14ac:dyDescent="0.15">
      <c r="A39" s="176">
        <v>32</v>
      </c>
      <c r="B39" s="176">
        <v>2</v>
      </c>
      <c r="C39" s="176">
        <v>12</v>
      </c>
      <c r="D39" s="176">
        <v>1</v>
      </c>
      <c r="E39" s="176">
        <v>54</v>
      </c>
      <c r="F39" s="176">
        <v>14.4</v>
      </c>
      <c r="G39" s="176">
        <v>4.5800640000000001</v>
      </c>
      <c r="H39" s="176">
        <v>0</v>
      </c>
    </row>
    <row r="40" spans="1:8" x14ac:dyDescent="0.15">
      <c r="A40" s="176">
        <v>28</v>
      </c>
      <c r="B40" s="176">
        <v>2</v>
      </c>
      <c r="C40" s="176">
        <v>1</v>
      </c>
      <c r="D40" s="176">
        <v>8</v>
      </c>
      <c r="E40" s="176">
        <v>24</v>
      </c>
      <c r="F40" s="176">
        <v>17.100000000000001</v>
      </c>
      <c r="G40" s="176">
        <v>2.7660960000000001</v>
      </c>
      <c r="H40" s="176">
        <v>1</v>
      </c>
    </row>
    <row r="41" spans="1:8" x14ac:dyDescent="0.15">
      <c r="A41" s="176">
        <v>45</v>
      </c>
      <c r="B41" s="176">
        <v>1</v>
      </c>
      <c r="C41" s="176">
        <v>23</v>
      </c>
      <c r="D41" s="176">
        <v>5</v>
      </c>
      <c r="E41" s="176">
        <v>50</v>
      </c>
      <c r="F41" s="176">
        <v>4.2</v>
      </c>
      <c r="G41" s="176">
        <v>1.5414000000000001</v>
      </c>
      <c r="H41" s="176">
        <v>0</v>
      </c>
    </row>
    <row r="42" spans="1:8" x14ac:dyDescent="0.15">
      <c r="A42" s="176">
        <v>23</v>
      </c>
      <c r="B42" s="176">
        <v>1</v>
      </c>
      <c r="C42" s="176">
        <v>7</v>
      </c>
      <c r="D42" s="176">
        <v>2</v>
      </c>
      <c r="E42" s="176">
        <v>31</v>
      </c>
      <c r="F42" s="176">
        <v>6.6</v>
      </c>
      <c r="G42" s="176">
        <v>1.70841</v>
      </c>
      <c r="H42" s="176">
        <v>0</v>
      </c>
    </row>
    <row r="43" spans="1:8" x14ac:dyDescent="0.15">
      <c r="A43" s="176">
        <v>34</v>
      </c>
      <c r="B43" s="176">
        <v>1</v>
      </c>
      <c r="C43" s="176">
        <v>17</v>
      </c>
      <c r="D43" s="176">
        <v>3</v>
      </c>
      <c r="E43" s="176">
        <v>59</v>
      </c>
      <c r="F43" s="176">
        <v>8</v>
      </c>
      <c r="G43" s="176">
        <v>2.9122400000000002</v>
      </c>
      <c r="H43" s="176">
        <v>0</v>
      </c>
    </row>
    <row r="44" spans="1:8" x14ac:dyDescent="0.15">
      <c r="A44" s="176">
        <v>42</v>
      </c>
      <c r="B44" s="176">
        <v>2</v>
      </c>
      <c r="C44" s="176">
        <v>7</v>
      </c>
      <c r="D44" s="176">
        <v>23</v>
      </c>
      <c r="E44" s="176">
        <v>41</v>
      </c>
      <c r="F44" s="176">
        <v>4.5999999999999996</v>
      </c>
      <c r="G44" s="176">
        <v>0.944886</v>
      </c>
      <c r="H44" s="176">
        <v>0</v>
      </c>
    </row>
    <row r="45" spans="1:8" x14ac:dyDescent="0.15">
      <c r="A45" s="176">
        <v>39</v>
      </c>
      <c r="B45" s="176">
        <v>1</v>
      </c>
      <c r="C45" s="176">
        <v>19</v>
      </c>
      <c r="D45" s="176">
        <v>5</v>
      </c>
      <c r="E45" s="176">
        <v>48</v>
      </c>
      <c r="F45" s="176">
        <v>13.1</v>
      </c>
      <c r="G45" s="176">
        <v>4.3575840000000001</v>
      </c>
      <c r="H45" s="176">
        <v>0</v>
      </c>
    </row>
    <row r="46" spans="1:8" x14ac:dyDescent="0.15">
      <c r="A46" s="176">
        <v>26</v>
      </c>
      <c r="B46" s="176">
        <v>1</v>
      </c>
      <c r="C46" s="176">
        <v>0</v>
      </c>
      <c r="D46" s="176">
        <v>0</v>
      </c>
      <c r="E46" s="176">
        <v>14</v>
      </c>
      <c r="F46" s="176">
        <v>7.5</v>
      </c>
      <c r="G46" s="176">
        <v>0.74760000000000004</v>
      </c>
      <c r="H46" s="176">
        <v>1</v>
      </c>
    </row>
    <row r="47" spans="1:8" x14ac:dyDescent="0.15">
      <c r="A47" s="176">
        <v>21</v>
      </c>
      <c r="B47" s="176">
        <v>2</v>
      </c>
      <c r="C47" s="176">
        <v>0</v>
      </c>
      <c r="D47" s="176">
        <v>1</v>
      </c>
      <c r="E47" s="176">
        <v>16</v>
      </c>
      <c r="F47" s="176">
        <v>6.8</v>
      </c>
      <c r="G47" s="176">
        <v>0.93785600000000002</v>
      </c>
      <c r="H47" s="176">
        <v>0</v>
      </c>
    </row>
    <row r="48" spans="1:8" x14ac:dyDescent="0.15">
      <c r="A48" s="176">
        <v>35</v>
      </c>
      <c r="B48" s="176">
        <v>1</v>
      </c>
      <c r="C48" s="176">
        <v>13</v>
      </c>
      <c r="D48" s="176">
        <v>15</v>
      </c>
      <c r="E48" s="176">
        <v>35</v>
      </c>
      <c r="F48" s="176">
        <v>4.5</v>
      </c>
      <c r="G48" s="176">
        <v>1.1434500000000001</v>
      </c>
      <c r="H48" s="176">
        <v>0</v>
      </c>
    </row>
    <row r="49" spans="1:8" x14ac:dyDescent="0.15">
      <c r="A49" s="176">
        <v>47</v>
      </c>
      <c r="B49" s="176">
        <v>1</v>
      </c>
      <c r="C49" s="176">
        <v>4</v>
      </c>
      <c r="D49" s="176">
        <v>2</v>
      </c>
      <c r="E49" s="176">
        <v>26</v>
      </c>
      <c r="F49" s="176">
        <v>10.4</v>
      </c>
      <c r="G49" s="176">
        <v>2.5823200000000002</v>
      </c>
      <c r="H49" s="176">
        <v>0</v>
      </c>
    </row>
    <row r="50" spans="1:8" x14ac:dyDescent="0.15">
      <c r="A50" s="176">
        <v>23</v>
      </c>
      <c r="B50" s="176">
        <v>2</v>
      </c>
      <c r="C50" s="176">
        <v>0</v>
      </c>
      <c r="D50" s="176">
        <v>2</v>
      </c>
      <c r="E50" s="176">
        <v>21</v>
      </c>
      <c r="F50" s="176">
        <v>11.4</v>
      </c>
      <c r="G50" s="176">
        <v>1.618344</v>
      </c>
      <c r="H50" s="176">
        <v>1</v>
      </c>
    </row>
    <row r="51" spans="1:8" x14ac:dyDescent="0.15">
      <c r="A51" s="176">
        <v>35</v>
      </c>
      <c r="B51" s="176">
        <v>1</v>
      </c>
      <c r="C51" s="176">
        <v>18</v>
      </c>
      <c r="D51" s="176">
        <v>2</v>
      </c>
      <c r="E51" s="176">
        <v>42</v>
      </c>
      <c r="F51" s="176">
        <v>7.4</v>
      </c>
      <c r="G51" s="176">
        <v>2.9028719999999999</v>
      </c>
      <c r="H51" s="176">
        <v>0</v>
      </c>
    </row>
    <row r="52" spans="1:8" x14ac:dyDescent="0.15">
      <c r="A52" s="176">
        <v>34</v>
      </c>
      <c r="B52" s="176">
        <v>1</v>
      </c>
      <c r="C52" s="176">
        <v>2</v>
      </c>
      <c r="D52" s="176">
        <v>11</v>
      </c>
      <c r="E52" s="176">
        <v>25</v>
      </c>
      <c r="F52" s="176">
        <v>12.6</v>
      </c>
      <c r="G52" s="176">
        <v>2.5767000000000002</v>
      </c>
      <c r="H52" s="176">
        <v>1</v>
      </c>
    </row>
    <row r="53" spans="1:8" x14ac:dyDescent="0.15">
      <c r="A53" s="176">
        <v>46</v>
      </c>
      <c r="B53" s="176">
        <v>1</v>
      </c>
      <c r="C53" s="176">
        <v>1</v>
      </c>
      <c r="D53" s="176">
        <v>12</v>
      </c>
      <c r="E53" s="176">
        <v>20</v>
      </c>
      <c r="F53" s="176">
        <v>14</v>
      </c>
      <c r="G53" s="176">
        <v>1.9907999999999999</v>
      </c>
      <c r="H53" s="176">
        <v>0</v>
      </c>
    </row>
    <row r="54" spans="1:8" x14ac:dyDescent="0.15">
      <c r="A54" s="176">
        <v>46</v>
      </c>
      <c r="B54" s="176">
        <v>1</v>
      </c>
      <c r="C54" s="176">
        <v>16</v>
      </c>
      <c r="D54" s="176">
        <v>18</v>
      </c>
      <c r="E54" s="176">
        <v>52</v>
      </c>
      <c r="F54" s="176">
        <v>12.9</v>
      </c>
      <c r="G54" s="176">
        <v>3.6759840000000001</v>
      </c>
      <c r="H54" s="176">
        <v>1</v>
      </c>
    </row>
    <row r="55" spans="1:8" x14ac:dyDescent="0.15">
      <c r="A55" s="176">
        <v>38</v>
      </c>
      <c r="B55" s="176">
        <v>3</v>
      </c>
      <c r="C55" s="176">
        <v>4</v>
      </c>
      <c r="D55" s="176">
        <v>18</v>
      </c>
      <c r="E55" s="176">
        <v>25</v>
      </c>
      <c r="F55" s="176">
        <v>3.7</v>
      </c>
      <c r="G55" s="176">
        <v>0.61327500000000001</v>
      </c>
      <c r="H55" s="176">
        <v>0</v>
      </c>
    </row>
    <row r="56" spans="1:8" x14ac:dyDescent="0.15">
      <c r="A56" s="176">
        <v>40</v>
      </c>
      <c r="B56" s="176">
        <v>2</v>
      </c>
      <c r="C56" s="176">
        <v>3</v>
      </c>
      <c r="D56" s="176">
        <v>2</v>
      </c>
      <c r="E56" s="176">
        <v>28</v>
      </c>
      <c r="F56" s="176">
        <v>9.5</v>
      </c>
      <c r="G56" s="176">
        <v>2.1067200000000001</v>
      </c>
      <c r="H56" s="176">
        <v>0</v>
      </c>
    </row>
    <row r="57" spans="1:8" x14ac:dyDescent="0.15">
      <c r="A57" s="176">
        <v>37</v>
      </c>
      <c r="B57" s="176">
        <v>1</v>
      </c>
      <c r="C57" s="176">
        <v>1</v>
      </c>
      <c r="D57" s="176">
        <v>3</v>
      </c>
      <c r="E57" s="176">
        <v>24</v>
      </c>
      <c r="F57" s="176">
        <v>15.1</v>
      </c>
      <c r="G57" s="176">
        <v>1.822872</v>
      </c>
      <c r="H57" s="176">
        <v>1</v>
      </c>
    </row>
    <row r="58" spans="1:8" x14ac:dyDescent="0.15">
      <c r="A58" s="176">
        <v>35</v>
      </c>
      <c r="B58" s="176">
        <v>1</v>
      </c>
      <c r="C58" s="176">
        <v>9</v>
      </c>
      <c r="D58" s="176">
        <v>1</v>
      </c>
      <c r="E58" s="176">
        <v>34</v>
      </c>
      <c r="F58" s="176">
        <v>5</v>
      </c>
      <c r="G58" s="176">
        <v>1.3022</v>
      </c>
      <c r="H58" s="176">
        <v>0</v>
      </c>
    </row>
    <row r="59" spans="1:8" x14ac:dyDescent="0.15">
      <c r="A59" s="176">
        <v>39</v>
      </c>
      <c r="B59" s="176">
        <v>2</v>
      </c>
      <c r="C59" s="176">
        <v>16</v>
      </c>
      <c r="D59" s="176">
        <v>13</v>
      </c>
      <c r="E59" s="176">
        <v>69</v>
      </c>
      <c r="F59" s="176">
        <v>2.4</v>
      </c>
      <c r="G59" s="176">
        <v>0.59450400000000003</v>
      </c>
      <c r="H59" s="176">
        <v>0</v>
      </c>
    </row>
    <row r="60" spans="1:8" x14ac:dyDescent="0.15">
      <c r="A60" s="176">
        <v>40</v>
      </c>
      <c r="B60" s="176">
        <v>3</v>
      </c>
      <c r="C60" s="176">
        <v>18</v>
      </c>
      <c r="D60" s="176">
        <v>6</v>
      </c>
      <c r="E60" s="176">
        <v>100</v>
      </c>
      <c r="F60" s="176">
        <v>2.5</v>
      </c>
      <c r="G60" s="176">
        <v>1.0149999999999999</v>
      </c>
      <c r="H60" s="176">
        <v>0</v>
      </c>
    </row>
    <row r="61" spans="1:8" x14ac:dyDescent="0.15">
      <c r="A61" s="176">
        <v>50</v>
      </c>
      <c r="B61" s="176">
        <v>3</v>
      </c>
      <c r="C61" s="176">
        <v>10</v>
      </c>
      <c r="D61" s="176">
        <v>20</v>
      </c>
      <c r="E61" s="176">
        <v>80</v>
      </c>
      <c r="F61" s="176">
        <v>12.2</v>
      </c>
      <c r="G61" s="176">
        <v>7.2809600000000003</v>
      </c>
      <c r="H61" s="176">
        <v>0</v>
      </c>
    </row>
    <row r="62" spans="1:8" x14ac:dyDescent="0.15">
      <c r="A62" s="176">
        <v>31</v>
      </c>
      <c r="B62" s="176">
        <v>1</v>
      </c>
      <c r="C62" s="176">
        <v>9</v>
      </c>
      <c r="D62" s="176">
        <v>10</v>
      </c>
      <c r="E62" s="176">
        <v>28</v>
      </c>
      <c r="F62" s="176">
        <v>2.4</v>
      </c>
      <c r="G62" s="176">
        <v>0.62428799999999995</v>
      </c>
      <c r="H62" s="176">
        <v>0</v>
      </c>
    </row>
    <row r="63" spans="1:8" x14ac:dyDescent="0.15">
      <c r="A63" s="176">
        <v>29</v>
      </c>
      <c r="B63" s="176">
        <v>1</v>
      </c>
      <c r="C63" s="176">
        <v>13</v>
      </c>
      <c r="D63" s="176">
        <v>1</v>
      </c>
      <c r="E63" s="176">
        <v>42</v>
      </c>
      <c r="F63" s="176">
        <v>7.4</v>
      </c>
      <c r="G63" s="176">
        <v>1.6503479999999999</v>
      </c>
      <c r="H63" s="176">
        <v>1</v>
      </c>
    </row>
    <row r="64" spans="1:8" x14ac:dyDescent="0.15">
      <c r="A64" s="176">
        <v>37</v>
      </c>
      <c r="B64" s="176">
        <v>1</v>
      </c>
      <c r="C64" s="176">
        <v>4</v>
      </c>
      <c r="D64" s="176">
        <v>0</v>
      </c>
      <c r="E64" s="176">
        <v>23</v>
      </c>
      <c r="F64" s="176">
        <v>12.4</v>
      </c>
      <c r="G64" s="176">
        <v>1.98214</v>
      </c>
      <c r="H64" s="176">
        <v>0</v>
      </c>
    </row>
    <row r="65" spans="1:8" x14ac:dyDescent="0.15">
      <c r="A65" s="176">
        <v>33</v>
      </c>
      <c r="B65" s="176">
        <v>2</v>
      </c>
      <c r="C65" s="176">
        <v>4</v>
      </c>
      <c r="D65" s="176">
        <v>9</v>
      </c>
      <c r="E65" s="176">
        <v>55</v>
      </c>
      <c r="F65" s="176">
        <v>7</v>
      </c>
      <c r="G65" s="176">
        <v>1.69015</v>
      </c>
      <c r="H65" s="176">
        <v>0</v>
      </c>
    </row>
    <row r="66" spans="1:8" x14ac:dyDescent="0.15">
      <c r="A66" s="176">
        <v>26</v>
      </c>
      <c r="B66" s="176">
        <v>2</v>
      </c>
      <c r="C66" s="176">
        <v>5</v>
      </c>
      <c r="D66" s="176">
        <v>7</v>
      </c>
      <c r="E66" s="176">
        <v>28</v>
      </c>
      <c r="F66" s="176">
        <v>7.8</v>
      </c>
      <c r="G66" s="176">
        <v>1.1597040000000001</v>
      </c>
      <c r="H66" s="176">
        <v>0</v>
      </c>
    </row>
    <row r="67" spans="1:8" x14ac:dyDescent="0.15">
      <c r="A67" s="176">
        <v>32</v>
      </c>
      <c r="B67" s="176">
        <v>2</v>
      </c>
      <c r="C67" s="176">
        <v>11</v>
      </c>
      <c r="D67" s="176">
        <v>6</v>
      </c>
      <c r="E67" s="176">
        <v>75</v>
      </c>
      <c r="F67" s="176">
        <v>23.3</v>
      </c>
      <c r="G67" s="176">
        <v>9.7161000000000008</v>
      </c>
      <c r="H67" s="176">
        <v>1</v>
      </c>
    </row>
    <row r="68" spans="1:8" x14ac:dyDescent="0.15">
      <c r="A68" s="176">
        <v>28</v>
      </c>
      <c r="B68" s="176">
        <v>2</v>
      </c>
      <c r="C68" s="176">
        <v>2</v>
      </c>
      <c r="D68" s="176">
        <v>3</v>
      </c>
      <c r="E68" s="176">
        <v>23</v>
      </c>
      <c r="F68" s="176">
        <v>6.4</v>
      </c>
      <c r="G68" s="176">
        <v>1.285056</v>
      </c>
      <c r="H68" s="176">
        <v>1</v>
      </c>
    </row>
    <row r="69" spans="1:8" x14ac:dyDescent="0.15">
      <c r="A69" s="176">
        <v>39</v>
      </c>
      <c r="B69" s="176">
        <v>1</v>
      </c>
      <c r="C69" s="176">
        <v>19</v>
      </c>
      <c r="D69" s="176">
        <v>8</v>
      </c>
      <c r="E69" s="176">
        <v>46</v>
      </c>
      <c r="F69" s="176">
        <v>9.1</v>
      </c>
      <c r="G69" s="176">
        <v>1.6702140000000001</v>
      </c>
      <c r="H69" s="176">
        <v>0</v>
      </c>
    </row>
    <row r="70" spans="1:8" x14ac:dyDescent="0.15">
      <c r="A70" s="176">
        <v>28</v>
      </c>
      <c r="B70" s="176">
        <v>2</v>
      </c>
      <c r="C70" s="176">
        <v>8</v>
      </c>
      <c r="D70" s="176">
        <v>3</v>
      </c>
      <c r="E70" s="176">
        <v>31</v>
      </c>
      <c r="F70" s="176">
        <v>8.1999999999999993</v>
      </c>
      <c r="G70" s="176">
        <v>1.0498460000000001</v>
      </c>
      <c r="H70" s="176">
        <v>1</v>
      </c>
    </row>
    <row r="71" spans="1:8" x14ac:dyDescent="0.15">
      <c r="A71" s="176">
        <v>29</v>
      </c>
      <c r="B71" s="176">
        <v>1</v>
      </c>
      <c r="C71" s="176">
        <v>1</v>
      </c>
      <c r="D71" s="176">
        <v>2</v>
      </c>
      <c r="E71" s="176">
        <v>20</v>
      </c>
      <c r="F71" s="176">
        <v>18.600000000000001</v>
      </c>
      <c r="G71" s="176">
        <v>3.1508400000000001</v>
      </c>
      <c r="H71" s="176">
        <v>1</v>
      </c>
    </row>
    <row r="72" spans="1:8" x14ac:dyDescent="0.15">
      <c r="A72" s="176">
        <v>34</v>
      </c>
      <c r="B72" s="176">
        <v>2</v>
      </c>
      <c r="C72" s="176">
        <v>3</v>
      </c>
      <c r="D72" s="176">
        <v>8</v>
      </c>
      <c r="E72" s="176">
        <v>21</v>
      </c>
      <c r="F72" s="176">
        <v>23.1</v>
      </c>
      <c r="G72" s="176">
        <v>3.4490609999999999</v>
      </c>
      <c r="H72" s="176">
        <v>0</v>
      </c>
    </row>
    <row r="73" spans="1:8" x14ac:dyDescent="0.15">
      <c r="A73" s="176">
        <v>28</v>
      </c>
      <c r="B73" s="176">
        <v>2</v>
      </c>
      <c r="C73" s="176">
        <v>5</v>
      </c>
      <c r="D73" s="176">
        <v>9</v>
      </c>
      <c r="E73" s="176">
        <v>34</v>
      </c>
      <c r="F73" s="176">
        <v>23.8</v>
      </c>
      <c r="G73" s="176">
        <v>4.9927640000000002</v>
      </c>
      <c r="H73" s="176">
        <v>0</v>
      </c>
    </row>
    <row r="74" spans="1:8" x14ac:dyDescent="0.15">
      <c r="A74" s="176">
        <v>47</v>
      </c>
      <c r="B74" s="176">
        <v>1</v>
      </c>
      <c r="C74" s="176">
        <v>26</v>
      </c>
      <c r="D74" s="176">
        <v>21</v>
      </c>
      <c r="E74" s="176">
        <v>100</v>
      </c>
      <c r="F74" s="176">
        <v>12.8</v>
      </c>
      <c r="G74" s="176">
        <v>8.2175999999999991</v>
      </c>
      <c r="H74" s="176">
        <v>0</v>
      </c>
    </row>
    <row r="75" spans="1:8" x14ac:dyDescent="0.15">
      <c r="A75" s="176">
        <v>43</v>
      </c>
      <c r="B75" s="176">
        <v>4</v>
      </c>
      <c r="C75" s="176">
        <v>1</v>
      </c>
      <c r="D75" s="176">
        <v>5</v>
      </c>
      <c r="E75" s="176">
        <v>26</v>
      </c>
      <c r="F75" s="176">
        <v>10.6</v>
      </c>
      <c r="G75" s="176">
        <v>1.237444</v>
      </c>
      <c r="H75" s="176">
        <v>0</v>
      </c>
    </row>
    <row r="76" spans="1:8" x14ac:dyDescent="0.15">
      <c r="A76" s="176">
        <v>41</v>
      </c>
      <c r="B76" s="176">
        <v>1</v>
      </c>
      <c r="C76" s="176">
        <v>13</v>
      </c>
      <c r="D76" s="176">
        <v>10</v>
      </c>
      <c r="E76" s="176">
        <v>44</v>
      </c>
      <c r="F76" s="176">
        <v>1.7</v>
      </c>
      <c r="G76" s="176">
        <v>0.67693999999999999</v>
      </c>
      <c r="H76" s="176">
        <v>0</v>
      </c>
    </row>
    <row r="77" spans="1:8" x14ac:dyDescent="0.15">
      <c r="A77" s="176">
        <v>47</v>
      </c>
      <c r="B77" s="176">
        <v>1</v>
      </c>
      <c r="C77" s="176">
        <v>13</v>
      </c>
      <c r="D77" s="176">
        <v>25</v>
      </c>
      <c r="E77" s="176">
        <v>51</v>
      </c>
      <c r="F77" s="176">
        <v>23.8</v>
      </c>
      <c r="G77" s="176">
        <v>8.3994959999999992</v>
      </c>
      <c r="H77" s="176">
        <v>0</v>
      </c>
    </row>
    <row r="78" spans="1:8" x14ac:dyDescent="0.15">
      <c r="A78" s="176">
        <v>24</v>
      </c>
      <c r="B78" s="176">
        <v>1</v>
      </c>
      <c r="C78" s="176">
        <v>2</v>
      </c>
      <c r="D78" s="176">
        <v>1</v>
      </c>
      <c r="E78" s="176">
        <v>21</v>
      </c>
      <c r="F78" s="176">
        <v>0.6</v>
      </c>
      <c r="G78" s="176">
        <v>0.100926</v>
      </c>
      <c r="H78" s="176">
        <v>0</v>
      </c>
    </row>
    <row r="79" spans="1:8" x14ac:dyDescent="0.15">
      <c r="A79" s="176">
        <v>29</v>
      </c>
      <c r="B79" s="176">
        <v>1</v>
      </c>
      <c r="C79" s="176">
        <v>1</v>
      </c>
      <c r="D79" s="176">
        <v>9</v>
      </c>
      <c r="E79" s="176">
        <v>17</v>
      </c>
      <c r="F79" s="176">
        <v>6.7</v>
      </c>
      <c r="G79" s="176">
        <v>0.98181799999999997</v>
      </c>
      <c r="H79" s="176">
        <v>0</v>
      </c>
    </row>
    <row r="80" spans="1:8" x14ac:dyDescent="0.15">
      <c r="A80" s="176">
        <v>33</v>
      </c>
      <c r="B80" s="176">
        <v>1</v>
      </c>
      <c r="C80" s="176">
        <v>14</v>
      </c>
      <c r="D80" s="176">
        <v>2</v>
      </c>
      <c r="E80" s="176">
        <v>37</v>
      </c>
      <c r="F80" s="176">
        <v>2.6</v>
      </c>
      <c r="G80" s="176">
        <v>0.76286600000000004</v>
      </c>
      <c r="H80" s="176">
        <v>0</v>
      </c>
    </row>
    <row r="81" spans="1:8" x14ac:dyDescent="0.15">
      <c r="A81" s="176">
        <v>36</v>
      </c>
      <c r="B81" s="176">
        <v>1</v>
      </c>
      <c r="C81" s="176">
        <v>15</v>
      </c>
      <c r="D81" s="176">
        <v>10</v>
      </c>
      <c r="E81" s="176">
        <v>39</v>
      </c>
      <c r="F81" s="176">
        <v>3.2</v>
      </c>
      <c r="G81" s="176">
        <v>0.56159999999999999</v>
      </c>
      <c r="H81" s="176">
        <v>0</v>
      </c>
    </row>
    <row r="82" spans="1:8" x14ac:dyDescent="0.15">
      <c r="A82" s="176">
        <v>26</v>
      </c>
      <c r="B82" s="176">
        <v>1</v>
      </c>
      <c r="C82" s="176">
        <v>5</v>
      </c>
      <c r="D82" s="176">
        <v>3</v>
      </c>
      <c r="E82" s="176">
        <v>27</v>
      </c>
      <c r="F82" s="176">
        <v>10.5</v>
      </c>
      <c r="G82" s="176">
        <v>0.36287999999999998</v>
      </c>
      <c r="H82" s="176">
        <v>1</v>
      </c>
    </row>
    <row r="83" spans="1:8" x14ac:dyDescent="0.15">
      <c r="A83" s="176">
        <v>31</v>
      </c>
      <c r="B83" s="176">
        <v>1</v>
      </c>
      <c r="C83" s="176">
        <v>11</v>
      </c>
      <c r="D83" s="176">
        <v>12</v>
      </c>
      <c r="E83" s="176">
        <v>45</v>
      </c>
      <c r="F83" s="176">
        <v>17</v>
      </c>
      <c r="G83" s="176">
        <v>4.9112999999999998</v>
      </c>
      <c r="H83" s="176">
        <v>0</v>
      </c>
    </row>
    <row r="84" spans="1:8" x14ac:dyDescent="0.15">
      <c r="A84" s="176">
        <v>37</v>
      </c>
      <c r="B84" s="176">
        <v>1</v>
      </c>
      <c r="C84" s="176">
        <v>7</v>
      </c>
      <c r="D84" s="176">
        <v>3</v>
      </c>
      <c r="E84" s="176">
        <v>32</v>
      </c>
      <c r="F84" s="176">
        <v>19.600000000000001</v>
      </c>
      <c r="G84" s="176">
        <v>3.57504</v>
      </c>
      <c r="H84" s="176">
        <v>0</v>
      </c>
    </row>
    <row r="85" spans="1:8" x14ac:dyDescent="0.15">
      <c r="A85" s="176">
        <v>35</v>
      </c>
      <c r="B85" s="176">
        <v>4</v>
      </c>
      <c r="C85" s="176">
        <v>4</v>
      </c>
      <c r="D85" s="176">
        <v>16</v>
      </c>
      <c r="E85" s="176">
        <v>29</v>
      </c>
      <c r="F85" s="176">
        <v>11</v>
      </c>
      <c r="G85" s="176">
        <v>1.3461799999999999</v>
      </c>
      <c r="H85" s="176">
        <v>0</v>
      </c>
    </row>
    <row r="86" spans="1:8" x14ac:dyDescent="0.15">
      <c r="A86" s="176">
        <v>26</v>
      </c>
      <c r="B86" s="176">
        <v>1</v>
      </c>
      <c r="C86" s="176">
        <v>4</v>
      </c>
      <c r="D86" s="176">
        <v>3</v>
      </c>
      <c r="E86" s="176">
        <v>20</v>
      </c>
      <c r="F86" s="176">
        <v>5.4</v>
      </c>
      <c r="G86" s="176">
        <v>0.76139999999999997</v>
      </c>
      <c r="H86" s="176">
        <v>0</v>
      </c>
    </row>
    <row r="87" spans="1:8" x14ac:dyDescent="0.15">
      <c r="A87" s="176">
        <v>40</v>
      </c>
      <c r="B87" s="176">
        <v>1</v>
      </c>
      <c r="C87" s="176">
        <v>10</v>
      </c>
      <c r="D87" s="176">
        <v>15</v>
      </c>
      <c r="E87" s="176">
        <v>45</v>
      </c>
      <c r="F87" s="176">
        <v>18.8</v>
      </c>
      <c r="G87" s="176">
        <v>6.4465199999999996</v>
      </c>
      <c r="H87" s="176">
        <v>0</v>
      </c>
    </row>
    <row r="88" spans="1:8" x14ac:dyDescent="0.15">
      <c r="A88" s="176">
        <v>29</v>
      </c>
      <c r="B88" s="176">
        <v>2</v>
      </c>
      <c r="C88" s="176">
        <v>5</v>
      </c>
      <c r="D88" s="176">
        <v>4</v>
      </c>
      <c r="E88" s="176">
        <v>36</v>
      </c>
      <c r="F88" s="176">
        <v>12.4</v>
      </c>
      <c r="G88" s="176">
        <v>0.97315200000000002</v>
      </c>
      <c r="H88" s="176">
        <v>1</v>
      </c>
    </row>
    <row r="89" spans="1:8" x14ac:dyDescent="0.15">
      <c r="A89" s="176">
        <v>37</v>
      </c>
      <c r="B89" s="176">
        <v>3</v>
      </c>
      <c r="C89" s="176">
        <v>5</v>
      </c>
      <c r="D89" s="176">
        <v>17</v>
      </c>
      <c r="E89" s="176">
        <v>29</v>
      </c>
      <c r="F89" s="176">
        <v>24.6</v>
      </c>
      <c r="G89" s="176">
        <v>5.7286020000000004</v>
      </c>
      <c r="H89" s="176">
        <v>0</v>
      </c>
    </row>
    <row r="90" spans="1:8" x14ac:dyDescent="0.15">
      <c r="A90" s="176">
        <v>32</v>
      </c>
      <c r="B90" s="176">
        <v>1</v>
      </c>
      <c r="C90" s="176">
        <v>12</v>
      </c>
      <c r="D90" s="176">
        <v>12</v>
      </c>
      <c r="E90" s="176">
        <v>28</v>
      </c>
      <c r="F90" s="176">
        <v>2.9</v>
      </c>
      <c r="G90" s="176">
        <v>0.69588399999999995</v>
      </c>
      <c r="H90" s="176">
        <v>0</v>
      </c>
    </row>
    <row r="91" spans="1:8" x14ac:dyDescent="0.15">
      <c r="A91" s="176">
        <v>23</v>
      </c>
      <c r="B91" s="176">
        <v>2</v>
      </c>
      <c r="C91" s="176">
        <v>0</v>
      </c>
      <c r="D91" s="176">
        <v>1</v>
      </c>
      <c r="E91" s="176">
        <v>17</v>
      </c>
      <c r="F91" s="176">
        <v>27.7</v>
      </c>
      <c r="G91" s="176">
        <v>2.6652939999999998</v>
      </c>
      <c r="H91" s="176">
        <v>1</v>
      </c>
    </row>
    <row r="92" spans="1:8" x14ac:dyDescent="0.15">
      <c r="A92" s="176">
        <v>32</v>
      </c>
      <c r="B92" s="176">
        <v>1</v>
      </c>
      <c r="C92" s="176">
        <v>3</v>
      </c>
      <c r="D92" s="176">
        <v>10</v>
      </c>
      <c r="E92" s="176">
        <v>23</v>
      </c>
      <c r="F92" s="176">
        <v>6.2</v>
      </c>
      <c r="G92" s="176">
        <v>1.373238</v>
      </c>
      <c r="H92" s="176">
        <v>0</v>
      </c>
    </row>
    <row r="93" spans="1:8" x14ac:dyDescent="0.15">
      <c r="A93" s="176">
        <v>25</v>
      </c>
      <c r="B93" s="176">
        <v>1</v>
      </c>
      <c r="C93" s="176">
        <v>1</v>
      </c>
      <c r="D93" s="176">
        <v>6</v>
      </c>
      <c r="E93" s="176">
        <v>15</v>
      </c>
      <c r="F93" s="176">
        <v>11.4</v>
      </c>
      <c r="G93" s="176">
        <v>1.33893</v>
      </c>
      <c r="H93" s="176">
        <v>1</v>
      </c>
    </row>
    <row r="94" spans="1:8" x14ac:dyDescent="0.15">
      <c r="A94" s="176">
        <v>38</v>
      </c>
      <c r="B94" s="176">
        <v>1</v>
      </c>
      <c r="C94" s="176">
        <v>5</v>
      </c>
      <c r="D94" s="176">
        <v>5</v>
      </c>
      <c r="E94" s="176">
        <v>54</v>
      </c>
      <c r="F94" s="176">
        <v>10.6</v>
      </c>
      <c r="G94" s="176">
        <v>4.2243120000000003</v>
      </c>
      <c r="H94" s="176">
        <v>0</v>
      </c>
    </row>
    <row r="95" spans="1:8" x14ac:dyDescent="0.15">
      <c r="A95" s="176">
        <v>32</v>
      </c>
      <c r="B95" s="176">
        <v>2</v>
      </c>
      <c r="C95" s="176">
        <v>0</v>
      </c>
      <c r="D95" s="176">
        <v>6</v>
      </c>
      <c r="E95" s="176">
        <v>18</v>
      </c>
      <c r="F95" s="176">
        <v>5.8</v>
      </c>
      <c r="G95" s="176">
        <v>0.74750399999999995</v>
      </c>
      <c r="H95" s="176">
        <v>1</v>
      </c>
    </row>
    <row r="96" spans="1:8" x14ac:dyDescent="0.15">
      <c r="A96" s="176">
        <v>41</v>
      </c>
      <c r="B96" s="176">
        <v>3</v>
      </c>
      <c r="C96" s="176">
        <v>2</v>
      </c>
      <c r="D96" s="176">
        <v>0</v>
      </c>
      <c r="E96" s="176">
        <v>15</v>
      </c>
      <c r="F96" s="176">
        <v>26.3</v>
      </c>
      <c r="G96" s="176">
        <v>1.984335</v>
      </c>
      <c r="H96" s="176">
        <v>1</v>
      </c>
    </row>
    <row r="97" spans="1:8" x14ac:dyDescent="0.15">
      <c r="A97" s="176">
        <v>36</v>
      </c>
      <c r="B97" s="176">
        <v>1</v>
      </c>
      <c r="C97" s="176">
        <v>17</v>
      </c>
      <c r="D97" s="176">
        <v>6</v>
      </c>
      <c r="E97" s="176">
        <v>54</v>
      </c>
      <c r="F97" s="176">
        <v>4.4000000000000004</v>
      </c>
      <c r="G97" s="176">
        <v>1.648944</v>
      </c>
      <c r="H97" s="176">
        <v>0</v>
      </c>
    </row>
    <row r="98" spans="1:8" x14ac:dyDescent="0.15">
      <c r="A98" s="176">
        <v>42</v>
      </c>
      <c r="B98" s="176">
        <v>3</v>
      </c>
      <c r="C98" s="176">
        <v>13</v>
      </c>
      <c r="D98" s="176">
        <v>0</v>
      </c>
      <c r="E98" s="176">
        <v>82</v>
      </c>
      <c r="F98" s="176">
        <v>3.3</v>
      </c>
      <c r="G98" s="176">
        <v>1.390884</v>
      </c>
      <c r="H98" s="176">
        <v>0</v>
      </c>
    </row>
    <row r="99" spans="1:8" x14ac:dyDescent="0.15">
      <c r="A99" s="176">
        <v>41</v>
      </c>
      <c r="B99" s="176">
        <v>1</v>
      </c>
      <c r="C99" s="176">
        <v>14</v>
      </c>
      <c r="D99" s="176">
        <v>8</v>
      </c>
      <c r="E99" s="176">
        <v>52</v>
      </c>
      <c r="F99" s="176">
        <v>7.3</v>
      </c>
      <c r="G99" s="176">
        <v>2.8697759999999999</v>
      </c>
      <c r="H99" s="176">
        <v>0</v>
      </c>
    </row>
    <row r="100" spans="1:8" x14ac:dyDescent="0.15">
      <c r="A100" s="176">
        <v>29</v>
      </c>
      <c r="B100" s="176">
        <v>2</v>
      </c>
      <c r="C100" s="176">
        <v>4</v>
      </c>
      <c r="D100" s="176">
        <v>9</v>
      </c>
      <c r="E100" s="176">
        <v>19</v>
      </c>
      <c r="F100" s="176">
        <v>6.3</v>
      </c>
      <c r="G100" s="176">
        <v>0.515907</v>
      </c>
      <c r="H100" s="176">
        <v>0</v>
      </c>
    </row>
    <row r="101" spans="1:8" x14ac:dyDescent="0.15">
      <c r="A101" s="176">
        <v>38</v>
      </c>
      <c r="B101" s="176">
        <v>3</v>
      </c>
      <c r="C101" s="176">
        <v>4</v>
      </c>
      <c r="D101" s="176">
        <v>6</v>
      </c>
      <c r="E101" s="176">
        <v>31</v>
      </c>
      <c r="F101" s="176">
        <v>9.3000000000000007</v>
      </c>
      <c r="G101" s="176">
        <v>1.5510539999999999</v>
      </c>
      <c r="H101" s="176">
        <v>1</v>
      </c>
    </row>
    <row r="102" spans="1:8" x14ac:dyDescent="0.15">
      <c r="A102" s="176">
        <v>39</v>
      </c>
      <c r="B102" s="176">
        <v>1</v>
      </c>
      <c r="C102" s="176">
        <v>22</v>
      </c>
      <c r="D102" s="176">
        <v>9</v>
      </c>
      <c r="E102" s="176">
        <v>113</v>
      </c>
      <c r="F102" s="176">
        <v>2.6</v>
      </c>
      <c r="G102" s="176">
        <v>1.9508319999999999</v>
      </c>
      <c r="H102" s="176">
        <v>0</v>
      </c>
    </row>
    <row r="103" spans="1:8" x14ac:dyDescent="0.15">
      <c r="A103" s="176">
        <v>36</v>
      </c>
      <c r="B103" s="176">
        <v>1</v>
      </c>
      <c r="C103" s="176">
        <v>6</v>
      </c>
      <c r="D103" s="176">
        <v>9</v>
      </c>
      <c r="E103" s="176">
        <v>26</v>
      </c>
      <c r="F103" s="176">
        <v>8.3000000000000007</v>
      </c>
      <c r="G103" s="176">
        <v>2.1277879999999998</v>
      </c>
      <c r="H103" s="176">
        <v>0</v>
      </c>
    </row>
    <row r="104" spans="1:8" x14ac:dyDescent="0.15">
      <c r="A104" s="176">
        <v>33</v>
      </c>
      <c r="B104" s="176">
        <v>1</v>
      </c>
      <c r="C104" s="176">
        <v>8</v>
      </c>
      <c r="D104" s="176">
        <v>7</v>
      </c>
      <c r="E104" s="176">
        <v>27</v>
      </c>
      <c r="F104" s="176">
        <v>5.8</v>
      </c>
      <c r="G104" s="176">
        <v>0.78926399999999997</v>
      </c>
      <c r="H104" s="176">
        <v>0</v>
      </c>
    </row>
    <row r="105" spans="1:8" x14ac:dyDescent="0.15">
      <c r="A105" s="176">
        <v>42</v>
      </c>
      <c r="B105" s="176">
        <v>2</v>
      </c>
      <c r="C105" s="176">
        <v>21</v>
      </c>
      <c r="D105" s="176">
        <v>11</v>
      </c>
      <c r="E105" s="176">
        <v>121</v>
      </c>
      <c r="F105" s="176">
        <v>3.1</v>
      </c>
      <c r="G105" s="176">
        <v>2.3856359999999999</v>
      </c>
      <c r="H105" s="176">
        <v>0</v>
      </c>
    </row>
    <row r="106" spans="1:8" x14ac:dyDescent="0.15">
      <c r="A106" s="176">
        <v>41</v>
      </c>
      <c r="B106" s="176">
        <v>2</v>
      </c>
      <c r="C106" s="176">
        <v>22</v>
      </c>
      <c r="D106" s="176">
        <v>17</v>
      </c>
      <c r="E106" s="176">
        <v>75</v>
      </c>
      <c r="F106" s="176">
        <v>23.6</v>
      </c>
      <c r="G106" s="176">
        <v>7.8234000000000004</v>
      </c>
      <c r="H106" s="176">
        <v>0</v>
      </c>
    </row>
    <row r="107" spans="1:8" x14ac:dyDescent="0.15">
      <c r="A107" s="176">
        <v>40</v>
      </c>
      <c r="B107" s="176">
        <v>1</v>
      </c>
      <c r="C107" s="176">
        <v>8</v>
      </c>
      <c r="D107" s="176">
        <v>17</v>
      </c>
      <c r="E107" s="176">
        <v>28</v>
      </c>
      <c r="F107" s="176">
        <v>3.6</v>
      </c>
      <c r="G107" s="176">
        <v>0.47376000000000001</v>
      </c>
      <c r="H107" s="176">
        <v>0</v>
      </c>
    </row>
    <row r="108" spans="1:8" x14ac:dyDescent="0.15">
      <c r="A108" s="176">
        <v>53</v>
      </c>
      <c r="B108" s="176">
        <v>1</v>
      </c>
      <c r="C108" s="176">
        <v>9</v>
      </c>
      <c r="D108" s="176">
        <v>18</v>
      </c>
      <c r="E108" s="176">
        <v>50</v>
      </c>
      <c r="F108" s="176">
        <v>11.2</v>
      </c>
      <c r="G108" s="176">
        <v>3.5840000000000001</v>
      </c>
      <c r="H108" s="176">
        <v>1</v>
      </c>
    </row>
    <row r="109" spans="1:8" x14ac:dyDescent="0.15">
      <c r="A109" s="176">
        <v>28</v>
      </c>
      <c r="B109" s="176">
        <v>1</v>
      </c>
      <c r="C109" s="176">
        <v>4</v>
      </c>
      <c r="D109" s="176">
        <v>8</v>
      </c>
      <c r="E109" s="176">
        <v>26</v>
      </c>
      <c r="F109" s="176">
        <v>13.5</v>
      </c>
      <c r="G109" s="176">
        <v>2.2148099999999999</v>
      </c>
      <c r="H109" s="176">
        <v>0</v>
      </c>
    </row>
    <row r="110" spans="1:8" x14ac:dyDescent="0.15">
      <c r="A110" s="176">
        <v>36</v>
      </c>
      <c r="B110" s="176">
        <v>2</v>
      </c>
      <c r="C110" s="176">
        <v>12</v>
      </c>
      <c r="D110" s="176">
        <v>13</v>
      </c>
      <c r="E110" s="176">
        <v>60</v>
      </c>
      <c r="F110" s="176">
        <v>7.9</v>
      </c>
      <c r="G110" s="176">
        <v>3.01938</v>
      </c>
      <c r="H110" s="176">
        <v>0</v>
      </c>
    </row>
    <row r="111" spans="1:8" x14ac:dyDescent="0.15">
      <c r="A111" s="176">
        <v>34</v>
      </c>
      <c r="B111" s="176">
        <v>2</v>
      </c>
      <c r="C111" s="176">
        <v>9</v>
      </c>
      <c r="D111" s="176">
        <v>13</v>
      </c>
      <c r="E111" s="176">
        <v>45</v>
      </c>
      <c r="F111" s="176">
        <v>10.1</v>
      </c>
      <c r="G111" s="176">
        <v>3.42693</v>
      </c>
      <c r="H111" s="176">
        <v>0</v>
      </c>
    </row>
    <row r="112" spans="1:8" x14ac:dyDescent="0.15">
      <c r="A112" s="176">
        <v>45</v>
      </c>
      <c r="B112" s="176">
        <v>3</v>
      </c>
      <c r="C112" s="176">
        <v>2</v>
      </c>
      <c r="D112" s="176">
        <v>5</v>
      </c>
      <c r="E112" s="176">
        <v>39</v>
      </c>
      <c r="F112" s="176">
        <v>4.9000000000000004</v>
      </c>
      <c r="G112" s="176">
        <v>1.4523600000000001</v>
      </c>
      <c r="H112" s="176">
        <v>0</v>
      </c>
    </row>
    <row r="113" spans="1:8" x14ac:dyDescent="0.15">
      <c r="A113" s="176">
        <v>38</v>
      </c>
      <c r="B113" s="176">
        <v>1</v>
      </c>
      <c r="C113" s="176">
        <v>6</v>
      </c>
      <c r="D113" s="176">
        <v>0</v>
      </c>
      <c r="E113" s="176">
        <v>41</v>
      </c>
      <c r="F113" s="176">
        <v>8.9</v>
      </c>
      <c r="G113" s="176">
        <v>3.3826230000000002</v>
      </c>
      <c r="H113" s="176">
        <v>0</v>
      </c>
    </row>
    <row r="114" spans="1:8" x14ac:dyDescent="0.15">
      <c r="A114" s="176">
        <v>21</v>
      </c>
      <c r="B114" s="176">
        <v>3</v>
      </c>
      <c r="C114" s="176">
        <v>0</v>
      </c>
      <c r="D114" s="176">
        <v>2</v>
      </c>
      <c r="E114" s="176">
        <v>24</v>
      </c>
      <c r="F114" s="176">
        <v>7.7</v>
      </c>
      <c r="G114" s="176">
        <v>1.0145519999999999</v>
      </c>
      <c r="H114" s="176">
        <v>0</v>
      </c>
    </row>
    <row r="115" spans="1:8" x14ac:dyDescent="0.15">
      <c r="A115" s="176">
        <v>42</v>
      </c>
      <c r="B115" s="176">
        <v>1</v>
      </c>
      <c r="C115" s="176">
        <v>12</v>
      </c>
      <c r="D115" s="176">
        <v>11</v>
      </c>
      <c r="E115" s="176">
        <v>51</v>
      </c>
      <c r="F115" s="176">
        <v>21.4</v>
      </c>
      <c r="G115" s="176">
        <v>8.5020059999999997</v>
      </c>
      <c r="H115" s="176">
        <v>0</v>
      </c>
    </row>
    <row r="116" spans="1:8" x14ac:dyDescent="0.15">
      <c r="A116" s="176">
        <v>52</v>
      </c>
      <c r="B116" s="176">
        <v>1</v>
      </c>
      <c r="C116" s="176">
        <v>16</v>
      </c>
      <c r="D116" s="176">
        <v>25</v>
      </c>
      <c r="E116" s="176">
        <v>64</v>
      </c>
      <c r="F116" s="176">
        <v>8.6</v>
      </c>
      <c r="G116" s="176">
        <v>3.638144</v>
      </c>
      <c r="H116" s="176">
        <v>0</v>
      </c>
    </row>
    <row r="117" spans="1:8" x14ac:dyDescent="0.15">
      <c r="A117" s="176">
        <v>25</v>
      </c>
      <c r="B117" s="176">
        <v>2</v>
      </c>
      <c r="C117" s="176">
        <v>4</v>
      </c>
      <c r="D117" s="176">
        <v>6</v>
      </c>
      <c r="E117" s="176">
        <v>33</v>
      </c>
      <c r="F117" s="176">
        <v>5.2</v>
      </c>
      <c r="G117" s="176">
        <v>1.163448</v>
      </c>
      <c r="H117" s="176">
        <v>0</v>
      </c>
    </row>
    <row r="118" spans="1:8" x14ac:dyDescent="0.15">
      <c r="A118" s="176">
        <v>34</v>
      </c>
      <c r="B118" s="176">
        <v>2</v>
      </c>
      <c r="C118" s="176">
        <v>9</v>
      </c>
      <c r="D118" s="176">
        <v>9</v>
      </c>
      <c r="E118" s="176">
        <v>65</v>
      </c>
      <c r="F118" s="176">
        <v>6.2</v>
      </c>
      <c r="G118" s="176">
        <v>1.92231</v>
      </c>
      <c r="H118" s="176">
        <v>0</v>
      </c>
    </row>
    <row r="119" spans="1:8" x14ac:dyDescent="0.15">
      <c r="A119" s="176">
        <v>40</v>
      </c>
      <c r="B119" s="176">
        <v>2</v>
      </c>
      <c r="C119" s="176">
        <v>15</v>
      </c>
      <c r="D119" s="176">
        <v>16</v>
      </c>
      <c r="E119" s="176">
        <v>73</v>
      </c>
      <c r="F119" s="176">
        <v>3.4</v>
      </c>
      <c r="G119" s="176">
        <v>1.4494880000000001</v>
      </c>
      <c r="H119" s="176">
        <v>0</v>
      </c>
    </row>
    <row r="120" spans="1:8" x14ac:dyDescent="0.15">
      <c r="A120" s="176">
        <v>31</v>
      </c>
      <c r="B120" s="176">
        <v>2</v>
      </c>
      <c r="C120" s="176">
        <v>0</v>
      </c>
      <c r="D120" s="176">
        <v>4</v>
      </c>
      <c r="E120" s="176">
        <v>27</v>
      </c>
      <c r="F120" s="176">
        <v>12.8</v>
      </c>
      <c r="G120" s="176">
        <v>2.3673600000000001</v>
      </c>
      <c r="H120" s="176">
        <v>1</v>
      </c>
    </row>
    <row r="121" spans="1:8" x14ac:dyDescent="0.15">
      <c r="A121" s="176">
        <v>25</v>
      </c>
      <c r="B121" s="176">
        <v>1</v>
      </c>
      <c r="C121" s="176">
        <v>1</v>
      </c>
      <c r="D121" s="176">
        <v>0</v>
      </c>
      <c r="E121" s="176">
        <v>20</v>
      </c>
      <c r="F121" s="176">
        <v>6.7</v>
      </c>
      <c r="G121" s="176">
        <v>0.86831999999999998</v>
      </c>
      <c r="H121" s="176">
        <v>1</v>
      </c>
    </row>
    <row r="122" spans="1:8" x14ac:dyDescent="0.15">
      <c r="A122" s="176">
        <v>45</v>
      </c>
      <c r="B122" s="176">
        <v>1</v>
      </c>
      <c r="C122" s="176">
        <v>12</v>
      </c>
      <c r="D122" s="176">
        <v>19</v>
      </c>
      <c r="E122" s="176">
        <v>37</v>
      </c>
      <c r="F122" s="176">
        <v>9.5</v>
      </c>
      <c r="G122" s="176">
        <v>2.1722700000000001</v>
      </c>
      <c r="H122" s="176">
        <v>0</v>
      </c>
    </row>
    <row r="123" spans="1:8" x14ac:dyDescent="0.15">
      <c r="A123" s="176">
        <v>23</v>
      </c>
      <c r="B123" s="176">
        <v>1</v>
      </c>
      <c r="C123" s="176">
        <v>3</v>
      </c>
      <c r="D123" s="176">
        <v>0</v>
      </c>
      <c r="E123" s="176">
        <v>19</v>
      </c>
      <c r="F123" s="176">
        <v>8.4</v>
      </c>
      <c r="G123" s="176">
        <v>1.3167</v>
      </c>
      <c r="H123" s="176">
        <v>1</v>
      </c>
    </row>
    <row r="124" spans="1:8" x14ac:dyDescent="0.15">
      <c r="A124" s="176">
        <v>34</v>
      </c>
      <c r="B124" s="176">
        <v>4</v>
      </c>
      <c r="C124" s="176">
        <v>6</v>
      </c>
      <c r="D124" s="176">
        <v>3</v>
      </c>
      <c r="E124" s="176">
        <v>27</v>
      </c>
      <c r="F124" s="176">
        <v>35.299999999999997</v>
      </c>
      <c r="G124" s="176">
        <v>7.5485519999999999</v>
      </c>
      <c r="H124" s="176">
        <v>1</v>
      </c>
    </row>
    <row r="125" spans="1:8" x14ac:dyDescent="0.15">
      <c r="A125" s="176">
        <v>31</v>
      </c>
      <c r="B125" s="176">
        <v>1</v>
      </c>
      <c r="C125" s="176">
        <v>2</v>
      </c>
      <c r="D125" s="176">
        <v>4</v>
      </c>
      <c r="E125" s="176">
        <v>22</v>
      </c>
      <c r="F125" s="176">
        <v>12.7</v>
      </c>
      <c r="G125" s="176">
        <v>1.701546</v>
      </c>
      <c r="H125" s="176">
        <v>1</v>
      </c>
    </row>
    <row r="126" spans="1:8" x14ac:dyDescent="0.15">
      <c r="A126" s="176">
        <v>28</v>
      </c>
      <c r="B126" s="176">
        <v>1</v>
      </c>
      <c r="C126" s="176">
        <v>5</v>
      </c>
      <c r="D126" s="176">
        <v>9</v>
      </c>
      <c r="E126" s="176">
        <v>22</v>
      </c>
      <c r="F126" s="176">
        <v>2.8</v>
      </c>
      <c r="G126" s="176">
        <v>0.47555199999999997</v>
      </c>
      <c r="H126" s="176">
        <v>0</v>
      </c>
    </row>
    <row r="127" spans="1:8" x14ac:dyDescent="0.15">
      <c r="A127" s="176">
        <v>41</v>
      </c>
      <c r="B127" s="176">
        <v>1</v>
      </c>
      <c r="C127" s="176">
        <v>7</v>
      </c>
      <c r="D127" s="176">
        <v>11</v>
      </c>
      <c r="E127" s="176">
        <v>43</v>
      </c>
      <c r="F127" s="176">
        <v>4.4000000000000004</v>
      </c>
      <c r="G127" s="176">
        <v>1.1976359999999999</v>
      </c>
      <c r="H127" s="176">
        <v>0</v>
      </c>
    </row>
    <row r="128" spans="1:8" x14ac:dyDescent="0.15">
      <c r="A128" s="176">
        <v>39</v>
      </c>
      <c r="B128" s="176">
        <v>2</v>
      </c>
      <c r="C128" s="176">
        <v>7</v>
      </c>
      <c r="D128" s="176">
        <v>2</v>
      </c>
      <c r="E128" s="176">
        <v>68</v>
      </c>
      <c r="F128" s="176">
        <v>13</v>
      </c>
      <c r="G128" s="176">
        <v>7.8234000000000004</v>
      </c>
      <c r="H128" s="176">
        <v>1</v>
      </c>
    </row>
    <row r="129" spans="1:8" x14ac:dyDescent="0.15">
      <c r="A129" s="176">
        <v>29</v>
      </c>
      <c r="B129" s="176">
        <v>2</v>
      </c>
      <c r="C129" s="176">
        <v>9</v>
      </c>
      <c r="D129" s="176">
        <v>3</v>
      </c>
      <c r="E129" s="176">
        <v>36</v>
      </c>
      <c r="F129" s="176">
        <v>1.4</v>
      </c>
      <c r="G129" s="176">
        <v>0.37699199999999999</v>
      </c>
      <c r="H129" s="176">
        <v>0</v>
      </c>
    </row>
    <row r="130" spans="1:8" x14ac:dyDescent="0.15">
      <c r="A130" s="176">
        <v>21</v>
      </c>
      <c r="B130" s="176">
        <v>1</v>
      </c>
      <c r="C130" s="176">
        <v>5</v>
      </c>
      <c r="D130" s="176">
        <v>1</v>
      </c>
      <c r="E130" s="176">
        <v>25</v>
      </c>
      <c r="F130" s="176">
        <v>9</v>
      </c>
      <c r="G130" s="176">
        <v>1.8832500000000001</v>
      </c>
      <c r="H130" s="176">
        <v>0</v>
      </c>
    </row>
    <row r="131" spans="1:8" x14ac:dyDescent="0.15">
      <c r="A131" s="176">
        <v>41</v>
      </c>
      <c r="B131" s="176">
        <v>2</v>
      </c>
      <c r="C131" s="176">
        <v>19</v>
      </c>
      <c r="D131" s="176">
        <v>2</v>
      </c>
      <c r="E131" s="176">
        <v>68</v>
      </c>
      <c r="F131" s="176">
        <v>5.8</v>
      </c>
      <c r="G131" s="176">
        <v>2.437392</v>
      </c>
      <c r="H131" s="176">
        <v>0</v>
      </c>
    </row>
    <row r="132" spans="1:8" x14ac:dyDescent="0.15">
      <c r="A132" s="176">
        <v>26</v>
      </c>
      <c r="B132" s="176">
        <v>4</v>
      </c>
      <c r="C132" s="176">
        <v>1</v>
      </c>
      <c r="D132" s="176">
        <v>7</v>
      </c>
      <c r="E132" s="176">
        <v>27</v>
      </c>
      <c r="F132" s="176">
        <v>2.9</v>
      </c>
      <c r="G132" s="176">
        <v>0.47136600000000001</v>
      </c>
      <c r="H132" s="176">
        <v>0</v>
      </c>
    </row>
    <row r="133" spans="1:8" x14ac:dyDescent="0.15">
      <c r="A133" s="176">
        <v>33</v>
      </c>
      <c r="B133" s="176">
        <v>1</v>
      </c>
      <c r="C133" s="176">
        <v>5</v>
      </c>
      <c r="D133" s="176">
        <v>10</v>
      </c>
      <c r="E133" s="176">
        <v>18</v>
      </c>
      <c r="F133" s="176">
        <v>12.9</v>
      </c>
      <c r="G133" s="176">
        <v>1.337472</v>
      </c>
      <c r="H133" s="176">
        <v>0</v>
      </c>
    </row>
    <row r="134" spans="1:8" x14ac:dyDescent="0.15">
      <c r="A134" s="176">
        <v>45</v>
      </c>
      <c r="B134" s="176">
        <v>2</v>
      </c>
      <c r="C134" s="176">
        <v>18</v>
      </c>
      <c r="D134" s="176">
        <v>19</v>
      </c>
      <c r="E134" s="176">
        <v>35</v>
      </c>
      <c r="F134" s="176">
        <v>17.399999999999999</v>
      </c>
      <c r="G134" s="176">
        <v>5.5419</v>
      </c>
      <c r="H134" s="176">
        <v>0</v>
      </c>
    </row>
    <row r="135" spans="1:8" x14ac:dyDescent="0.15">
      <c r="A135" s="176">
        <v>39</v>
      </c>
      <c r="B135" s="176">
        <v>1</v>
      </c>
      <c r="C135" s="176">
        <v>17</v>
      </c>
      <c r="D135" s="176">
        <v>20</v>
      </c>
      <c r="E135" s="176">
        <v>60</v>
      </c>
      <c r="F135" s="176">
        <v>13.7</v>
      </c>
      <c r="G135" s="176">
        <v>5.7704399999999998</v>
      </c>
      <c r="H135" s="176">
        <v>0</v>
      </c>
    </row>
    <row r="136" spans="1:8" x14ac:dyDescent="0.15">
      <c r="A136" s="176">
        <v>24</v>
      </c>
      <c r="B136" s="176">
        <v>1</v>
      </c>
      <c r="C136" s="176">
        <v>7</v>
      </c>
      <c r="D136" s="176">
        <v>4</v>
      </c>
      <c r="E136" s="176">
        <v>21</v>
      </c>
      <c r="F136" s="176">
        <v>6.3</v>
      </c>
      <c r="G136" s="176">
        <v>0.80306100000000002</v>
      </c>
      <c r="H136" s="176">
        <v>0</v>
      </c>
    </row>
    <row r="137" spans="1:8" x14ac:dyDescent="0.15">
      <c r="A137" s="176">
        <v>29</v>
      </c>
      <c r="B137" s="176">
        <v>2</v>
      </c>
      <c r="C137" s="176">
        <v>6</v>
      </c>
      <c r="D137" s="176">
        <v>7</v>
      </c>
      <c r="E137" s="176">
        <v>57</v>
      </c>
      <c r="F137" s="176">
        <v>2.2000000000000002</v>
      </c>
      <c r="G137" s="176">
        <v>0.80130599999999996</v>
      </c>
      <c r="H137" s="176">
        <v>0</v>
      </c>
    </row>
    <row r="138" spans="1:8" x14ac:dyDescent="0.15">
      <c r="A138" s="176">
        <v>27</v>
      </c>
      <c r="B138" s="176">
        <v>2</v>
      </c>
      <c r="C138" s="176">
        <v>1</v>
      </c>
      <c r="D138" s="176">
        <v>0</v>
      </c>
      <c r="E138" s="176">
        <v>23</v>
      </c>
      <c r="F138" s="176">
        <v>12.4</v>
      </c>
      <c r="G138" s="176">
        <v>2.5668000000000002</v>
      </c>
      <c r="H138" s="176">
        <v>0</v>
      </c>
    </row>
    <row r="139" spans="1:8" x14ac:dyDescent="0.15">
      <c r="A139" s="176">
        <v>40</v>
      </c>
      <c r="B139" s="176">
        <v>1</v>
      </c>
      <c r="C139" s="176">
        <v>13</v>
      </c>
      <c r="D139" s="176">
        <v>2</v>
      </c>
      <c r="E139" s="176">
        <v>28</v>
      </c>
      <c r="F139" s="176">
        <v>5.9</v>
      </c>
      <c r="G139" s="176">
        <v>0.68723199999999995</v>
      </c>
      <c r="H139" s="176">
        <v>0</v>
      </c>
    </row>
    <row r="140" spans="1:8" x14ac:dyDescent="0.15">
      <c r="A140" s="176">
        <v>29</v>
      </c>
      <c r="B140" s="176">
        <v>1</v>
      </c>
      <c r="C140" s="176">
        <v>8</v>
      </c>
      <c r="D140" s="176">
        <v>10</v>
      </c>
      <c r="E140" s="176">
        <v>24</v>
      </c>
      <c r="F140" s="176">
        <v>6.7</v>
      </c>
      <c r="G140" s="176">
        <v>1.1384639999999999</v>
      </c>
      <c r="H140" s="176">
        <v>0</v>
      </c>
    </row>
    <row r="141" spans="1:8" x14ac:dyDescent="0.15">
      <c r="A141" s="176">
        <v>29</v>
      </c>
      <c r="B141" s="176">
        <v>2</v>
      </c>
      <c r="C141" s="176">
        <v>4</v>
      </c>
      <c r="D141" s="176">
        <v>3</v>
      </c>
      <c r="E141" s="176">
        <v>37</v>
      </c>
      <c r="F141" s="176">
        <v>6.6</v>
      </c>
      <c r="G141" s="176">
        <v>1.2820499999999999</v>
      </c>
      <c r="H141" s="176">
        <v>1</v>
      </c>
    </row>
    <row r="142" spans="1:8" x14ac:dyDescent="0.15">
      <c r="A142" s="176">
        <v>24</v>
      </c>
      <c r="B142" s="176">
        <v>1</v>
      </c>
      <c r="C142" s="176">
        <v>0</v>
      </c>
      <c r="D142" s="176">
        <v>2</v>
      </c>
      <c r="E142" s="176">
        <v>16</v>
      </c>
      <c r="F142" s="176">
        <v>16</v>
      </c>
      <c r="G142" s="176">
        <v>1.5513600000000001</v>
      </c>
      <c r="H142" s="176">
        <v>1</v>
      </c>
    </row>
    <row r="143" spans="1:8" x14ac:dyDescent="0.15">
      <c r="A143" s="176">
        <v>27</v>
      </c>
      <c r="B143" s="176">
        <v>1</v>
      </c>
      <c r="C143" s="176">
        <v>9</v>
      </c>
      <c r="D143" s="176">
        <v>6</v>
      </c>
      <c r="E143" s="176">
        <v>45</v>
      </c>
      <c r="F143" s="176">
        <v>17.8</v>
      </c>
      <c r="G143" s="176">
        <v>5.1584399999999997</v>
      </c>
      <c r="H143" s="176">
        <v>1</v>
      </c>
    </row>
    <row r="144" spans="1:8" x14ac:dyDescent="0.15">
      <c r="A144" s="176">
        <v>41</v>
      </c>
      <c r="B144" s="176">
        <v>3</v>
      </c>
      <c r="C144" s="176">
        <v>16</v>
      </c>
      <c r="D144" s="176">
        <v>22</v>
      </c>
      <c r="E144" s="176">
        <v>135</v>
      </c>
      <c r="F144" s="176">
        <v>4.4000000000000004</v>
      </c>
      <c r="G144" s="176">
        <v>4.6628999999999996</v>
      </c>
      <c r="H144" s="176">
        <v>0</v>
      </c>
    </row>
    <row r="145" spans="1:8" x14ac:dyDescent="0.15">
      <c r="A145" s="176">
        <v>31</v>
      </c>
      <c r="B145" s="176">
        <v>1</v>
      </c>
      <c r="C145" s="176">
        <v>11</v>
      </c>
      <c r="D145" s="176">
        <v>8</v>
      </c>
      <c r="E145" s="176">
        <v>25</v>
      </c>
      <c r="F145" s="176">
        <v>9.1</v>
      </c>
      <c r="G145" s="176">
        <v>2.13395</v>
      </c>
      <c r="H145" s="176">
        <v>0</v>
      </c>
    </row>
    <row r="146" spans="1:8" x14ac:dyDescent="0.15">
      <c r="A146" s="176">
        <v>41</v>
      </c>
      <c r="B146" s="176">
        <v>1</v>
      </c>
      <c r="C146" s="176">
        <v>16</v>
      </c>
      <c r="D146" s="176">
        <v>17</v>
      </c>
      <c r="E146" s="176">
        <v>68</v>
      </c>
      <c r="F146" s="176">
        <v>5.4</v>
      </c>
      <c r="G146" s="176">
        <v>3.2240160000000002</v>
      </c>
      <c r="H146" s="176">
        <v>0</v>
      </c>
    </row>
    <row r="147" spans="1:8" x14ac:dyDescent="0.15">
      <c r="A147" s="176">
        <v>42</v>
      </c>
      <c r="B147" s="176">
        <v>2</v>
      </c>
      <c r="C147" s="176">
        <v>5</v>
      </c>
      <c r="D147" s="176">
        <v>3</v>
      </c>
      <c r="E147" s="176">
        <v>41</v>
      </c>
      <c r="F147" s="176">
        <v>3.4</v>
      </c>
      <c r="G147" s="176">
        <v>1.03853</v>
      </c>
      <c r="H147" s="176">
        <v>0</v>
      </c>
    </row>
    <row r="148" spans="1:8" x14ac:dyDescent="0.15">
      <c r="A148" s="176">
        <v>28</v>
      </c>
      <c r="B148" s="176">
        <v>4</v>
      </c>
      <c r="C148" s="176">
        <v>1</v>
      </c>
      <c r="D148" s="176">
        <v>3</v>
      </c>
      <c r="E148" s="176">
        <v>26</v>
      </c>
      <c r="F148" s="176">
        <v>12.4</v>
      </c>
      <c r="G148" s="176">
        <v>2.8467920000000002</v>
      </c>
      <c r="H148" s="176">
        <v>0</v>
      </c>
    </row>
    <row r="149" spans="1:8" x14ac:dyDescent="0.15">
      <c r="A149" s="176">
        <v>30</v>
      </c>
      <c r="B149" s="176">
        <v>4</v>
      </c>
      <c r="C149" s="176">
        <v>2</v>
      </c>
      <c r="D149" s="176">
        <v>8</v>
      </c>
      <c r="E149" s="176">
        <v>25</v>
      </c>
      <c r="F149" s="176">
        <v>10</v>
      </c>
      <c r="G149" s="176">
        <v>0.73</v>
      </c>
      <c r="H149" s="176">
        <v>0</v>
      </c>
    </row>
    <row r="150" spans="1:8" x14ac:dyDescent="0.15">
      <c r="A150" s="176">
        <v>30</v>
      </c>
      <c r="B150" s="176">
        <v>1</v>
      </c>
      <c r="C150" s="176">
        <v>11</v>
      </c>
      <c r="D150" s="176">
        <v>1</v>
      </c>
      <c r="E150" s="176">
        <v>33</v>
      </c>
      <c r="F150" s="176">
        <v>8.4</v>
      </c>
      <c r="G150" s="176">
        <v>2.0900880000000002</v>
      </c>
      <c r="H150" s="176">
        <v>0</v>
      </c>
    </row>
    <row r="151" spans="1:8" x14ac:dyDescent="0.15">
      <c r="A151" s="176">
        <v>31</v>
      </c>
      <c r="B151" s="176">
        <v>1</v>
      </c>
      <c r="C151" s="176">
        <v>8</v>
      </c>
      <c r="D151" s="176">
        <v>4</v>
      </c>
      <c r="E151" s="176">
        <v>44</v>
      </c>
      <c r="F151" s="176">
        <v>8</v>
      </c>
      <c r="G151" s="176">
        <v>1.7987200000000001</v>
      </c>
      <c r="H151" s="176">
        <v>0</v>
      </c>
    </row>
    <row r="152" spans="1:8" x14ac:dyDescent="0.15">
      <c r="A152" s="176">
        <v>45</v>
      </c>
      <c r="B152" s="176">
        <v>2</v>
      </c>
      <c r="C152" s="176">
        <v>15</v>
      </c>
      <c r="D152" s="176">
        <v>14</v>
      </c>
      <c r="E152" s="176">
        <v>51</v>
      </c>
      <c r="F152" s="176">
        <v>18.100000000000001</v>
      </c>
      <c r="G152" s="176">
        <v>7.6801919999999999</v>
      </c>
      <c r="H152" s="176">
        <v>0</v>
      </c>
    </row>
    <row r="153" spans="1:8" x14ac:dyDescent="0.15">
      <c r="A153" s="176">
        <v>43</v>
      </c>
      <c r="B153" s="176">
        <v>1</v>
      </c>
      <c r="C153" s="176">
        <v>13</v>
      </c>
      <c r="D153" s="176">
        <v>23</v>
      </c>
      <c r="E153" s="176">
        <v>76</v>
      </c>
      <c r="F153" s="176">
        <v>6.1</v>
      </c>
      <c r="G153" s="176">
        <v>2.484896</v>
      </c>
      <c r="H153" s="176">
        <v>1</v>
      </c>
    </row>
    <row r="154" spans="1:8" x14ac:dyDescent="0.15">
      <c r="A154" s="176">
        <v>36</v>
      </c>
      <c r="B154" s="176">
        <v>1</v>
      </c>
      <c r="C154" s="176">
        <v>4</v>
      </c>
      <c r="D154" s="176">
        <v>10</v>
      </c>
      <c r="E154" s="176">
        <v>23</v>
      </c>
      <c r="F154" s="176">
        <v>16.3</v>
      </c>
      <c r="G154" s="176">
        <v>2.4218540000000002</v>
      </c>
      <c r="H154" s="176">
        <v>0</v>
      </c>
    </row>
    <row r="155" spans="1:8" x14ac:dyDescent="0.15">
      <c r="A155" s="176">
        <v>28</v>
      </c>
      <c r="B155" s="176">
        <v>1</v>
      </c>
      <c r="C155" s="176">
        <v>8</v>
      </c>
      <c r="D155" s="176">
        <v>6</v>
      </c>
      <c r="E155" s="176">
        <v>30</v>
      </c>
      <c r="F155" s="176">
        <v>7.2</v>
      </c>
      <c r="G155" s="176">
        <v>1.5465599999999999</v>
      </c>
      <c r="H155" s="176">
        <v>0</v>
      </c>
    </row>
    <row r="156" spans="1:8" x14ac:dyDescent="0.15">
      <c r="A156" s="176">
        <v>27</v>
      </c>
      <c r="B156" s="176">
        <v>2</v>
      </c>
      <c r="C156" s="176">
        <v>3</v>
      </c>
      <c r="D156" s="176">
        <v>5</v>
      </c>
      <c r="E156" s="176">
        <v>33</v>
      </c>
      <c r="F156" s="176">
        <v>13.2</v>
      </c>
      <c r="G156" s="176">
        <v>2.7225000000000001</v>
      </c>
      <c r="H156" s="176">
        <v>0</v>
      </c>
    </row>
    <row r="157" spans="1:8" x14ac:dyDescent="0.15">
      <c r="A157" s="176">
        <v>36</v>
      </c>
      <c r="B157" s="176">
        <v>3</v>
      </c>
      <c r="C157" s="176">
        <v>13</v>
      </c>
      <c r="D157" s="176">
        <v>3</v>
      </c>
      <c r="E157" s="176">
        <v>39</v>
      </c>
      <c r="F157" s="176">
        <v>19.2</v>
      </c>
      <c r="G157" s="176">
        <v>4.6874880000000001</v>
      </c>
      <c r="H157" s="176">
        <v>0</v>
      </c>
    </row>
    <row r="158" spans="1:8" x14ac:dyDescent="0.15">
      <c r="A158" s="176">
        <v>33</v>
      </c>
      <c r="B158" s="176">
        <v>1</v>
      </c>
      <c r="C158" s="176">
        <v>12</v>
      </c>
      <c r="D158" s="176">
        <v>11</v>
      </c>
      <c r="E158" s="176">
        <v>32</v>
      </c>
      <c r="F158" s="176">
        <v>11.3</v>
      </c>
      <c r="G158" s="176">
        <v>1.5114879999999999</v>
      </c>
      <c r="H158" s="176">
        <v>0</v>
      </c>
    </row>
    <row r="159" spans="1:8" x14ac:dyDescent="0.15">
      <c r="A159" s="176">
        <v>54</v>
      </c>
      <c r="B159" s="176">
        <v>1</v>
      </c>
      <c r="C159" s="176">
        <v>9</v>
      </c>
      <c r="D159" s="176">
        <v>2</v>
      </c>
      <c r="E159" s="176">
        <v>28</v>
      </c>
      <c r="F159" s="176">
        <v>14.8</v>
      </c>
      <c r="G159" s="176">
        <v>2.5858560000000002</v>
      </c>
      <c r="H159" s="176">
        <v>1</v>
      </c>
    </row>
    <row r="160" spans="1:8" x14ac:dyDescent="0.15">
      <c r="A160" s="176">
        <v>33</v>
      </c>
      <c r="B160" s="176">
        <v>1</v>
      </c>
      <c r="C160" s="176">
        <v>9</v>
      </c>
      <c r="D160" s="176">
        <v>4</v>
      </c>
      <c r="E160" s="176">
        <v>29</v>
      </c>
      <c r="F160" s="176">
        <v>13.8</v>
      </c>
      <c r="G160" s="176">
        <v>2.6533259999999999</v>
      </c>
      <c r="H160" s="176">
        <v>1</v>
      </c>
    </row>
    <row r="161" spans="1:8" x14ac:dyDescent="0.15">
      <c r="A161" s="176">
        <v>31</v>
      </c>
      <c r="B161" s="176">
        <v>1</v>
      </c>
      <c r="C161" s="176">
        <v>9</v>
      </c>
      <c r="D161" s="176">
        <v>5</v>
      </c>
      <c r="E161" s="176">
        <v>26</v>
      </c>
      <c r="F161" s="176">
        <v>4.5</v>
      </c>
      <c r="G161" s="176">
        <v>0.85994999999999999</v>
      </c>
      <c r="H161" s="176">
        <v>0</v>
      </c>
    </row>
    <row r="162" spans="1:8" x14ac:dyDescent="0.15">
      <c r="A162" s="176">
        <v>21</v>
      </c>
      <c r="B162" s="176">
        <v>1</v>
      </c>
      <c r="C162" s="176">
        <v>4</v>
      </c>
      <c r="D162" s="176">
        <v>0</v>
      </c>
      <c r="E162" s="176">
        <v>26</v>
      </c>
      <c r="F162" s="176">
        <v>8.9</v>
      </c>
      <c r="G162" s="176">
        <v>0.893204</v>
      </c>
      <c r="H162" s="176">
        <v>0</v>
      </c>
    </row>
    <row r="163" spans="1:8" x14ac:dyDescent="0.15">
      <c r="A163" s="176">
        <v>28</v>
      </c>
      <c r="B163" s="176">
        <v>3</v>
      </c>
      <c r="C163" s="176">
        <v>5</v>
      </c>
      <c r="D163" s="176">
        <v>10</v>
      </c>
      <c r="E163" s="176">
        <v>44</v>
      </c>
      <c r="F163" s="176">
        <v>8.6999999999999993</v>
      </c>
      <c r="G163" s="176">
        <v>3.0547439999999999</v>
      </c>
      <c r="H163" s="176">
        <v>0</v>
      </c>
    </row>
    <row r="164" spans="1:8" x14ac:dyDescent="0.15">
      <c r="A164" s="176">
        <v>31</v>
      </c>
      <c r="B164" s="176">
        <v>2</v>
      </c>
      <c r="C164" s="176">
        <v>2</v>
      </c>
      <c r="D164" s="176">
        <v>1</v>
      </c>
      <c r="E164" s="176">
        <v>26</v>
      </c>
      <c r="F164" s="176">
        <v>6.8</v>
      </c>
      <c r="G164" s="176">
        <v>1.48512</v>
      </c>
      <c r="H164" s="176">
        <v>1</v>
      </c>
    </row>
    <row r="165" spans="1:8" x14ac:dyDescent="0.15">
      <c r="A165" s="176">
        <v>32</v>
      </c>
      <c r="B165" s="176">
        <v>1</v>
      </c>
      <c r="C165" s="176">
        <v>8</v>
      </c>
      <c r="D165" s="176">
        <v>6</v>
      </c>
      <c r="E165" s="176">
        <v>26</v>
      </c>
      <c r="F165" s="176">
        <v>4.0999999999999996</v>
      </c>
      <c r="G165" s="176">
        <v>0.73980400000000002</v>
      </c>
      <c r="H165" s="176">
        <v>0</v>
      </c>
    </row>
    <row r="166" spans="1:8" x14ac:dyDescent="0.15">
      <c r="A166" s="176">
        <v>35</v>
      </c>
      <c r="B166" s="176">
        <v>2</v>
      </c>
      <c r="C166" s="176">
        <v>1</v>
      </c>
      <c r="D166" s="176">
        <v>8</v>
      </c>
      <c r="E166" s="176">
        <v>24</v>
      </c>
      <c r="F166" s="176">
        <v>12.5</v>
      </c>
      <c r="G166" s="176">
        <v>2.4089999999999998</v>
      </c>
      <c r="H166" s="176">
        <v>1</v>
      </c>
    </row>
    <row r="167" spans="1:8" x14ac:dyDescent="0.15">
      <c r="A167" s="176">
        <v>40</v>
      </c>
      <c r="B167" s="176">
        <v>2</v>
      </c>
      <c r="C167" s="176">
        <v>13</v>
      </c>
      <c r="D167" s="176">
        <v>11</v>
      </c>
      <c r="E167" s="176">
        <v>102</v>
      </c>
      <c r="F167" s="176">
        <v>18.899999999999999</v>
      </c>
      <c r="G167" s="176">
        <v>13.051206000000001</v>
      </c>
      <c r="H167" s="176">
        <v>1</v>
      </c>
    </row>
    <row r="168" spans="1:8" x14ac:dyDescent="0.15">
      <c r="A168" s="176">
        <v>22</v>
      </c>
      <c r="B168" s="176">
        <v>1</v>
      </c>
      <c r="C168" s="176">
        <v>4</v>
      </c>
      <c r="D168" s="176">
        <v>2</v>
      </c>
      <c r="E168" s="176">
        <v>24</v>
      </c>
      <c r="F168" s="176">
        <v>15.6</v>
      </c>
      <c r="G168" s="176">
        <v>2.107872</v>
      </c>
      <c r="H168" s="176">
        <v>1</v>
      </c>
    </row>
    <row r="169" spans="1:8" x14ac:dyDescent="0.15">
      <c r="A169" s="176">
        <v>39</v>
      </c>
      <c r="B169" s="176">
        <v>1</v>
      </c>
      <c r="C169" s="176">
        <v>4</v>
      </c>
      <c r="D169" s="176">
        <v>9</v>
      </c>
      <c r="E169" s="176">
        <v>38</v>
      </c>
      <c r="F169" s="176">
        <v>6.5</v>
      </c>
      <c r="G169" s="176">
        <v>1.2918099999999999</v>
      </c>
      <c r="H169" s="176">
        <v>0</v>
      </c>
    </row>
    <row r="170" spans="1:8" x14ac:dyDescent="0.15">
      <c r="A170" s="176">
        <v>41</v>
      </c>
      <c r="B170" s="176">
        <v>4</v>
      </c>
      <c r="C170" s="176">
        <v>14</v>
      </c>
      <c r="D170" s="176">
        <v>3</v>
      </c>
      <c r="E170" s="176">
        <v>44</v>
      </c>
      <c r="F170" s="176">
        <v>1.7</v>
      </c>
      <c r="G170" s="176">
        <v>0.39494400000000002</v>
      </c>
      <c r="H170" s="176">
        <v>0</v>
      </c>
    </row>
    <row r="171" spans="1:8" x14ac:dyDescent="0.15">
      <c r="A171" s="176">
        <v>34</v>
      </c>
      <c r="B171" s="176">
        <v>1</v>
      </c>
      <c r="C171" s="176">
        <v>16</v>
      </c>
      <c r="D171" s="176">
        <v>9</v>
      </c>
      <c r="E171" s="176">
        <v>79</v>
      </c>
      <c r="F171" s="176">
        <v>4</v>
      </c>
      <c r="G171" s="176">
        <v>1.42516</v>
      </c>
      <c r="H171" s="176">
        <v>0</v>
      </c>
    </row>
    <row r="172" spans="1:8" x14ac:dyDescent="0.15">
      <c r="A172" s="176">
        <v>29</v>
      </c>
      <c r="B172" s="176">
        <v>1</v>
      </c>
      <c r="C172" s="176">
        <v>7</v>
      </c>
      <c r="D172" s="176">
        <v>9</v>
      </c>
      <c r="E172" s="176">
        <v>22</v>
      </c>
      <c r="F172" s="176">
        <v>9.6999999999999993</v>
      </c>
      <c r="G172" s="176">
        <v>1.5834280000000001</v>
      </c>
      <c r="H172" s="176">
        <v>0</v>
      </c>
    </row>
    <row r="173" spans="1:8" x14ac:dyDescent="0.15">
      <c r="A173" s="176">
        <v>31</v>
      </c>
      <c r="B173" s="176">
        <v>1</v>
      </c>
      <c r="C173" s="176">
        <v>4</v>
      </c>
      <c r="D173" s="176">
        <v>10</v>
      </c>
      <c r="E173" s="176">
        <v>28</v>
      </c>
      <c r="F173" s="176">
        <v>11.3</v>
      </c>
      <c r="G173" s="176">
        <v>2.8729119999999999</v>
      </c>
      <c r="H173" s="176">
        <v>0</v>
      </c>
    </row>
    <row r="174" spans="1:8" x14ac:dyDescent="0.15">
      <c r="A174" s="176">
        <v>32</v>
      </c>
      <c r="B174" s="176">
        <v>1</v>
      </c>
      <c r="C174" s="176">
        <v>1</v>
      </c>
      <c r="D174" s="176">
        <v>0</v>
      </c>
      <c r="E174" s="176">
        <v>20</v>
      </c>
      <c r="F174" s="176">
        <v>4.8</v>
      </c>
      <c r="G174" s="176">
        <v>0.64512000000000003</v>
      </c>
      <c r="H174" s="176">
        <v>1</v>
      </c>
    </row>
    <row r="175" spans="1:8" x14ac:dyDescent="0.15">
      <c r="A175" s="176">
        <v>32</v>
      </c>
      <c r="B175" s="176">
        <v>1</v>
      </c>
      <c r="C175" s="176">
        <v>14</v>
      </c>
      <c r="D175" s="176">
        <v>7</v>
      </c>
      <c r="E175" s="176">
        <v>73</v>
      </c>
      <c r="F175" s="176">
        <v>8.8000000000000007</v>
      </c>
      <c r="G175" s="176">
        <v>2.6723840000000001</v>
      </c>
      <c r="H175" s="176">
        <v>0</v>
      </c>
    </row>
    <row r="176" spans="1:8" x14ac:dyDescent="0.15">
      <c r="A176" s="176">
        <v>33</v>
      </c>
      <c r="B176" s="176">
        <v>1</v>
      </c>
      <c r="C176" s="176">
        <v>6</v>
      </c>
      <c r="D176" s="176">
        <v>14</v>
      </c>
      <c r="E176" s="176">
        <v>21</v>
      </c>
      <c r="F176" s="176">
        <v>7.5</v>
      </c>
      <c r="G176" s="176">
        <v>1.008</v>
      </c>
      <c r="H176" s="176">
        <v>0</v>
      </c>
    </row>
    <row r="177" spans="1:8" x14ac:dyDescent="0.15">
      <c r="A177" s="176">
        <v>26</v>
      </c>
      <c r="B177" s="176">
        <v>1</v>
      </c>
      <c r="C177" s="176">
        <v>6</v>
      </c>
      <c r="D177" s="176">
        <v>0</v>
      </c>
      <c r="E177" s="176">
        <v>22</v>
      </c>
      <c r="F177" s="176">
        <v>10.3</v>
      </c>
      <c r="G177" s="176">
        <v>1.545412</v>
      </c>
      <c r="H177" s="176">
        <v>0</v>
      </c>
    </row>
    <row r="178" spans="1:8" x14ac:dyDescent="0.15">
      <c r="A178" s="176">
        <v>21</v>
      </c>
      <c r="B178" s="176">
        <v>1</v>
      </c>
      <c r="C178" s="176">
        <v>1</v>
      </c>
      <c r="D178" s="176">
        <v>1</v>
      </c>
      <c r="E178" s="176">
        <v>18</v>
      </c>
      <c r="F178" s="176">
        <v>17.3</v>
      </c>
      <c r="G178" s="176">
        <v>2.9551859999999999</v>
      </c>
      <c r="H178" s="176">
        <v>0</v>
      </c>
    </row>
    <row r="179" spans="1:8" x14ac:dyDescent="0.15">
      <c r="A179" s="176">
        <v>28</v>
      </c>
      <c r="B179" s="176">
        <v>2</v>
      </c>
      <c r="C179" s="176">
        <v>7</v>
      </c>
      <c r="D179" s="176">
        <v>2</v>
      </c>
      <c r="E179" s="176">
        <v>34</v>
      </c>
      <c r="F179" s="176">
        <v>7</v>
      </c>
      <c r="G179" s="176">
        <v>2.0206200000000001</v>
      </c>
      <c r="H179" s="176">
        <v>0</v>
      </c>
    </row>
    <row r="180" spans="1:8" x14ac:dyDescent="0.15">
      <c r="A180" s="176">
        <v>37</v>
      </c>
      <c r="B180" s="176">
        <v>1</v>
      </c>
      <c r="C180" s="176">
        <v>13</v>
      </c>
      <c r="D180" s="176">
        <v>5</v>
      </c>
      <c r="E180" s="176">
        <v>24</v>
      </c>
      <c r="F180" s="176">
        <v>8.9</v>
      </c>
      <c r="G180" s="176">
        <v>1.5336479999999999</v>
      </c>
      <c r="H180" s="176">
        <v>0</v>
      </c>
    </row>
    <row r="181" spans="1:8" x14ac:dyDescent="0.15">
      <c r="A181" s="176">
        <v>33</v>
      </c>
      <c r="B181" s="176">
        <v>2</v>
      </c>
      <c r="C181" s="176">
        <v>2</v>
      </c>
      <c r="D181" s="176">
        <v>14</v>
      </c>
      <c r="E181" s="176">
        <v>35</v>
      </c>
      <c r="F181" s="176">
        <v>22.9</v>
      </c>
      <c r="G181" s="176">
        <v>5.891025</v>
      </c>
      <c r="H181" s="176">
        <v>1</v>
      </c>
    </row>
    <row r="182" spans="1:8" x14ac:dyDescent="0.15">
      <c r="A182" s="176">
        <v>39</v>
      </c>
      <c r="B182" s="176">
        <v>1</v>
      </c>
      <c r="C182" s="176">
        <v>12</v>
      </c>
      <c r="D182" s="176">
        <v>10</v>
      </c>
      <c r="E182" s="176">
        <v>46</v>
      </c>
      <c r="F182" s="176">
        <v>5</v>
      </c>
      <c r="G182" s="176">
        <v>1.7387999999999999</v>
      </c>
      <c r="H182" s="176">
        <v>0</v>
      </c>
    </row>
    <row r="183" spans="1:8" x14ac:dyDescent="0.15">
      <c r="A183" s="176">
        <v>40</v>
      </c>
      <c r="B183" s="176">
        <v>2</v>
      </c>
      <c r="C183" s="176">
        <v>8</v>
      </c>
      <c r="D183" s="176">
        <v>19</v>
      </c>
      <c r="E183" s="176">
        <v>57</v>
      </c>
      <c r="F183" s="176">
        <v>5.6</v>
      </c>
      <c r="G183" s="176">
        <v>2.3142</v>
      </c>
      <c r="H183" s="176">
        <v>0</v>
      </c>
    </row>
    <row r="184" spans="1:8" x14ac:dyDescent="0.15">
      <c r="A184" s="176">
        <v>45</v>
      </c>
      <c r="B184" s="176">
        <v>3</v>
      </c>
      <c r="C184" s="176">
        <v>16</v>
      </c>
      <c r="D184" s="176">
        <v>21</v>
      </c>
      <c r="E184" s="176">
        <v>80</v>
      </c>
      <c r="F184" s="176">
        <v>3</v>
      </c>
      <c r="G184" s="176">
        <v>1.488</v>
      </c>
      <c r="H184" s="176">
        <v>0</v>
      </c>
    </row>
    <row r="185" spans="1:8" x14ac:dyDescent="0.15">
      <c r="A185" s="176">
        <v>27</v>
      </c>
      <c r="B185" s="176">
        <v>1</v>
      </c>
      <c r="C185" s="176">
        <v>10</v>
      </c>
      <c r="D185" s="176">
        <v>6</v>
      </c>
      <c r="E185" s="176">
        <v>34</v>
      </c>
      <c r="F185" s="176">
        <v>6.5</v>
      </c>
      <c r="G185" s="176">
        <v>1.3591500000000001</v>
      </c>
      <c r="H185" s="176">
        <v>0</v>
      </c>
    </row>
    <row r="186" spans="1:8" x14ac:dyDescent="0.15">
      <c r="A186" s="176">
        <v>28</v>
      </c>
      <c r="B186" s="176">
        <v>4</v>
      </c>
      <c r="C186" s="176">
        <v>0</v>
      </c>
      <c r="D186" s="176">
        <v>7</v>
      </c>
      <c r="E186" s="176">
        <v>29</v>
      </c>
      <c r="F186" s="176">
        <v>24.2</v>
      </c>
      <c r="G186" s="176">
        <v>5.5933460000000004</v>
      </c>
      <c r="H186" s="176">
        <v>0</v>
      </c>
    </row>
    <row r="187" spans="1:8" x14ac:dyDescent="0.15">
      <c r="A187" s="176">
        <v>39</v>
      </c>
      <c r="B187" s="176">
        <v>1</v>
      </c>
      <c r="C187" s="176">
        <v>13</v>
      </c>
      <c r="D187" s="176">
        <v>9</v>
      </c>
      <c r="E187" s="176">
        <v>27</v>
      </c>
      <c r="F187" s="176">
        <v>8</v>
      </c>
      <c r="G187" s="176">
        <v>1.19448</v>
      </c>
      <c r="H187" s="176">
        <v>0</v>
      </c>
    </row>
    <row r="188" spans="1:8" x14ac:dyDescent="0.15">
      <c r="A188" s="176">
        <v>40</v>
      </c>
      <c r="B188" s="176">
        <v>1</v>
      </c>
      <c r="C188" s="176">
        <v>14</v>
      </c>
      <c r="D188" s="176">
        <v>21</v>
      </c>
      <c r="E188" s="176">
        <v>43</v>
      </c>
      <c r="F188" s="176">
        <v>15</v>
      </c>
      <c r="G188" s="176">
        <v>3.6571500000000001</v>
      </c>
      <c r="H188" s="176">
        <v>1</v>
      </c>
    </row>
    <row r="189" spans="1:8" x14ac:dyDescent="0.15">
      <c r="A189" s="176">
        <v>27</v>
      </c>
      <c r="B189" s="176">
        <v>1</v>
      </c>
      <c r="C189" s="176">
        <v>11</v>
      </c>
      <c r="D189" s="176">
        <v>8</v>
      </c>
      <c r="E189" s="176">
        <v>56</v>
      </c>
      <c r="F189" s="176">
        <v>16.899999999999999</v>
      </c>
      <c r="G189" s="176">
        <v>4.8266400000000003</v>
      </c>
      <c r="H189" s="176">
        <v>0</v>
      </c>
    </row>
    <row r="190" spans="1:8" x14ac:dyDescent="0.15">
      <c r="A190" s="176">
        <v>36</v>
      </c>
      <c r="B190" s="176">
        <v>1</v>
      </c>
      <c r="C190" s="176">
        <v>1</v>
      </c>
      <c r="D190" s="176">
        <v>4</v>
      </c>
      <c r="E190" s="176">
        <v>16</v>
      </c>
      <c r="F190" s="176">
        <v>9.3000000000000007</v>
      </c>
      <c r="G190" s="176">
        <v>1.0549919999999999</v>
      </c>
      <c r="H190" s="176">
        <v>0</v>
      </c>
    </row>
    <row r="191" spans="1:8" x14ac:dyDescent="0.15">
      <c r="A191" s="176">
        <v>55</v>
      </c>
      <c r="B191" s="176">
        <v>1</v>
      </c>
      <c r="C191" s="176">
        <v>20</v>
      </c>
      <c r="D191" s="176">
        <v>2</v>
      </c>
      <c r="E191" s="176">
        <v>78</v>
      </c>
      <c r="F191" s="176">
        <v>15.6</v>
      </c>
      <c r="G191" s="176">
        <v>7.7631839999999999</v>
      </c>
      <c r="H191" s="176">
        <v>0</v>
      </c>
    </row>
    <row r="192" spans="1:8" x14ac:dyDescent="0.15">
      <c r="A192" s="176">
        <v>27</v>
      </c>
      <c r="B192" s="176">
        <v>2</v>
      </c>
      <c r="C192" s="176">
        <v>4</v>
      </c>
      <c r="D192" s="176">
        <v>3</v>
      </c>
      <c r="E192" s="176">
        <v>22</v>
      </c>
      <c r="F192" s="176">
        <v>13.2</v>
      </c>
      <c r="G192" s="176">
        <v>1.817904</v>
      </c>
      <c r="H192" s="176">
        <v>1</v>
      </c>
    </row>
    <row r="193" spans="1:8" x14ac:dyDescent="0.15">
      <c r="A193" s="176">
        <v>30</v>
      </c>
      <c r="B193" s="176">
        <v>1</v>
      </c>
      <c r="C193" s="176">
        <v>1</v>
      </c>
      <c r="D193" s="176">
        <v>8</v>
      </c>
      <c r="E193" s="176">
        <v>17</v>
      </c>
      <c r="F193" s="176">
        <v>11</v>
      </c>
      <c r="G193" s="176">
        <v>1.1238699999999999</v>
      </c>
      <c r="H193" s="176">
        <v>0</v>
      </c>
    </row>
    <row r="194" spans="1:8" x14ac:dyDescent="0.15">
      <c r="A194" s="176">
        <v>36</v>
      </c>
      <c r="B194" s="176">
        <v>1</v>
      </c>
      <c r="C194" s="176">
        <v>10</v>
      </c>
      <c r="D194" s="176">
        <v>0</v>
      </c>
      <c r="E194" s="176">
        <v>28</v>
      </c>
      <c r="F194" s="176">
        <v>11.2</v>
      </c>
      <c r="G194" s="176">
        <v>2.32064</v>
      </c>
      <c r="H194" s="176">
        <v>1</v>
      </c>
    </row>
    <row r="195" spans="1:8" x14ac:dyDescent="0.15">
      <c r="A195" s="176">
        <v>31</v>
      </c>
      <c r="B195" s="176">
        <v>1</v>
      </c>
      <c r="C195" s="176">
        <v>1</v>
      </c>
      <c r="D195" s="176">
        <v>6</v>
      </c>
      <c r="E195" s="176">
        <v>21</v>
      </c>
      <c r="F195" s="176">
        <v>2.5</v>
      </c>
      <c r="G195" s="176">
        <v>0.24779999999999999</v>
      </c>
      <c r="H195" s="176">
        <v>1</v>
      </c>
    </row>
    <row r="196" spans="1:8" x14ac:dyDescent="0.15">
      <c r="A196" s="176">
        <v>33</v>
      </c>
      <c r="B196" s="176">
        <v>2</v>
      </c>
      <c r="C196" s="176">
        <v>13</v>
      </c>
      <c r="D196" s="176">
        <v>2</v>
      </c>
      <c r="E196" s="176">
        <v>40</v>
      </c>
      <c r="F196" s="176">
        <v>7.2</v>
      </c>
      <c r="G196" s="176">
        <v>2.6985600000000001</v>
      </c>
      <c r="H196" s="176">
        <v>0</v>
      </c>
    </row>
    <row r="197" spans="1:8" x14ac:dyDescent="0.15">
      <c r="A197" s="176">
        <v>30</v>
      </c>
      <c r="B197" s="176">
        <v>1</v>
      </c>
      <c r="C197" s="176">
        <v>4</v>
      </c>
      <c r="D197" s="176">
        <v>0</v>
      </c>
      <c r="E197" s="176">
        <v>33</v>
      </c>
      <c r="F197" s="176">
        <v>4.2</v>
      </c>
      <c r="G197" s="176">
        <v>0.88565400000000005</v>
      </c>
      <c r="H197" s="176">
        <v>0</v>
      </c>
    </row>
    <row r="198" spans="1:8" x14ac:dyDescent="0.15">
      <c r="A198" s="176">
        <v>24</v>
      </c>
      <c r="B198" s="176">
        <v>1</v>
      </c>
      <c r="C198" s="176">
        <v>1</v>
      </c>
      <c r="D198" s="176">
        <v>0</v>
      </c>
      <c r="E198" s="176">
        <v>18</v>
      </c>
      <c r="F198" s="176">
        <v>5.9</v>
      </c>
      <c r="G198" s="176">
        <v>0.82304999999999995</v>
      </c>
      <c r="H198" s="176">
        <v>1</v>
      </c>
    </row>
    <row r="199" spans="1:8" x14ac:dyDescent="0.15">
      <c r="A199" s="176">
        <v>33</v>
      </c>
      <c r="B199" s="176">
        <v>4</v>
      </c>
      <c r="C199" s="176">
        <v>9</v>
      </c>
      <c r="D199" s="176">
        <v>10</v>
      </c>
      <c r="E199" s="176">
        <v>28</v>
      </c>
      <c r="F199" s="176">
        <v>4.3</v>
      </c>
      <c r="G199" s="176">
        <v>0.82714799999999999</v>
      </c>
      <c r="H199" s="176">
        <v>0</v>
      </c>
    </row>
    <row r="200" spans="1:8" x14ac:dyDescent="0.15">
      <c r="A200" s="176">
        <v>50</v>
      </c>
      <c r="B200" s="176">
        <v>1</v>
      </c>
      <c r="C200" s="176">
        <v>8</v>
      </c>
      <c r="D200" s="176">
        <v>27</v>
      </c>
      <c r="E200" s="176">
        <v>47</v>
      </c>
      <c r="F200" s="176">
        <v>6.9</v>
      </c>
      <c r="G200" s="176">
        <v>2.8441109999999998</v>
      </c>
      <c r="H200" s="176">
        <v>0</v>
      </c>
    </row>
    <row r="201" spans="1:8" x14ac:dyDescent="0.15">
      <c r="A201" s="176">
        <v>31</v>
      </c>
      <c r="B201" s="176">
        <v>2</v>
      </c>
      <c r="C201" s="176">
        <v>6</v>
      </c>
      <c r="D201" s="176">
        <v>6</v>
      </c>
      <c r="E201" s="176">
        <v>32</v>
      </c>
      <c r="F201" s="176">
        <v>23.1</v>
      </c>
      <c r="G201" s="176">
        <v>4.0508160000000002</v>
      </c>
      <c r="H201" s="176">
        <v>1</v>
      </c>
    </row>
    <row r="202" spans="1:8" x14ac:dyDescent="0.15">
      <c r="A202" s="176">
        <v>28</v>
      </c>
      <c r="B202" s="176">
        <v>1</v>
      </c>
      <c r="C202" s="176">
        <v>3</v>
      </c>
      <c r="D202" s="176">
        <v>7</v>
      </c>
      <c r="E202" s="176">
        <v>19</v>
      </c>
      <c r="F202" s="176">
        <v>4.0999999999999996</v>
      </c>
      <c r="G202" s="176">
        <v>0.51803500000000002</v>
      </c>
      <c r="H202" s="176">
        <v>0</v>
      </c>
    </row>
    <row r="203" spans="1:8" x14ac:dyDescent="0.15">
      <c r="A203" s="176">
        <v>44</v>
      </c>
      <c r="B203" s="176">
        <v>3</v>
      </c>
      <c r="C203" s="176">
        <v>8</v>
      </c>
      <c r="D203" s="176">
        <v>10</v>
      </c>
      <c r="E203" s="176">
        <v>88</v>
      </c>
      <c r="F203" s="176">
        <v>6.1</v>
      </c>
      <c r="G203" s="176">
        <v>5.0834960000000002</v>
      </c>
      <c r="H203" s="176">
        <v>1</v>
      </c>
    </row>
    <row r="204" spans="1:8" x14ac:dyDescent="0.15">
      <c r="A204" s="176">
        <v>48</v>
      </c>
      <c r="B204" s="176">
        <v>4</v>
      </c>
      <c r="C204" s="176">
        <v>3</v>
      </c>
      <c r="D204" s="176">
        <v>23</v>
      </c>
      <c r="E204" s="176">
        <v>45</v>
      </c>
      <c r="F204" s="176">
        <v>9.8000000000000007</v>
      </c>
      <c r="G204" s="176">
        <v>3.4353899999999999</v>
      </c>
      <c r="H204" s="176">
        <v>0</v>
      </c>
    </row>
    <row r="205" spans="1:8" x14ac:dyDescent="0.15">
      <c r="A205" s="176">
        <v>36</v>
      </c>
      <c r="B205" s="176">
        <v>2</v>
      </c>
      <c r="C205" s="176">
        <v>0</v>
      </c>
      <c r="D205" s="176">
        <v>17</v>
      </c>
      <c r="E205" s="176">
        <v>30</v>
      </c>
      <c r="F205" s="176">
        <v>9.6999999999999993</v>
      </c>
      <c r="G205" s="176">
        <v>2.5811700000000002</v>
      </c>
      <c r="H205" s="176">
        <v>0</v>
      </c>
    </row>
    <row r="206" spans="1:8" x14ac:dyDescent="0.15">
      <c r="A206" s="176">
        <v>29</v>
      </c>
      <c r="B206" s="176">
        <v>3</v>
      </c>
      <c r="C206" s="176">
        <v>7</v>
      </c>
      <c r="D206" s="176">
        <v>1</v>
      </c>
      <c r="E206" s="176">
        <v>63</v>
      </c>
      <c r="F206" s="176">
        <v>5.5</v>
      </c>
      <c r="G206" s="176">
        <v>2.893275</v>
      </c>
      <c r="H206" s="176">
        <v>0</v>
      </c>
    </row>
    <row r="207" spans="1:8" x14ac:dyDescent="0.15">
      <c r="A207" s="176">
        <v>40</v>
      </c>
      <c r="B207" s="176">
        <v>3</v>
      </c>
      <c r="C207" s="176">
        <v>17</v>
      </c>
      <c r="D207" s="176">
        <v>11</v>
      </c>
      <c r="E207" s="176">
        <v>116</v>
      </c>
      <c r="F207" s="176">
        <v>6</v>
      </c>
      <c r="G207" s="176">
        <v>4.39872</v>
      </c>
      <c r="H207" s="176">
        <v>0</v>
      </c>
    </row>
    <row r="208" spans="1:8" x14ac:dyDescent="0.15">
      <c r="A208" s="176">
        <v>33</v>
      </c>
      <c r="B208" s="176">
        <v>1</v>
      </c>
      <c r="C208" s="176">
        <v>7</v>
      </c>
      <c r="D208" s="176">
        <v>6</v>
      </c>
      <c r="E208" s="176">
        <v>26</v>
      </c>
      <c r="F208" s="176">
        <v>6</v>
      </c>
      <c r="G208" s="176">
        <v>1.01712</v>
      </c>
      <c r="H208" s="176">
        <v>0</v>
      </c>
    </row>
    <row r="209" spans="1:8" x14ac:dyDescent="0.15">
      <c r="A209" s="176">
        <v>26</v>
      </c>
      <c r="B209" s="176">
        <v>2</v>
      </c>
      <c r="C209" s="176">
        <v>6</v>
      </c>
      <c r="D209" s="176">
        <v>6</v>
      </c>
      <c r="E209" s="176">
        <v>30</v>
      </c>
      <c r="F209" s="176">
        <v>1</v>
      </c>
      <c r="G209" s="176">
        <v>0.15629999999999999</v>
      </c>
      <c r="H209" s="176">
        <v>0</v>
      </c>
    </row>
    <row r="210" spans="1:8" x14ac:dyDescent="0.15">
      <c r="A210" s="176">
        <v>36</v>
      </c>
      <c r="B210" s="176">
        <v>1</v>
      </c>
      <c r="C210" s="176">
        <v>14</v>
      </c>
      <c r="D210" s="176">
        <v>11</v>
      </c>
      <c r="E210" s="176">
        <v>81</v>
      </c>
      <c r="F210" s="176">
        <v>7.2</v>
      </c>
      <c r="G210" s="176">
        <v>4.0474079999999999</v>
      </c>
      <c r="H210" s="176">
        <v>0</v>
      </c>
    </row>
    <row r="211" spans="1:8" x14ac:dyDescent="0.15">
      <c r="A211" s="176">
        <v>26</v>
      </c>
      <c r="B211" s="176">
        <v>2</v>
      </c>
      <c r="C211" s="176">
        <v>6</v>
      </c>
      <c r="D211" s="176">
        <v>0</v>
      </c>
      <c r="E211" s="176">
        <v>35</v>
      </c>
      <c r="F211" s="176">
        <v>1.9</v>
      </c>
      <c r="G211" s="176">
        <v>0.57921500000000004</v>
      </c>
      <c r="H211" s="176">
        <v>0</v>
      </c>
    </row>
    <row r="212" spans="1:8" x14ac:dyDescent="0.15">
      <c r="A212" s="176">
        <v>40</v>
      </c>
      <c r="B212" s="176">
        <v>3</v>
      </c>
      <c r="C212" s="176">
        <v>16</v>
      </c>
      <c r="D212" s="176">
        <v>6</v>
      </c>
      <c r="E212" s="176">
        <v>116</v>
      </c>
      <c r="F212" s="176">
        <v>12.1</v>
      </c>
      <c r="G212" s="176">
        <v>12.421860000000001</v>
      </c>
      <c r="H212" s="176">
        <v>0</v>
      </c>
    </row>
    <row r="213" spans="1:8" x14ac:dyDescent="0.15">
      <c r="A213" s="176">
        <v>44</v>
      </c>
      <c r="B213" s="176">
        <v>1</v>
      </c>
      <c r="C213" s="176">
        <v>5</v>
      </c>
      <c r="D213" s="176">
        <v>3</v>
      </c>
      <c r="E213" s="176">
        <v>48</v>
      </c>
      <c r="F213" s="176">
        <v>9</v>
      </c>
      <c r="G213" s="176">
        <v>2.3500800000000002</v>
      </c>
      <c r="H213" s="176">
        <v>1</v>
      </c>
    </row>
    <row r="214" spans="1:8" x14ac:dyDescent="0.15">
      <c r="A214" s="176">
        <v>29</v>
      </c>
      <c r="B214" s="176">
        <v>3</v>
      </c>
      <c r="C214" s="176">
        <v>1</v>
      </c>
      <c r="D214" s="176">
        <v>10</v>
      </c>
      <c r="E214" s="176">
        <v>30</v>
      </c>
      <c r="F214" s="176">
        <v>4.5</v>
      </c>
      <c r="G214" s="176">
        <v>1.0705499999999999</v>
      </c>
      <c r="H214" s="176">
        <v>0</v>
      </c>
    </row>
    <row r="215" spans="1:8" x14ac:dyDescent="0.15">
      <c r="A215" s="176">
        <v>35</v>
      </c>
      <c r="B215" s="176">
        <v>3</v>
      </c>
      <c r="C215" s="176">
        <v>5</v>
      </c>
      <c r="D215" s="176">
        <v>3</v>
      </c>
      <c r="E215" s="176">
        <v>37</v>
      </c>
      <c r="F215" s="176">
        <v>5.4</v>
      </c>
      <c r="G215" s="176">
        <v>1.416582</v>
      </c>
      <c r="H215" s="176">
        <v>1</v>
      </c>
    </row>
    <row r="216" spans="1:8" x14ac:dyDescent="0.15">
      <c r="A216" s="176">
        <v>34</v>
      </c>
      <c r="B216" s="176">
        <v>1</v>
      </c>
      <c r="C216" s="176">
        <v>16</v>
      </c>
      <c r="D216" s="176">
        <v>3</v>
      </c>
      <c r="E216" s="176">
        <v>75</v>
      </c>
      <c r="F216" s="176">
        <v>10.4</v>
      </c>
      <c r="G216" s="176">
        <v>3.8454000000000002</v>
      </c>
      <c r="H216" s="176">
        <v>0</v>
      </c>
    </row>
    <row r="217" spans="1:8" x14ac:dyDescent="0.15">
      <c r="A217" s="176">
        <v>34</v>
      </c>
      <c r="B217" s="176">
        <v>3</v>
      </c>
      <c r="C217" s="176">
        <v>12</v>
      </c>
      <c r="D217" s="176">
        <v>8</v>
      </c>
      <c r="E217" s="176">
        <v>47</v>
      </c>
      <c r="F217" s="176">
        <v>6.7</v>
      </c>
      <c r="G217" s="176">
        <v>1.848463</v>
      </c>
      <c r="H217" s="176">
        <v>0</v>
      </c>
    </row>
    <row r="218" spans="1:8" x14ac:dyDescent="0.15">
      <c r="A218" s="176">
        <v>46</v>
      </c>
      <c r="B218" s="176">
        <v>1</v>
      </c>
      <c r="C218" s="176">
        <v>13</v>
      </c>
      <c r="D218" s="176">
        <v>25</v>
      </c>
      <c r="E218" s="176">
        <v>35</v>
      </c>
      <c r="F218" s="176">
        <v>10.199999999999999</v>
      </c>
      <c r="G218" s="176">
        <v>2.2205400000000002</v>
      </c>
      <c r="H218" s="176">
        <v>0</v>
      </c>
    </row>
    <row r="219" spans="1:8" x14ac:dyDescent="0.15">
      <c r="A219" s="176">
        <v>41</v>
      </c>
      <c r="B219" s="176">
        <v>2</v>
      </c>
      <c r="C219" s="176">
        <v>21</v>
      </c>
      <c r="D219" s="176">
        <v>22</v>
      </c>
      <c r="E219" s="176">
        <v>145</v>
      </c>
      <c r="F219" s="176">
        <v>12.2</v>
      </c>
      <c r="G219" s="176">
        <v>14.452730000000001</v>
      </c>
      <c r="H219" s="176">
        <v>0</v>
      </c>
    </row>
    <row r="220" spans="1:8" x14ac:dyDescent="0.15">
      <c r="A220" s="176">
        <v>27</v>
      </c>
      <c r="B220" s="176">
        <v>2</v>
      </c>
      <c r="C220" s="176">
        <v>7</v>
      </c>
      <c r="D220" s="176">
        <v>8</v>
      </c>
      <c r="E220" s="176">
        <v>30</v>
      </c>
      <c r="F220" s="176">
        <v>4</v>
      </c>
      <c r="G220" s="176">
        <v>0.75239999999999996</v>
      </c>
      <c r="H220" s="176">
        <v>1</v>
      </c>
    </row>
    <row r="221" spans="1:8" x14ac:dyDescent="0.15">
      <c r="A221" s="176">
        <v>27</v>
      </c>
      <c r="B221" s="176">
        <v>4</v>
      </c>
      <c r="C221" s="176">
        <v>0</v>
      </c>
      <c r="D221" s="176">
        <v>6</v>
      </c>
      <c r="E221" s="176">
        <v>70</v>
      </c>
      <c r="F221" s="176">
        <v>8</v>
      </c>
      <c r="G221" s="176">
        <v>3.9815999999999998</v>
      </c>
      <c r="H221" s="176">
        <v>1</v>
      </c>
    </row>
    <row r="222" spans="1:8" x14ac:dyDescent="0.15">
      <c r="A222" s="176">
        <v>28</v>
      </c>
      <c r="B222" s="176">
        <v>1</v>
      </c>
      <c r="C222" s="176">
        <v>11</v>
      </c>
      <c r="D222" s="176">
        <v>6</v>
      </c>
      <c r="E222" s="176">
        <v>24</v>
      </c>
      <c r="F222" s="176">
        <v>2.4</v>
      </c>
      <c r="G222" s="176">
        <v>0.468864</v>
      </c>
      <c r="H222" s="176">
        <v>0</v>
      </c>
    </row>
    <row r="223" spans="1:8" x14ac:dyDescent="0.15">
      <c r="A223" s="176">
        <v>48</v>
      </c>
      <c r="B223" s="176">
        <v>3</v>
      </c>
      <c r="C223" s="176">
        <v>0</v>
      </c>
      <c r="D223" s="176">
        <v>27</v>
      </c>
      <c r="E223" s="176">
        <v>19</v>
      </c>
      <c r="F223" s="176">
        <v>10.8</v>
      </c>
      <c r="G223" s="176">
        <v>1.202472</v>
      </c>
      <c r="H223" s="176">
        <v>0</v>
      </c>
    </row>
    <row r="224" spans="1:8" x14ac:dyDescent="0.15">
      <c r="A224" s="176">
        <v>48</v>
      </c>
      <c r="B224" s="176">
        <v>3</v>
      </c>
      <c r="C224" s="176">
        <v>17</v>
      </c>
      <c r="D224" s="176">
        <v>26</v>
      </c>
      <c r="E224" s="176">
        <v>113</v>
      </c>
      <c r="F224" s="176">
        <v>12</v>
      </c>
      <c r="G224" s="176">
        <v>10.18356</v>
      </c>
      <c r="H224" s="176">
        <v>0</v>
      </c>
    </row>
    <row r="225" spans="1:8" x14ac:dyDescent="0.15">
      <c r="A225" s="176">
        <v>29</v>
      </c>
      <c r="B225" s="176">
        <v>3</v>
      </c>
      <c r="C225" s="176">
        <v>5</v>
      </c>
      <c r="D225" s="176">
        <v>6</v>
      </c>
      <c r="E225" s="176">
        <v>70</v>
      </c>
      <c r="F225" s="176">
        <v>19.899999999999999</v>
      </c>
      <c r="G225" s="176">
        <v>10.753959999999999</v>
      </c>
      <c r="H225" s="176">
        <v>1</v>
      </c>
    </row>
    <row r="226" spans="1:8" x14ac:dyDescent="0.15">
      <c r="A226" s="176">
        <v>43</v>
      </c>
      <c r="B226" s="176">
        <v>2</v>
      </c>
      <c r="C226" s="176">
        <v>9</v>
      </c>
      <c r="D226" s="176">
        <v>5</v>
      </c>
      <c r="E226" s="176">
        <v>60</v>
      </c>
      <c r="F226" s="176">
        <v>20.399999999999999</v>
      </c>
      <c r="G226" s="176">
        <v>8.2007999999999992</v>
      </c>
      <c r="H226" s="176">
        <v>1</v>
      </c>
    </row>
    <row r="227" spans="1:8" x14ac:dyDescent="0.15">
      <c r="A227" s="176">
        <v>23</v>
      </c>
      <c r="B227" s="176">
        <v>1</v>
      </c>
      <c r="C227" s="176">
        <v>5</v>
      </c>
      <c r="D227" s="176">
        <v>2</v>
      </c>
      <c r="E227" s="176">
        <v>17</v>
      </c>
      <c r="F227" s="176">
        <v>7.9</v>
      </c>
      <c r="G227" s="176">
        <v>1.0408249999999999</v>
      </c>
      <c r="H227" s="176">
        <v>0</v>
      </c>
    </row>
    <row r="228" spans="1:8" x14ac:dyDescent="0.15">
      <c r="A228" s="176">
        <v>29</v>
      </c>
      <c r="B228" s="176">
        <v>2</v>
      </c>
      <c r="C228" s="176">
        <v>10</v>
      </c>
      <c r="D228" s="176">
        <v>8</v>
      </c>
      <c r="E228" s="176">
        <v>44</v>
      </c>
      <c r="F228" s="176">
        <v>18.100000000000001</v>
      </c>
      <c r="G228" s="176">
        <v>4.2607400000000002</v>
      </c>
      <c r="H228" s="176">
        <v>0</v>
      </c>
    </row>
    <row r="229" spans="1:8" x14ac:dyDescent="0.15">
      <c r="A229" s="176">
        <v>40</v>
      </c>
      <c r="B229" s="176">
        <v>4</v>
      </c>
      <c r="C229" s="176">
        <v>5</v>
      </c>
      <c r="D229" s="176">
        <v>6</v>
      </c>
      <c r="E229" s="176">
        <v>75</v>
      </c>
      <c r="F229" s="176">
        <v>1.9</v>
      </c>
      <c r="G229" s="176">
        <v>0.54007499999999997</v>
      </c>
      <c r="H229" s="176">
        <v>0</v>
      </c>
    </row>
    <row r="230" spans="1:8" x14ac:dyDescent="0.15">
      <c r="A230" s="176">
        <v>22</v>
      </c>
      <c r="B230" s="176">
        <v>2</v>
      </c>
      <c r="C230" s="176">
        <v>0</v>
      </c>
      <c r="D230" s="176">
        <v>3</v>
      </c>
      <c r="E230" s="176">
        <v>20</v>
      </c>
      <c r="F230" s="176">
        <v>5.6</v>
      </c>
      <c r="G230" s="176">
        <v>0.91279999999999994</v>
      </c>
      <c r="H230" s="176">
        <v>0</v>
      </c>
    </row>
    <row r="231" spans="1:8" x14ac:dyDescent="0.15">
      <c r="A231" s="176">
        <v>23</v>
      </c>
      <c r="B231" s="176">
        <v>1</v>
      </c>
      <c r="C231" s="176">
        <v>7</v>
      </c>
      <c r="D231" s="176">
        <v>3</v>
      </c>
      <c r="E231" s="176">
        <v>22</v>
      </c>
      <c r="F231" s="176">
        <v>14.4</v>
      </c>
      <c r="G231" s="176">
        <v>2.3189760000000001</v>
      </c>
      <c r="H231" s="176">
        <v>0</v>
      </c>
    </row>
    <row r="232" spans="1:8" x14ac:dyDescent="0.15">
      <c r="A232" s="176">
        <v>46</v>
      </c>
      <c r="B232" s="176">
        <v>3</v>
      </c>
      <c r="C232" s="176">
        <v>9</v>
      </c>
      <c r="D232" s="176">
        <v>10</v>
      </c>
      <c r="E232" s="176">
        <v>60</v>
      </c>
      <c r="F232" s="176">
        <v>15.3</v>
      </c>
      <c r="G232" s="176">
        <v>7.5735000000000001</v>
      </c>
      <c r="H232" s="176">
        <v>0</v>
      </c>
    </row>
    <row r="233" spans="1:8" x14ac:dyDescent="0.15">
      <c r="A233" s="176">
        <v>55</v>
      </c>
      <c r="B233" s="176">
        <v>1</v>
      </c>
      <c r="C233" s="176">
        <v>3</v>
      </c>
      <c r="D233" s="176">
        <v>11</v>
      </c>
      <c r="E233" s="176">
        <v>40</v>
      </c>
      <c r="F233" s="176">
        <v>8</v>
      </c>
      <c r="G233" s="176">
        <v>2.6368</v>
      </c>
      <c r="H233" s="176">
        <v>1</v>
      </c>
    </row>
    <row r="234" spans="1:8" x14ac:dyDescent="0.15">
      <c r="A234" s="176">
        <v>38</v>
      </c>
      <c r="B234" s="176">
        <v>2</v>
      </c>
      <c r="C234" s="176">
        <v>8</v>
      </c>
      <c r="D234" s="176">
        <v>16</v>
      </c>
      <c r="E234" s="176">
        <v>38</v>
      </c>
      <c r="F234" s="176">
        <v>0.6</v>
      </c>
      <c r="G234" s="176">
        <v>0.19858799999999999</v>
      </c>
      <c r="H234" s="176">
        <v>0</v>
      </c>
    </row>
    <row r="235" spans="1:8" x14ac:dyDescent="0.15">
      <c r="A235" s="176">
        <v>35</v>
      </c>
      <c r="B235" s="176">
        <v>2</v>
      </c>
      <c r="C235" s="176">
        <v>5</v>
      </c>
      <c r="D235" s="176">
        <v>1</v>
      </c>
      <c r="E235" s="176">
        <v>33</v>
      </c>
      <c r="F235" s="176">
        <v>2.8</v>
      </c>
      <c r="G235" s="176">
        <v>0.82051200000000002</v>
      </c>
      <c r="H235" s="176">
        <v>0</v>
      </c>
    </row>
    <row r="236" spans="1:8" x14ac:dyDescent="0.15">
      <c r="A236" s="176">
        <v>30</v>
      </c>
      <c r="B236" s="176">
        <v>1</v>
      </c>
      <c r="C236" s="176">
        <v>11</v>
      </c>
      <c r="D236" s="176">
        <v>9</v>
      </c>
      <c r="E236" s="176">
        <v>27</v>
      </c>
      <c r="F236" s="176">
        <v>0.9</v>
      </c>
      <c r="G236" s="176">
        <v>0.169128</v>
      </c>
      <c r="H236" s="176">
        <v>0</v>
      </c>
    </row>
    <row r="237" spans="1:8" x14ac:dyDescent="0.15">
      <c r="A237" s="176">
        <v>24</v>
      </c>
      <c r="B237" s="176">
        <v>1</v>
      </c>
      <c r="C237" s="176">
        <v>7</v>
      </c>
      <c r="D237" s="176">
        <v>0</v>
      </c>
      <c r="E237" s="176">
        <v>18</v>
      </c>
      <c r="F237" s="176">
        <v>6.5</v>
      </c>
      <c r="G237" s="176">
        <v>0.64349999999999996</v>
      </c>
      <c r="H237" s="176">
        <v>0</v>
      </c>
    </row>
    <row r="238" spans="1:8" x14ac:dyDescent="0.15">
      <c r="A238" s="176">
        <v>26</v>
      </c>
      <c r="B238" s="176">
        <v>2</v>
      </c>
      <c r="C238" s="176">
        <v>4</v>
      </c>
      <c r="D238" s="176">
        <v>3</v>
      </c>
      <c r="E238" s="176">
        <v>28</v>
      </c>
      <c r="F238" s="176">
        <v>9.5</v>
      </c>
      <c r="G238" s="176">
        <v>2.4339</v>
      </c>
      <c r="H238" s="176">
        <v>0</v>
      </c>
    </row>
    <row r="239" spans="1:8" x14ac:dyDescent="0.15">
      <c r="A239" s="176">
        <v>32</v>
      </c>
      <c r="B239" s="176">
        <v>2</v>
      </c>
      <c r="C239" s="176">
        <v>2</v>
      </c>
      <c r="D239" s="176">
        <v>11</v>
      </c>
      <c r="E239" s="176">
        <v>15</v>
      </c>
      <c r="F239" s="176">
        <v>9.1</v>
      </c>
      <c r="G239" s="176">
        <v>1.246245</v>
      </c>
      <c r="H239" s="176">
        <v>1</v>
      </c>
    </row>
    <row r="240" spans="1:8" x14ac:dyDescent="0.15">
      <c r="A240" s="176">
        <v>37</v>
      </c>
      <c r="B240" s="176">
        <v>2</v>
      </c>
      <c r="C240" s="176">
        <v>11</v>
      </c>
      <c r="D240" s="176">
        <v>4</v>
      </c>
      <c r="E240" s="176">
        <v>75</v>
      </c>
      <c r="F240" s="176">
        <v>3.5</v>
      </c>
      <c r="G240" s="176">
        <v>1.992375</v>
      </c>
      <c r="H240" s="176">
        <v>0</v>
      </c>
    </row>
    <row r="241" spans="1:8" x14ac:dyDescent="0.15">
      <c r="A241" s="176">
        <v>39</v>
      </c>
      <c r="B241" s="176">
        <v>1</v>
      </c>
      <c r="C241" s="176">
        <v>6</v>
      </c>
      <c r="D241" s="176">
        <v>19</v>
      </c>
      <c r="E241" s="176">
        <v>42</v>
      </c>
      <c r="F241" s="176">
        <v>19.899999999999999</v>
      </c>
      <c r="G241" s="176">
        <v>5.8171679999999997</v>
      </c>
      <c r="H241" s="176">
        <v>1</v>
      </c>
    </row>
    <row r="242" spans="1:8" x14ac:dyDescent="0.15">
      <c r="A242" s="176">
        <v>30</v>
      </c>
      <c r="B242" s="176">
        <v>2</v>
      </c>
      <c r="C242" s="176">
        <v>4</v>
      </c>
      <c r="D242" s="176">
        <v>4</v>
      </c>
      <c r="E242" s="176">
        <v>21</v>
      </c>
      <c r="F242" s="176">
        <v>18.3</v>
      </c>
      <c r="G242" s="176">
        <v>3.3510960000000001</v>
      </c>
      <c r="H242" s="176">
        <v>0</v>
      </c>
    </row>
    <row r="243" spans="1:8" x14ac:dyDescent="0.15">
      <c r="A243" s="176">
        <v>30</v>
      </c>
      <c r="B243" s="176">
        <v>1</v>
      </c>
      <c r="C243" s="176">
        <v>10</v>
      </c>
      <c r="D243" s="176">
        <v>11</v>
      </c>
      <c r="E243" s="176">
        <v>39</v>
      </c>
      <c r="F243" s="176">
        <v>9.5</v>
      </c>
      <c r="G243" s="176">
        <v>1.648725</v>
      </c>
      <c r="H243" s="176">
        <v>0</v>
      </c>
    </row>
    <row r="244" spans="1:8" x14ac:dyDescent="0.15">
      <c r="A244" s="176">
        <v>32</v>
      </c>
      <c r="B244" s="176">
        <v>2</v>
      </c>
      <c r="C244" s="176">
        <v>7</v>
      </c>
      <c r="D244" s="176">
        <v>10</v>
      </c>
      <c r="E244" s="176">
        <v>32</v>
      </c>
      <c r="F244" s="176">
        <v>4.3</v>
      </c>
      <c r="G244" s="176">
        <v>0.94255999999999995</v>
      </c>
      <c r="H244" s="176">
        <v>0</v>
      </c>
    </row>
    <row r="245" spans="1:8" x14ac:dyDescent="0.15">
      <c r="A245" s="176">
        <v>54</v>
      </c>
      <c r="B245" s="176">
        <v>3</v>
      </c>
      <c r="C245" s="176">
        <v>22</v>
      </c>
      <c r="D245" s="176">
        <v>20</v>
      </c>
      <c r="E245" s="176">
        <v>118</v>
      </c>
      <c r="F245" s="176">
        <v>14.4</v>
      </c>
      <c r="G245" s="176">
        <v>7.3915199999999999</v>
      </c>
      <c r="H245" s="176">
        <v>0</v>
      </c>
    </row>
    <row r="246" spans="1:8" x14ac:dyDescent="0.15">
      <c r="A246" s="176">
        <v>27</v>
      </c>
      <c r="B246" s="176">
        <v>3</v>
      </c>
      <c r="C246" s="176">
        <v>3</v>
      </c>
      <c r="D246" s="176">
        <v>4</v>
      </c>
      <c r="E246" s="176">
        <v>35</v>
      </c>
      <c r="F246" s="176">
        <v>13.3</v>
      </c>
      <c r="G246" s="176">
        <v>3.0536799999999999</v>
      </c>
      <c r="H246" s="176">
        <v>0</v>
      </c>
    </row>
    <row r="247" spans="1:8" x14ac:dyDescent="0.15">
      <c r="A247" s="176">
        <v>31</v>
      </c>
      <c r="B247" s="176">
        <v>1</v>
      </c>
      <c r="C247" s="176">
        <v>12</v>
      </c>
      <c r="D247" s="176">
        <v>4</v>
      </c>
      <c r="E247" s="176">
        <v>31</v>
      </c>
      <c r="F247" s="176">
        <v>23.7</v>
      </c>
      <c r="G247" s="176">
        <v>5.2898399999999999</v>
      </c>
      <c r="H247" s="176">
        <v>0</v>
      </c>
    </row>
    <row r="248" spans="1:8" x14ac:dyDescent="0.15">
      <c r="A248" s="176">
        <v>39</v>
      </c>
      <c r="B248" s="176">
        <v>1</v>
      </c>
      <c r="C248" s="176">
        <v>15</v>
      </c>
      <c r="D248" s="176">
        <v>16</v>
      </c>
      <c r="E248" s="176">
        <v>39</v>
      </c>
      <c r="F248" s="176">
        <v>1.8</v>
      </c>
      <c r="G248" s="176">
        <v>0.56230199999999997</v>
      </c>
      <c r="H248" s="176">
        <v>0</v>
      </c>
    </row>
    <row r="249" spans="1:8" x14ac:dyDescent="0.15">
      <c r="A249" s="176">
        <v>31</v>
      </c>
      <c r="B249" s="176">
        <v>1</v>
      </c>
      <c r="C249" s="176">
        <v>5</v>
      </c>
      <c r="D249" s="176">
        <v>3</v>
      </c>
      <c r="E249" s="176">
        <v>25</v>
      </c>
      <c r="F249" s="176">
        <v>14.1</v>
      </c>
      <c r="G249" s="176">
        <v>2.3476499999999998</v>
      </c>
      <c r="H249" s="176">
        <v>0</v>
      </c>
    </row>
    <row r="250" spans="1:8" x14ac:dyDescent="0.15">
      <c r="A250" s="176">
        <v>35</v>
      </c>
      <c r="B250" s="176">
        <v>1</v>
      </c>
      <c r="C250" s="176">
        <v>15</v>
      </c>
      <c r="D250" s="176">
        <v>11</v>
      </c>
      <c r="E250" s="176">
        <v>40</v>
      </c>
      <c r="F250" s="176">
        <v>18.5</v>
      </c>
      <c r="G250" s="176">
        <v>6.1863999999999999</v>
      </c>
      <c r="H250" s="176">
        <v>0</v>
      </c>
    </row>
    <row r="251" spans="1:8" x14ac:dyDescent="0.15">
      <c r="A251" s="176">
        <v>35</v>
      </c>
      <c r="B251" s="176">
        <v>2</v>
      </c>
      <c r="C251" s="176">
        <v>10</v>
      </c>
      <c r="D251" s="176">
        <v>16</v>
      </c>
      <c r="E251" s="176">
        <v>98</v>
      </c>
      <c r="F251" s="176">
        <v>13.3</v>
      </c>
      <c r="G251" s="176">
        <v>8.1592839999999995</v>
      </c>
      <c r="H251" s="176">
        <v>0</v>
      </c>
    </row>
    <row r="252" spans="1:8" x14ac:dyDescent="0.15">
      <c r="A252" s="176">
        <v>46</v>
      </c>
      <c r="B252" s="176">
        <v>2</v>
      </c>
      <c r="C252" s="176">
        <v>22</v>
      </c>
      <c r="D252" s="176">
        <v>17</v>
      </c>
      <c r="E252" s="176">
        <v>144</v>
      </c>
      <c r="F252" s="176">
        <v>11.1</v>
      </c>
      <c r="G252" s="176">
        <v>12.659328</v>
      </c>
      <c r="H252" s="176">
        <v>0</v>
      </c>
    </row>
    <row r="253" spans="1:8" x14ac:dyDescent="0.15">
      <c r="A253" s="176">
        <v>33</v>
      </c>
      <c r="B253" s="176">
        <v>1</v>
      </c>
      <c r="C253" s="176">
        <v>13</v>
      </c>
      <c r="D253" s="176">
        <v>3</v>
      </c>
      <c r="E253" s="176">
        <v>52</v>
      </c>
      <c r="F253" s="176">
        <v>21.3</v>
      </c>
      <c r="G253" s="176">
        <v>8.3623799999999999</v>
      </c>
      <c r="H253" s="176">
        <v>1</v>
      </c>
    </row>
    <row r="254" spans="1:8" x14ac:dyDescent="0.15">
      <c r="A254" s="176">
        <v>35</v>
      </c>
      <c r="B254" s="176">
        <v>2</v>
      </c>
      <c r="C254" s="176">
        <v>13</v>
      </c>
      <c r="D254" s="176">
        <v>3</v>
      </c>
      <c r="E254" s="176">
        <v>105</v>
      </c>
      <c r="F254" s="176">
        <v>1.9</v>
      </c>
      <c r="G254" s="176">
        <v>0.57655500000000004</v>
      </c>
      <c r="H254" s="176">
        <v>0</v>
      </c>
    </row>
    <row r="255" spans="1:8" x14ac:dyDescent="0.15">
      <c r="A255" s="176">
        <v>35</v>
      </c>
      <c r="B255" s="176">
        <v>2</v>
      </c>
      <c r="C255" s="176">
        <v>1</v>
      </c>
      <c r="D255" s="176">
        <v>1</v>
      </c>
      <c r="E255" s="176">
        <v>21</v>
      </c>
      <c r="F255" s="176">
        <v>7.9</v>
      </c>
      <c r="G255" s="176">
        <v>1.2890429999999999</v>
      </c>
      <c r="H255" s="176">
        <v>0</v>
      </c>
    </row>
    <row r="256" spans="1:8" x14ac:dyDescent="0.15">
      <c r="A256" s="176">
        <v>38</v>
      </c>
      <c r="B256" s="176">
        <v>1</v>
      </c>
      <c r="C256" s="176">
        <v>5</v>
      </c>
      <c r="D256" s="176">
        <v>13</v>
      </c>
      <c r="E256" s="176">
        <v>21</v>
      </c>
      <c r="F256" s="176">
        <v>9</v>
      </c>
      <c r="G256" s="176">
        <v>1.44018</v>
      </c>
      <c r="H256" s="176">
        <v>0</v>
      </c>
    </row>
    <row r="257" spans="1:8" x14ac:dyDescent="0.15">
      <c r="A257" s="176">
        <v>41</v>
      </c>
      <c r="B257" s="176">
        <v>1</v>
      </c>
      <c r="C257" s="176">
        <v>19</v>
      </c>
      <c r="D257" s="176">
        <v>1</v>
      </c>
      <c r="E257" s="176">
        <v>96</v>
      </c>
      <c r="F257" s="176">
        <v>7.8</v>
      </c>
      <c r="G257" s="176">
        <v>5.2341119999999997</v>
      </c>
      <c r="H257" s="176">
        <v>0</v>
      </c>
    </row>
    <row r="258" spans="1:8" x14ac:dyDescent="0.15">
      <c r="A258" s="176">
        <v>38</v>
      </c>
      <c r="B258" s="176">
        <v>1</v>
      </c>
      <c r="C258" s="176">
        <v>18</v>
      </c>
      <c r="D258" s="176">
        <v>19</v>
      </c>
      <c r="E258" s="176">
        <v>44</v>
      </c>
      <c r="F258" s="176">
        <v>4.5</v>
      </c>
      <c r="G258" s="176">
        <v>1.37412</v>
      </c>
      <c r="H258" s="176">
        <v>0</v>
      </c>
    </row>
    <row r="259" spans="1:8" x14ac:dyDescent="0.15">
      <c r="A259" s="176">
        <v>34</v>
      </c>
      <c r="B259" s="176">
        <v>3</v>
      </c>
      <c r="C259" s="176">
        <v>2</v>
      </c>
      <c r="D259" s="176">
        <v>14</v>
      </c>
      <c r="E259" s="176">
        <v>39</v>
      </c>
      <c r="F259" s="176">
        <v>13.2</v>
      </c>
      <c r="G259" s="176">
        <v>4.0051439999999996</v>
      </c>
      <c r="H259" s="176">
        <v>0</v>
      </c>
    </row>
    <row r="260" spans="1:8" x14ac:dyDescent="0.15">
      <c r="A260" s="176">
        <v>51</v>
      </c>
      <c r="B260" s="176">
        <v>3</v>
      </c>
      <c r="C260" s="176">
        <v>16</v>
      </c>
      <c r="D260" s="176">
        <v>25</v>
      </c>
      <c r="E260" s="176">
        <v>82</v>
      </c>
      <c r="F260" s="176">
        <v>4.4000000000000004</v>
      </c>
      <c r="G260" s="176">
        <v>1.0030239999999999</v>
      </c>
      <c r="H260" s="176">
        <v>0</v>
      </c>
    </row>
    <row r="261" spans="1:8" x14ac:dyDescent="0.15">
      <c r="A261" s="176">
        <v>34</v>
      </c>
      <c r="B261" s="176">
        <v>2</v>
      </c>
      <c r="C261" s="176">
        <v>10</v>
      </c>
      <c r="D261" s="176">
        <v>2</v>
      </c>
      <c r="E261" s="176">
        <v>33</v>
      </c>
      <c r="F261" s="176">
        <v>9.5</v>
      </c>
      <c r="G261" s="176">
        <v>2.5612949999999999</v>
      </c>
      <c r="H261" s="176">
        <v>0</v>
      </c>
    </row>
    <row r="262" spans="1:8" x14ac:dyDescent="0.15">
      <c r="A262" s="176">
        <v>47</v>
      </c>
      <c r="B262" s="176">
        <v>1</v>
      </c>
      <c r="C262" s="176">
        <v>15</v>
      </c>
      <c r="D262" s="176">
        <v>1</v>
      </c>
      <c r="E262" s="176">
        <v>30</v>
      </c>
      <c r="F262" s="176">
        <v>24.5</v>
      </c>
      <c r="G262" s="176">
        <v>5.1376499999999998</v>
      </c>
      <c r="H262" s="176">
        <v>0</v>
      </c>
    </row>
    <row r="263" spans="1:8" x14ac:dyDescent="0.15">
      <c r="A263" s="176">
        <v>34</v>
      </c>
      <c r="B263" s="176">
        <v>2</v>
      </c>
      <c r="C263" s="176">
        <v>8</v>
      </c>
      <c r="D263" s="176">
        <v>6</v>
      </c>
      <c r="E263" s="176">
        <v>78</v>
      </c>
      <c r="F263" s="176">
        <v>5.4</v>
      </c>
      <c r="G263" s="176">
        <v>2.0554559999999999</v>
      </c>
      <c r="H263" s="176">
        <v>0</v>
      </c>
    </row>
    <row r="264" spans="1:8" x14ac:dyDescent="0.15">
      <c r="A264" s="176">
        <v>27</v>
      </c>
      <c r="B264" s="176">
        <v>2</v>
      </c>
      <c r="C264" s="176">
        <v>8</v>
      </c>
      <c r="D264" s="176">
        <v>7</v>
      </c>
      <c r="E264" s="176">
        <v>18</v>
      </c>
      <c r="F264" s="176">
        <v>11.9</v>
      </c>
      <c r="G264" s="176">
        <v>1.741446</v>
      </c>
      <c r="H264" s="176">
        <v>0</v>
      </c>
    </row>
    <row r="265" spans="1:8" x14ac:dyDescent="0.15">
      <c r="A265" s="176">
        <v>52</v>
      </c>
      <c r="B265" s="176">
        <v>1</v>
      </c>
      <c r="C265" s="176">
        <v>9</v>
      </c>
      <c r="D265" s="176">
        <v>11</v>
      </c>
      <c r="E265" s="176">
        <v>24</v>
      </c>
      <c r="F265" s="176">
        <v>19.2</v>
      </c>
      <c r="G265" s="176">
        <v>3.8062079999999998</v>
      </c>
      <c r="H265" s="176">
        <v>1</v>
      </c>
    </row>
    <row r="266" spans="1:8" x14ac:dyDescent="0.15">
      <c r="A266" s="176">
        <v>39</v>
      </c>
      <c r="B266" s="176">
        <v>1</v>
      </c>
      <c r="C266" s="176">
        <v>9</v>
      </c>
      <c r="D266" s="176">
        <v>6</v>
      </c>
      <c r="E266" s="176">
        <v>35</v>
      </c>
      <c r="F266" s="176">
        <v>5</v>
      </c>
      <c r="G266" s="176">
        <v>1.51725</v>
      </c>
      <c r="H266" s="176">
        <v>0</v>
      </c>
    </row>
    <row r="267" spans="1:8" x14ac:dyDescent="0.15">
      <c r="A267" s="176">
        <v>33</v>
      </c>
      <c r="B267" s="176">
        <v>1</v>
      </c>
      <c r="C267" s="176">
        <v>7</v>
      </c>
      <c r="D267" s="176">
        <v>0</v>
      </c>
      <c r="E267" s="176">
        <v>22</v>
      </c>
      <c r="F267" s="176">
        <v>6.4</v>
      </c>
      <c r="G267" s="176">
        <v>0.77721600000000002</v>
      </c>
      <c r="H267" s="176">
        <v>0</v>
      </c>
    </row>
    <row r="268" spans="1:8" x14ac:dyDescent="0.15">
      <c r="A268" s="176">
        <v>34</v>
      </c>
      <c r="B268" s="176">
        <v>1</v>
      </c>
      <c r="C268" s="176">
        <v>0</v>
      </c>
      <c r="D268" s="176">
        <v>1</v>
      </c>
      <c r="E268" s="176">
        <v>21</v>
      </c>
      <c r="F268" s="176">
        <v>7.2</v>
      </c>
      <c r="G268" s="176">
        <v>1.3245119999999999</v>
      </c>
      <c r="H268" s="176">
        <v>0</v>
      </c>
    </row>
    <row r="269" spans="1:8" x14ac:dyDescent="0.15">
      <c r="A269" s="176">
        <v>31</v>
      </c>
      <c r="B269" s="176">
        <v>3</v>
      </c>
      <c r="C269" s="176">
        <v>9</v>
      </c>
      <c r="D269" s="176">
        <v>7</v>
      </c>
      <c r="E269" s="176">
        <v>59</v>
      </c>
      <c r="F269" s="176">
        <v>14.6</v>
      </c>
      <c r="G269" s="176">
        <v>5.504346</v>
      </c>
      <c r="H269" s="176">
        <v>1</v>
      </c>
    </row>
    <row r="270" spans="1:8" x14ac:dyDescent="0.15">
      <c r="A270" s="176">
        <v>28</v>
      </c>
      <c r="B270" s="176">
        <v>1</v>
      </c>
      <c r="C270" s="176">
        <v>2</v>
      </c>
      <c r="D270" s="176">
        <v>9</v>
      </c>
      <c r="E270" s="176">
        <v>16</v>
      </c>
      <c r="F270" s="176">
        <v>15.2</v>
      </c>
      <c r="G270" s="176">
        <v>1.5613440000000001</v>
      </c>
      <c r="H270" s="176">
        <v>0</v>
      </c>
    </row>
    <row r="271" spans="1:8" x14ac:dyDescent="0.15">
      <c r="A271" s="176">
        <v>39</v>
      </c>
      <c r="B271" s="176">
        <v>1</v>
      </c>
      <c r="C271" s="176">
        <v>19</v>
      </c>
      <c r="D271" s="176">
        <v>16</v>
      </c>
      <c r="E271" s="176">
        <v>45</v>
      </c>
      <c r="F271" s="176">
        <v>3.7</v>
      </c>
      <c r="G271" s="176">
        <v>0.74924999999999997</v>
      </c>
      <c r="H271" s="176">
        <v>0</v>
      </c>
    </row>
    <row r="272" spans="1:8" x14ac:dyDescent="0.15">
      <c r="A272" s="176">
        <v>51</v>
      </c>
      <c r="B272" s="176">
        <v>2</v>
      </c>
      <c r="C272" s="176">
        <v>21</v>
      </c>
      <c r="D272" s="176">
        <v>23</v>
      </c>
      <c r="E272" s="176">
        <v>120</v>
      </c>
      <c r="F272" s="176">
        <v>7.6</v>
      </c>
      <c r="G272" s="176">
        <v>4.9795199999999999</v>
      </c>
      <c r="H272" s="176">
        <v>0</v>
      </c>
    </row>
    <row r="273" spans="1:8" x14ac:dyDescent="0.15">
      <c r="A273" s="176">
        <v>22</v>
      </c>
      <c r="B273" s="176">
        <v>1</v>
      </c>
      <c r="C273" s="176">
        <v>4</v>
      </c>
      <c r="D273" s="176">
        <v>1</v>
      </c>
      <c r="E273" s="176">
        <v>16</v>
      </c>
      <c r="F273" s="176">
        <v>1.2</v>
      </c>
      <c r="G273" s="176">
        <v>0.10752</v>
      </c>
      <c r="H273" s="176">
        <v>0</v>
      </c>
    </row>
    <row r="274" spans="1:8" x14ac:dyDescent="0.15">
      <c r="A274" s="176">
        <v>27</v>
      </c>
      <c r="B274" s="176">
        <v>3</v>
      </c>
      <c r="C274" s="176">
        <v>6</v>
      </c>
      <c r="D274" s="176">
        <v>4</v>
      </c>
      <c r="E274" s="176">
        <v>26</v>
      </c>
      <c r="F274" s="176">
        <v>10.4</v>
      </c>
      <c r="G274" s="176">
        <v>1.7738240000000001</v>
      </c>
      <c r="H274" s="176">
        <v>0</v>
      </c>
    </row>
    <row r="275" spans="1:8" x14ac:dyDescent="0.15">
      <c r="A275" s="176">
        <v>32</v>
      </c>
      <c r="B275" s="176">
        <v>1</v>
      </c>
      <c r="C275" s="176">
        <v>16</v>
      </c>
      <c r="D275" s="176">
        <v>10</v>
      </c>
      <c r="E275" s="176">
        <v>38</v>
      </c>
      <c r="F275" s="176">
        <v>21</v>
      </c>
      <c r="G275" s="176">
        <v>7.2857399999999997</v>
      </c>
      <c r="H275" s="176">
        <v>0</v>
      </c>
    </row>
    <row r="276" spans="1:8" x14ac:dyDescent="0.15">
      <c r="A276" s="176">
        <v>28</v>
      </c>
      <c r="B276" s="176">
        <v>2</v>
      </c>
      <c r="C276" s="176">
        <v>6</v>
      </c>
      <c r="D276" s="176">
        <v>7</v>
      </c>
      <c r="E276" s="176">
        <v>38</v>
      </c>
      <c r="F276" s="176">
        <v>7.2</v>
      </c>
      <c r="G276" s="176">
        <v>1.9617119999999999</v>
      </c>
      <c r="H276" s="176">
        <v>0</v>
      </c>
    </row>
    <row r="277" spans="1:8" x14ac:dyDescent="0.15">
      <c r="A277" s="176">
        <v>27</v>
      </c>
      <c r="B277" s="176">
        <v>2</v>
      </c>
      <c r="C277" s="176">
        <v>1</v>
      </c>
      <c r="D277" s="176">
        <v>0</v>
      </c>
      <c r="E277" s="176">
        <v>20</v>
      </c>
      <c r="F277" s="176">
        <v>10.3</v>
      </c>
      <c r="G277" s="176">
        <v>1.68302</v>
      </c>
      <c r="H277" s="176">
        <v>1</v>
      </c>
    </row>
    <row r="278" spans="1:8" x14ac:dyDescent="0.15">
      <c r="A278" s="176">
        <v>26</v>
      </c>
      <c r="B278" s="176">
        <v>2</v>
      </c>
      <c r="C278" s="176">
        <v>2</v>
      </c>
      <c r="D278" s="176">
        <v>6</v>
      </c>
      <c r="E278" s="176">
        <v>24</v>
      </c>
      <c r="F278" s="176">
        <v>13.6</v>
      </c>
      <c r="G278" s="176">
        <v>1.6874880000000001</v>
      </c>
      <c r="H278" s="176">
        <v>1</v>
      </c>
    </row>
    <row r="279" spans="1:8" x14ac:dyDescent="0.15">
      <c r="A279" s="176">
        <v>32</v>
      </c>
      <c r="B279" s="176">
        <v>1</v>
      </c>
      <c r="C279" s="176">
        <v>14</v>
      </c>
      <c r="D279" s="176">
        <v>0</v>
      </c>
      <c r="E279" s="176">
        <v>36</v>
      </c>
      <c r="F279" s="176">
        <v>2.4</v>
      </c>
      <c r="G279" s="176">
        <v>0.59097599999999995</v>
      </c>
      <c r="H279" s="176">
        <v>0</v>
      </c>
    </row>
    <row r="280" spans="1:8" x14ac:dyDescent="0.15">
      <c r="A280" s="176">
        <v>30</v>
      </c>
      <c r="B280" s="176">
        <v>1</v>
      </c>
      <c r="C280" s="176">
        <v>0</v>
      </c>
      <c r="D280" s="176">
        <v>11</v>
      </c>
      <c r="E280" s="176">
        <v>17</v>
      </c>
      <c r="F280" s="176">
        <v>3.7</v>
      </c>
      <c r="G280" s="176">
        <v>0.18240999999999999</v>
      </c>
      <c r="H280" s="176">
        <v>1</v>
      </c>
    </row>
    <row r="281" spans="1:8" x14ac:dyDescent="0.15">
      <c r="A281" s="176">
        <v>39</v>
      </c>
      <c r="B281" s="176">
        <v>1</v>
      </c>
      <c r="C281" s="176">
        <v>13</v>
      </c>
      <c r="D281" s="176">
        <v>1</v>
      </c>
      <c r="E281" s="176">
        <v>38</v>
      </c>
      <c r="F281" s="176">
        <v>8.9</v>
      </c>
      <c r="G281" s="176">
        <v>1.4846980000000001</v>
      </c>
      <c r="H281" s="176">
        <v>0</v>
      </c>
    </row>
    <row r="282" spans="1:8" x14ac:dyDescent="0.15">
      <c r="A282" s="176">
        <v>31</v>
      </c>
      <c r="B282" s="176">
        <v>1</v>
      </c>
      <c r="C282" s="176">
        <v>11</v>
      </c>
      <c r="D282" s="176">
        <v>6</v>
      </c>
      <c r="E282" s="176">
        <v>28</v>
      </c>
      <c r="F282" s="176">
        <v>4.8</v>
      </c>
      <c r="G282" s="176">
        <v>0.99859200000000004</v>
      </c>
      <c r="H282" s="176">
        <v>1</v>
      </c>
    </row>
    <row r="283" spans="1:8" x14ac:dyDescent="0.15">
      <c r="A283" s="176">
        <v>34</v>
      </c>
      <c r="B283" s="176">
        <v>1</v>
      </c>
      <c r="C283" s="176">
        <v>15</v>
      </c>
      <c r="D283" s="176">
        <v>2</v>
      </c>
      <c r="E283" s="176">
        <v>39</v>
      </c>
      <c r="F283" s="176">
        <v>24.7</v>
      </c>
      <c r="G283" s="176">
        <v>5.2596179999999997</v>
      </c>
      <c r="H283" s="176">
        <v>1</v>
      </c>
    </row>
    <row r="284" spans="1:8" x14ac:dyDescent="0.15">
      <c r="A284" s="176">
        <v>31</v>
      </c>
      <c r="B284" s="176">
        <v>1</v>
      </c>
      <c r="C284" s="176">
        <v>8</v>
      </c>
      <c r="D284" s="176">
        <v>3</v>
      </c>
      <c r="E284" s="176">
        <v>41</v>
      </c>
      <c r="F284" s="176">
        <v>12.6</v>
      </c>
      <c r="G284" s="176">
        <v>5.0316840000000003</v>
      </c>
      <c r="H284" s="176">
        <v>0</v>
      </c>
    </row>
    <row r="285" spans="1:8" x14ac:dyDescent="0.15">
      <c r="A285" s="176">
        <v>29</v>
      </c>
      <c r="B285" s="176">
        <v>2</v>
      </c>
      <c r="C285" s="176">
        <v>1</v>
      </c>
      <c r="D285" s="176">
        <v>7</v>
      </c>
      <c r="E285" s="176">
        <v>25</v>
      </c>
      <c r="F285" s="176">
        <v>10.4</v>
      </c>
      <c r="G285" s="176">
        <v>2.0306000000000002</v>
      </c>
      <c r="H285" s="176">
        <v>0</v>
      </c>
    </row>
    <row r="286" spans="1:8" x14ac:dyDescent="0.15">
      <c r="A286" s="176">
        <v>29</v>
      </c>
      <c r="B286" s="176">
        <v>1</v>
      </c>
      <c r="C286" s="176">
        <v>9</v>
      </c>
      <c r="D286" s="176">
        <v>0</v>
      </c>
      <c r="E286" s="176">
        <v>25</v>
      </c>
      <c r="F286" s="176">
        <v>13.9</v>
      </c>
      <c r="G286" s="176">
        <v>2.4047000000000001</v>
      </c>
      <c r="H286" s="176">
        <v>0</v>
      </c>
    </row>
    <row r="287" spans="1:8" x14ac:dyDescent="0.15">
      <c r="A287" s="176">
        <v>35</v>
      </c>
      <c r="B287" s="176">
        <v>2</v>
      </c>
      <c r="C287" s="176">
        <v>9</v>
      </c>
      <c r="D287" s="176">
        <v>16</v>
      </c>
      <c r="E287" s="176">
        <v>30</v>
      </c>
      <c r="F287" s="176">
        <v>7.6</v>
      </c>
      <c r="G287" s="176">
        <v>1.6302000000000001</v>
      </c>
      <c r="H287" s="176">
        <v>0</v>
      </c>
    </row>
    <row r="288" spans="1:8" x14ac:dyDescent="0.15">
      <c r="A288" s="176">
        <v>29</v>
      </c>
      <c r="B288" s="176">
        <v>1</v>
      </c>
      <c r="C288" s="176">
        <v>11</v>
      </c>
      <c r="D288" s="176">
        <v>7</v>
      </c>
      <c r="E288" s="176">
        <v>32</v>
      </c>
      <c r="F288" s="176">
        <v>6</v>
      </c>
      <c r="G288" s="176">
        <v>0.99263999999999997</v>
      </c>
      <c r="H288" s="176">
        <v>0</v>
      </c>
    </row>
    <row r="289" spans="1:8" x14ac:dyDescent="0.15">
      <c r="A289" s="176">
        <v>38</v>
      </c>
      <c r="B289" s="176">
        <v>2</v>
      </c>
      <c r="C289" s="176">
        <v>2</v>
      </c>
      <c r="D289" s="176">
        <v>16</v>
      </c>
      <c r="E289" s="176">
        <v>22</v>
      </c>
      <c r="F289" s="176">
        <v>22.7</v>
      </c>
      <c r="G289" s="176">
        <v>3.7854519999999998</v>
      </c>
      <c r="H289" s="176">
        <v>1</v>
      </c>
    </row>
    <row r="290" spans="1:8" x14ac:dyDescent="0.15">
      <c r="A290" s="176">
        <v>35</v>
      </c>
      <c r="B290" s="176">
        <v>1</v>
      </c>
      <c r="C290" s="176">
        <v>16</v>
      </c>
      <c r="D290" s="176">
        <v>15</v>
      </c>
      <c r="E290" s="176">
        <v>36</v>
      </c>
      <c r="F290" s="176">
        <v>3.4</v>
      </c>
      <c r="G290" s="176">
        <v>1.045296</v>
      </c>
      <c r="H290" s="176">
        <v>0</v>
      </c>
    </row>
    <row r="291" spans="1:8" x14ac:dyDescent="0.15">
      <c r="A291" s="176">
        <v>29</v>
      </c>
      <c r="B291" s="176">
        <v>1</v>
      </c>
      <c r="C291" s="176">
        <v>11</v>
      </c>
      <c r="D291" s="176">
        <v>5</v>
      </c>
      <c r="E291" s="176">
        <v>36</v>
      </c>
      <c r="F291" s="176">
        <v>6.1</v>
      </c>
      <c r="G291" s="176">
        <v>1.4866919999999999</v>
      </c>
      <c r="H291" s="176">
        <v>0</v>
      </c>
    </row>
    <row r="292" spans="1:8" x14ac:dyDescent="0.15">
      <c r="A292" s="176">
        <v>23</v>
      </c>
      <c r="B292" s="176">
        <v>2</v>
      </c>
      <c r="C292" s="176">
        <v>3</v>
      </c>
      <c r="D292" s="176">
        <v>4</v>
      </c>
      <c r="E292" s="176">
        <v>34</v>
      </c>
      <c r="F292" s="176">
        <v>4.4000000000000004</v>
      </c>
      <c r="G292" s="176">
        <v>1.2342</v>
      </c>
      <c r="H292" s="176">
        <v>0</v>
      </c>
    </row>
    <row r="293" spans="1:8" x14ac:dyDescent="0.15">
      <c r="A293" s="176">
        <v>33</v>
      </c>
      <c r="B293" s="176">
        <v>4</v>
      </c>
      <c r="C293" s="176">
        <v>9</v>
      </c>
      <c r="D293" s="176">
        <v>8</v>
      </c>
      <c r="E293" s="176">
        <v>32</v>
      </c>
      <c r="F293" s="176">
        <v>5.5</v>
      </c>
      <c r="G293" s="176">
        <v>1.2636799999999999</v>
      </c>
      <c r="H293" s="176">
        <v>0</v>
      </c>
    </row>
    <row r="294" spans="1:8" x14ac:dyDescent="0.15">
      <c r="A294" s="176">
        <v>51</v>
      </c>
      <c r="B294" s="176">
        <v>2</v>
      </c>
      <c r="C294" s="176">
        <v>19</v>
      </c>
      <c r="D294" s="176">
        <v>25</v>
      </c>
      <c r="E294" s="176">
        <v>159</v>
      </c>
      <c r="F294" s="176">
        <v>2.8</v>
      </c>
      <c r="G294" s="176">
        <v>3.3835199999999999</v>
      </c>
      <c r="H294" s="176">
        <v>0</v>
      </c>
    </row>
    <row r="295" spans="1:8" x14ac:dyDescent="0.15">
      <c r="A295" s="176">
        <v>24</v>
      </c>
      <c r="B295" s="176">
        <v>1</v>
      </c>
      <c r="C295" s="176">
        <v>4</v>
      </c>
      <c r="D295" s="176">
        <v>2</v>
      </c>
      <c r="E295" s="176">
        <v>21</v>
      </c>
      <c r="F295" s="176">
        <v>2.6</v>
      </c>
      <c r="G295" s="176">
        <v>0.44662800000000002</v>
      </c>
      <c r="H295" s="176">
        <v>0</v>
      </c>
    </row>
    <row r="296" spans="1:8" x14ac:dyDescent="0.15">
      <c r="A296" s="176">
        <v>31</v>
      </c>
      <c r="B296" s="176">
        <v>1</v>
      </c>
      <c r="C296" s="176">
        <v>10</v>
      </c>
      <c r="D296" s="176">
        <v>12</v>
      </c>
      <c r="E296" s="176">
        <v>49</v>
      </c>
      <c r="F296" s="176">
        <v>9.8000000000000007</v>
      </c>
      <c r="G296" s="176">
        <v>1.5654520000000001</v>
      </c>
      <c r="H296" s="176">
        <v>1</v>
      </c>
    </row>
    <row r="297" spans="1:8" x14ac:dyDescent="0.15">
      <c r="A297" s="176">
        <v>45</v>
      </c>
      <c r="B297" s="176">
        <v>1</v>
      </c>
      <c r="C297" s="176">
        <v>10</v>
      </c>
      <c r="D297" s="176">
        <v>14</v>
      </c>
      <c r="E297" s="176">
        <v>52</v>
      </c>
      <c r="F297" s="176">
        <v>5.4</v>
      </c>
      <c r="G297" s="176">
        <v>1.8757440000000001</v>
      </c>
      <c r="H297" s="176">
        <v>0</v>
      </c>
    </row>
    <row r="298" spans="1:8" x14ac:dyDescent="0.15">
      <c r="A298" s="176">
        <v>29</v>
      </c>
      <c r="B298" s="176">
        <v>1</v>
      </c>
      <c r="C298" s="176">
        <v>3</v>
      </c>
      <c r="D298" s="176">
        <v>1</v>
      </c>
      <c r="E298" s="176">
        <v>17</v>
      </c>
      <c r="F298" s="176">
        <v>9</v>
      </c>
      <c r="G298" s="176">
        <v>1.06029</v>
      </c>
      <c r="H298" s="176">
        <v>0</v>
      </c>
    </row>
    <row r="299" spans="1:8" x14ac:dyDescent="0.15">
      <c r="A299" s="176">
        <v>34</v>
      </c>
      <c r="B299" s="176">
        <v>1</v>
      </c>
      <c r="C299" s="176">
        <v>0</v>
      </c>
      <c r="D299" s="176">
        <v>10</v>
      </c>
      <c r="E299" s="176">
        <v>21</v>
      </c>
      <c r="F299" s="176">
        <v>17.100000000000001</v>
      </c>
      <c r="G299" s="176">
        <v>1.3714200000000001</v>
      </c>
      <c r="H299" s="176">
        <v>0</v>
      </c>
    </row>
    <row r="300" spans="1:8" x14ac:dyDescent="0.15">
      <c r="A300" s="176">
        <v>25</v>
      </c>
      <c r="B300" s="176">
        <v>2</v>
      </c>
      <c r="C300" s="176">
        <v>4</v>
      </c>
      <c r="D300" s="176">
        <v>5</v>
      </c>
      <c r="E300" s="176">
        <v>27</v>
      </c>
      <c r="F300" s="176">
        <v>5</v>
      </c>
      <c r="G300" s="176">
        <v>0.80054999999999998</v>
      </c>
      <c r="H300" s="176">
        <v>1</v>
      </c>
    </row>
    <row r="301" spans="1:8" x14ac:dyDescent="0.15">
      <c r="A301" s="176">
        <v>37</v>
      </c>
      <c r="B301" s="176">
        <v>1</v>
      </c>
      <c r="C301" s="176">
        <v>20</v>
      </c>
      <c r="D301" s="176">
        <v>2</v>
      </c>
      <c r="E301" s="176">
        <v>56</v>
      </c>
      <c r="F301" s="176">
        <v>1.9</v>
      </c>
      <c r="G301" s="176">
        <v>0.52136000000000005</v>
      </c>
      <c r="H301" s="176">
        <v>0</v>
      </c>
    </row>
    <row r="302" spans="1:8" x14ac:dyDescent="0.15">
      <c r="A302" s="176">
        <v>47</v>
      </c>
      <c r="B302" s="176">
        <v>1</v>
      </c>
      <c r="C302" s="176">
        <v>29</v>
      </c>
      <c r="D302" s="176">
        <v>18</v>
      </c>
      <c r="E302" s="176">
        <v>129</v>
      </c>
      <c r="F302" s="176">
        <v>25.3</v>
      </c>
      <c r="G302" s="176">
        <v>12.07569</v>
      </c>
      <c r="H302" s="176">
        <v>1</v>
      </c>
    </row>
    <row r="303" spans="1:8" x14ac:dyDescent="0.15">
      <c r="A303" s="176">
        <v>43</v>
      </c>
      <c r="B303" s="176">
        <v>2</v>
      </c>
      <c r="C303" s="176">
        <v>6</v>
      </c>
      <c r="D303" s="176">
        <v>24</v>
      </c>
      <c r="E303" s="176">
        <v>54</v>
      </c>
      <c r="F303" s="176">
        <v>9.6</v>
      </c>
      <c r="G303" s="176">
        <v>4.5619199999999998</v>
      </c>
      <c r="H303" s="176">
        <v>0</v>
      </c>
    </row>
    <row r="304" spans="1:8" x14ac:dyDescent="0.15">
      <c r="A304" s="176">
        <v>47</v>
      </c>
      <c r="B304" s="176">
        <v>1</v>
      </c>
      <c r="C304" s="176">
        <v>22</v>
      </c>
      <c r="D304" s="176">
        <v>19</v>
      </c>
      <c r="E304" s="176">
        <v>81</v>
      </c>
      <c r="F304" s="176">
        <v>5.5</v>
      </c>
      <c r="G304" s="176">
        <v>2.9492099999999999</v>
      </c>
      <c r="H304" s="176">
        <v>0</v>
      </c>
    </row>
    <row r="305" spans="1:8" x14ac:dyDescent="0.15">
      <c r="A305" s="176">
        <v>24</v>
      </c>
      <c r="B305" s="176">
        <v>1</v>
      </c>
      <c r="C305" s="176">
        <v>6</v>
      </c>
      <c r="D305" s="176">
        <v>2</v>
      </c>
      <c r="E305" s="176">
        <v>21</v>
      </c>
      <c r="F305" s="176">
        <v>5.2</v>
      </c>
      <c r="G305" s="176">
        <v>0.98389199999999999</v>
      </c>
      <c r="H305" s="176">
        <v>0</v>
      </c>
    </row>
    <row r="306" spans="1:8" x14ac:dyDescent="0.15">
      <c r="A306" s="176">
        <v>27</v>
      </c>
      <c r="B306" s="176">
        <v>3</v>
      </c>
      <c r="C306" s="176">
        <v>5</v>
      </c>
      <c r="D306" s="176">
        <v>1</v>
      </c>
      <c r="E306" s="176">
        <v>75</v>
      </c>
      <c r="F306" s="176">
        <v>6.3</v>
      </c>
      <c r="G306" s="176">
        <v>2.5184250000000001</v>
      </c>
      <c r="H306" s="176">
        <v>0</v>
      </c>
    </row>
    <row r="307" spans="1:8" x14ac:dyDescent="0.15">
      <c r="A307" s="176">
        <v>25</v>
      </c>
      <c r="B307" s="176">
        <v>1</v>
      </c>
      <c r="C307" s="176">
        <v>9</v>
      </c>
      <c r="D307" s="176">
        <v>4</v>
      </c>
      <c r="E307" s="176">
        <v>18</v>
      </c>
      <c r="F307" s="176">
        <v>1.2</v>
      </c>
      <c r="G307" s="176">
        <v>0.15012</v>
      </c>
      <c r="H307" s="176">
        <v>0</v>
      </c>
    </row>
    <row r="308" spans="1:8" x14ac:dyDescent="0.15">
      <c r="A308" s="176">
        <v>36</v>
      </c>
      <c r="B308" s="176">
        <v>3</v>
      </c>
      <c r="C308" s="176">
        <v>11</v>
      </c>
      <c r="D308" s="176">
        <v>12</v>
      </c>
      <c r="E308" s="176">
        <v>44</v>
      </c>
      <c r="F308" s="176">
        <v>14.7</v>
      </c>
      <c r="G308" s="176">
        <v>6.0217080000000003</v>
      </c>
      <c r="H308" s="176">
        <v>0</v>
      </c>
    </row>
    <row r="309" spans="1:8" x14ac:dyDescent="0.15">
      <c r="A309" s="176">
        <v>39</v>
      </c>
      <c r="B309" s="176">
        <v>1</v>
      </c>
      <c r="C309" s="176">
        <v>16</v>
      </c>
      <c r="D309" s="176">
        <v>20</v>
      </c>
      <c r="E309" s="176">
        <v>57</v>
      </c>
      <c r="F309" s="176">
        <v>19.399999999999999</v>
      </c>
      <c r="G309" s="176">
        <v>9.4988220000000005</v>
      </c>
      <c r="H309" s="176">
        <v>0</v>
      </c>
    </row>
    <row r="310" spans="1:8" x14ac:dyDescent="0.15">
      <c r="A310" s="176">
        <v>26</v>
      </c>
      <c r="B310" s="176">
        <v>1</v>
      </c>
      <c r="C310" s="176">
        <v>10</v>
      </c>
      <c r="D310" s="176">
        <v>1</v>
      </c>
      <c r="E310" s="176">
        <v>25</v>
      </c>
      <c r="F310" s="176">
        <v>7.1</v>
      </c>
      <c r="G310" s="176">
        <v>0.46860000000000002</v>
      </c>
      <c r="H310" s="176">
        <v>0</v>
      </c>
    </row>
    <row r="311" spans="1:8" x14ac:dyDescent="0.15">
      <c r="A311" s="176">
        <v>41</v>
      </c>
      <c r="B311" s="176">
        <v>1</v>
      </c>
      <c r="C311" s="176">
        <v>4</v>
      </c>
      <c r="D311" s="176">
        <v>19</v>
      </c>
      <c r="E311" s="176">
        <v>25</v>
      </c>
      <c r="F311" s="176">
        <v>10.1</v>
      </c>
      <c r="G311" s="176">
        <v>1.4644999999999999</v>
      </c>
      <c r="H311" s="176">
        <v>0</v>
      </c>
    </row>
    <row r="312" spans="1:8" x14ac:dyDescent="0.15">
      <c r="A312" s="176">
        <v>39</v>
      </c>
      <c r="B312" s="176">
        <v>1</v>
      </c>
      <c r="C312" s="176">
        <v>19</v>
      </c>
      <c r="D312" s="176">
        <v>15</v>
      </c>
      <c r="E312" s="176">
        <v>60</v>
      </c>
      <c r="F312" s="176">
        <v>27.1</v>
      </c>
      <c r="G312" s="176">
        <v>6.6665999999999999</v>
      </c>
      <c r="H312" s="176">
        <v>1</v>
      </c>
    </row>
    <row r="313" spans="1:8" x14ac:dyDescent="0.15">
      <c r="A313" s="176">
        <v>37</v>
      </c>
      <c r="B313" s="176">
        <v>1</v>
      </c>
      <c r="C313" s="176">
        <v>18</v>
      </c>
      <c r="D313" s="176">
        <v>8</v>
      </c>
      <c r="E313" s="176">
        <v>54</v>
      </c>
      <c r="F313" s="176">
        <v>12.1</v>
      </c>
      <c r="G313" s="176">
        <v>1.940598</v>
      </c>
      <c r="H313" s="176">
        <v>0</v>
      </c>
    </row>
    <row r="314" spans="1:8" x14ac:dyDescent="0.15">
      <c r="A314" s="176">
        <v>29</v>
      </c>
      <c r="B314" s="176">
        <v>1</v>
      </c>
      <c r="C314" s="176">
        <v>2</v>
      </c>
      <c r="D314" s="176">
        <v>0</v>
      </c>
      <c r="E314" s="176">
        <v>14</v>
      </c>
      <c r="F314" s="176">
        <v>14.4</v>
      </c>
      <c r="G314" s="176">
        <v>1.4293439999999999</v>
      </c>
      <c r="H314" s="176">
        <v>1</v>
      </c>
    </row>
    <row r="315" spans="1:8" x14ac:dyDescent="0.15">
      <c r="A315" s="176">
        <v>42</v>
      </c>
      <c r="B315" s="176">
        <v>1</v>
      </c>
      <c r="C315" s="176">
        <v>6</v>
      </c>
      <c r="D315" s="176">
        <v>9</v>
      </c>
      <c r="E315" s="176">
        <v>31</v>
      </c>
      <c r="F315" s="176">
        <v>11.6</v>
      </c>
      <c r="G315" s="176">
        <v>2.5711400000000002</v>
      </c>
      <c r="H315" s="176">
        <v>0</v>
      </c>
    </row>
    <row r="316" spans="1:8" x14ac:dyDescent="0.15">
      <c r="A316" s="176">
        <v>31</v>
      </c>
      <c r="B316" s="176">
        <v>4</v>
      </c>
      <c r="C316" s="176">
        <v>1</v>
      </c>
      <c r="D316" s="176">
        <v>6</v>
      </c>
      <c r="E316" s="176">
        <v>29</v>
      </c>
      <c r="F316" s="176">
        <v>11.1</v>
      </c>
      <c r="G316" s="176">
        <v>2.153511</v>
      </c>
      <c r="H316" s="176">
        <v>0</v>
      </c>
    </row>
    <row r="317" spans="1:8" x14ac:dyDescent="0.15">
      <c r="A317" s="176">
        <v>36</v>
      </c>
      <c r="B317" s="176">
        <v>1</v>
      </c>
      <c r="C317" s="176">
        <v>4</v>
      </c>
      <c r="D317" s="176">
        <v>15</v>
      </c>
      <c r="E317" s="176">
        <v>17</v>
      </c>
      <c r="F317" s="176">
        <v>17.3</v>
      </c>
      <c r="G317" s="176">
        <v>2.4204430000000001</v>
      </c>
      <c r="H317" s="176">
        <v>0</v>
      </c>
    </row>
    <row r="318" spans="1:8" x14ac:dyDescent="0.15">
      <c r="A318" s="176">
        <v>39</v>
      </c>
      <c r="B318" s="176">
        <v>1</v>
      </c>
      <c r="C318" s="176">
        <v>16</v>
      </c>
      <c r="D318" s="176">
        <v>4</v>
      </c>
      <c r="E318" s="176">
        <v>52</v>
      </c>
      <c r="F318" s="176">
        <v>20</v>
      </c>
      <c r="G318" s="176">
        <v>6.24</v>
      </c>
      <c r="H318" s="176">
        <v>0</v>
      </c>
    </row>
    <row r="319" spans="1:8" x14ac:dyDescent="0.15">
      <c r="A319" s="176">
        <v>23</v>
      </c>
      <c r="B319" s="176">
        <v>4</v>
      </c>
      <c r="C319" s="176">
        <v>0</v>
      </c>
      <c r="D319" s="176">
        <v>2</v>
      </c>
      <c r="E319" s="176">
        <v>23</v>
      </c>
      <c r="F319" s="176">
        <v>6.7</v>
      </c>
      <c r="G319" s="176">
        <v>1.0725359999999999</v>
      </c>
      <c r="H319" s="176">
        <v>0</v>
      </c>
    </row>
    <row r="320" spans="1:8" x14ac:dyDescent="0.15">
      <c r="A320" s="176">
        <v>39</v>
      </c>
      <c r="B320" s="176">
        <v>1</v>
      </c>
      <c r="C320" s="176">
        <v>4</v>
      </c>
      <c r="D320" s="176">
        <v>15</v>
      </c>
      <c r="E320" s="176">
        <v>33</v>
      </c>
      <c r="F320" s="176">
        <v>7</v>
      </c>
      <c r="G320" s="176">
        <v>1.9126799999999999</v>
      </c>
      <c r="H320" s="176">
        <v>0</v>
      </c>
    </row>
    <row r="321" spans="1:8" x14ac:dyDescent="0.15">
      <c r="A321" s="176">
        <v>27</v>
      </c>
      <c r="B321" s="176">
        <v>3</v>
      </c>
      <c r="C321" s="176">
        <v>4</v>
      </c>
      <c r="D321" s="176">
        <v>1</v>
      </c>
      <c r="E321" s="176">
        <v>40</v>
      </c>
      <c r="F321" s="176">
        <v>3.1</v>
      </c>
      <c r="G321" s="176">
        <v>0.95604</v>
      </c>
      <c r="H321" s="176">
        <v>1</v>
      </c>
    </row>
    <row r="322" spans="1:8" x14ac:dyDescent="0.15">
      <c r="A322" s="176">
        <v>24</v>
      </c>
      <c r="B322" s="176">
        <v>1</v>
      </c>
      <c r="C322" s="176">
        <v>8</v>
      </c>
      <c r="D322" s="176">
        <v>4</v>
      </c>
      <c r="E322" s="176">
        <v>24</v>
      </c>
      <c r="F322" s="176">
        <v>5</v>
      </c>
      <c r="G322" s="176">
        <v>0.81840000000000002</v>
      </c>
      <c r="H322" s="176">
        <v>0</v>
      </c>
    </row>
    <row r="323" spans="1:8" x14ac:dyDescent="0.15">
      <c r="A323" s="176">
        <v>27</v>
      </c>
      <c r="B323" s="176">
        <v>3</v>
      </c>
      <c r="C323" s="176">
        <v>3</v>
      </c>
      <c r="D323" s="176">
        <v>4</v>
      </c>
      <c r="E323" s="176">
        <v>45</v>
      </c>
      <c r="F323" s="176">
        <v>11</v>
      </c>
      <c r="G323" s="176">
        <v>4.6579499999999996</v>
      </c>
      <c r="H323" s="176">
        <v>1</v>
      </c>
    </row>
    <row r="324" spans="1:8" x14ac:dyDescent="0.15">
      <c r="A324" s="176">
        <v>41</v>
      </c>
      <c r="B324" s="176">
        <v>1</v>
      </c>
      <c r="C324" s="176">
        <v>16</v>
      </c>
      <c r="D324" s="176">
        <v>22</v>
      </c>
      <c r="E324" s="176">
        <v>49</v>
      </c>
      <c r="F324" s="176">
        <v>1.6</v>
      </c>
      <c r="G324" s="176">
        <v>0.3528</v>
      </c>
      <c r="H324" s="176">
        <v>0</v>
      </c>
    </row>
    <row r="325" spans="1:8" x14ac:dyDescent="0.15">
      <c r="A325" s="176">
        <v>38</v>
      </c>
      <c r="B325" s="176">
        <v>1</v>
      </c>
      <c r="C325" s="176">
        <v>0</v>
      </c>
      <c r="D325" s="176">
        <v>8</v>
      </c>
      <c r="E325" s="176">
        <v>23</v>
      </c>
      <c r="F325" s="176">
        <v>8.1</v>
      </c>
      <c r="G325" s="176">
        <v>0.96503399999999995</v>
      </c>
      <c r="H325" s="176">
        <v>1</v>
      </c>
    </row>
    <row r="326" spans="1:8" x14ac:dyDescent="0.15">
      <c r="A326" s="176">
        <v>40</v>
      </c>
      <c r="B326" s="176">
        <v>2</v>
      </c>
      <c r="C326" s="176">
        <v>5</v>
      </c>
      <c r="D326" s="176">
        <v>12</v>
      </c>
      <c r="E326" s="176">
        <v>35</v>
      </c>
      <c r="F326" s="176">
        <v>16.399999999999999</v>
      </c>
      <c r="G326" s="176">
        <v>4.1557599999999999</v>
      </c>
      <c r="H326" s="176">
        <v>1</v>
      </c>
    </row>
    <row r="327" spans="1:8" x14ac:dyDescent="0.15">
      <c r="A327" s="176">
        <v>54</v>
      </c>
      <c r="B327" s="176">
        <v>1</v>
      </c>
      <c r="C327" s="176">
        <v>25</v>
      </c>
      <c r="D327" s="176">
        <v>12</v>
      </c>
      <c r="E327" s="176">
        <v>119</v>
      </c>
      <c r="F327" s="176">
        <v>26.5</v>
      </c>
      <c r="G327" s="176">
        <v>17.203800000000001</v>
      </c>
      <c r="H327" s="176">
        <v>1</v>
      </c>
    </row>
    <row r="328" spans="1:8" x14ac:dyDescent="0.15">
      <c r="A328" s="176">
        <v>40</v>
      </c>
      <c r="B328" s="176">
        <v>1</v>
      </c>
      <c r="C328" s="176">
        <v>12</v>
      </c>
      <c r="D328" s="176">
        <v>6</v>
      </c>
      <c r="E328" s="176">
        <v>89</v>
      </c>
      <c r="F328" s="176">
        <v>17.399999999999999</v>
      </c>
      <c r="G328" s="176">
        <v>12.714005999999999</v>
      </c>
      <c r="H328" s="176">
        <v>0</v>
      </c>
    </row>
    <row r="329" spans="1:8" x14ac:dyDescent="0.15">
      <c r="A329" s="176">
        <v>40</v>
      </c>
      <c r="B329" s="176">
        <v>1</v>
      </c>
      <c r="C329" s="176">
        <v>2</v>
      </c>
      <c r="D329" s="176">
        <v>4</v>
      </c>
      <c r="E329" s="176">
        <v>32</v>
      </c>
      <c r="F329" s="176">
        <v>3.7</v>
      </c>
      <c r="G329" s="176">
        <v>0.33033600000000002</v>
      </c>
      <c r="H329" s="176">
        <v>0</v>
      </c>
    </row>
    <row r="330" spans="1:8" x14ac:dyDescent="0.15">
      <c r="A330" s="176">
        <v>29</v>
      </c>
      <c r="B330" s="176">
        <v>1</v>
      </c>
      <c r="C330" s="176">
        <v>1</v>
      </c>
      <c r="D330" s="176">
        <v>8</v>
      </c>
      <c r="E330" s="176">
        <v>31</v>
      </c>
      <c r="F330" s="176">
        <v>8</v>
      </c>
      <c r="G330" s="176">
        <v>2.32376</v>
      </c>
      <c r="H330" s="176">
        <v>0</v>
      </c>
    </row>
    <row r="331" spans="1:8" x14ac:dyDescent="0.15">
      <c r="A331" s="176">
        <v>30</v>
      </c>
      <c r="B331" s="176">
        <v>1</v>
      </c>
      <c r="C331" s="176">
        <v>8</v>
      </c>
      <c r="D331" s="176">
        <v>6</v>
      </c>
      <c r="E331" s="176">
        <v>23</v>
      </c>
      <c r="F331" s="176">
        <v>12</v>
      </c>
      <c r="G331" s="176">
        <v>1.99824</v>
      </c>
      <c r="H331" s="176">
        <v>0</v>
      </c>
    </row>
    <row r="332" spans="1:8" x14ac:dyDescent="0.15">
      <c r="A332" s="176">
        <v>29</v>
      </c>
      <c r="B332" s="176">
        <v>1</v>
      </c>
      <c r="C332" s="176">
        <v>1</v>
      </c>
      <c r="D332" s="176">
        <v>1</v>
      </c>
      <c r="E332" s="176">
        <v>18</v>
      </c>
      <c r="F332" s="176">
        <v>1.1000000000000001</v>
      </c>
      <c r="G332" s="176">
        <v>0.168102</v>
      </c>
      <c r="H332" s="176">
        <v>0</v>
      </c>
    </row>
    <row r="333" spans="1:8" x14ac:dyDescent="0.15">
      <c r="A333" s="176">
        <v>29</v>
      </c>
      <c r="B333" s="176">
        <v>3</v>
      </c>
      <c r="C333" s="176">
        <v>3</v>
      </c>
      <c r="D333" s="176">
        <v>3</v>
      </c>
      <c r="E333" s="176">
        <v>50</v>
      </c>
      <c r="F333" s="176">
        <v>2.4</v>
      </c>
      <c r="G333" s="176">
        <v>0.94079999999999997</v>
      </c>
      <c r="H333" s="176">
        <v>1</v>
      </c>
    </row>
    <row r="334" spans="1:8" x14ac:dyDescent="0.15">
      <c r="A334" s="176">
        <v>28</v>
      </c>
      <c r="B334" s="176">
        <v>4</v>
      </c>
      <c r="C334" s="176">
        <v>2</v>
      </c>
      <c r="D334" s="176">
        <v>4</v>
      </c>
      <c r="E334" s="176">
        <v>41</v>
      </c>
      <c r="F334" s="176">
        <v>2.5</v>
      </c>
      <c r="G334" s="176">
        <v>0.56579999999999997</v>
      </c>
      <c r="H334" s="176">
        <v>1</v>
      </c>
    </row>
    <row r="335" spans="1:8" x14ac:dyDescent="0.15">
      <c r="A335" s="176">
        <v>28</v>
      </c>
      <c r="B335" s="176">
        <v>4</v>
      </c>
      <c r="C335" s="176">
        <v>0</v>
      </c>
      <c r="D335" s="176">
        <v>5</v>
      </c>
      <c r="E335" s="176">
        <v>38</v>
      </c>
      <c r="F335" s="176">
        <v>10.4</v>
      </c>
      <c r="G335" s="176">
        <v>3.315728</v>
      </c>
      <c r="H335" s="176">
        <v>0</v>
      </c>
    </row>
    <row r="336" spans="1:8" x14ac:dyDescent="0.15">
      <c r="A336" s="176">
        <v>39</v>
      </c>
      <c r="B336" s="176">
        <v>2</v>
      </c>
      <c r="C336" s="176">
        <v>16</v>
      </c>
      <c r="D336" s="176">
        <v>9</v>
      </c>
      <c r="E336" s="176">
        <v>89</v>
      </c>
      <c r="F336" s="176">
        <v>14.3</v>
      </c>
      <c r="G336" s="176">
        <v>7.7252890000000001</v>
      </c>
      <c r="H336" s="176">
        <v>0</v>
      </c>
    </row>
    <row r="337" spans="1:8" x14ac:dyDescent="0.15">
      <c r="A337" s="176">
        <v>32</v>
      </c>
      <c r="B337" s="176">
        <v>1</v>
      </c>
      <c r="C337" s="176">
        <v>11</v>
      </c>
      <c r="D337" s="176">
        <v>2</v>
      </c>
      <c r="E337" s="176">
        <v>53</v>
      </c>
      <c r="F337" s="176">
        <v>3.3</v>
      </c>
      <c r="G337" s="176">
        <v>1.6598010000000001</v>
      </c>
      <c r="H337" s="176">
        <v>0</v>
      </c>
    </row>
    <row r="338" spans="1:8" x14ac:dyDescent="0.15">
      <c r="A338" s="176">
        <v>36</v>
      </c>
      <c r="B338" s="176">
        <v>2</v>
      </c>
      <c r="C338" s="176">
        <v>7</v>
      </c>
      <c r="D338" s="176">
        <v>16</v>
      </c>
      <c r="E338" s="176">
        <v>43</v>
      </c>
      <c r="F338" s="176">
        <v>15.4</v>
      </c>
      <c r="G338" s="176">
        <v>3.9731999999999998</v>
      </c>
      <c r="H338" s="176">
        <v>0</v>
      </c>
    </row>
    <row r="339" spans="1:8" x14ac:dyDescent="0.15">
      <c r="A339" s="176">
        <v>39</v>
      </c>
      <c r="B339" s="176">
        <v>1</v>
      </c>
      <c r="C339" s="176">
        <v>20</v>
      </c>
      <c r="D339" s="176">
        <v>12</v>
      </c>
      <c r="E339" s="176">
        <v>39</v>
      </c>
      <c r="F339" s="176">
        <v>8.1999999999999993</v>
      </c>
      <c r="G339" s="176">
        <v>2.4240840000000001</v>
      </c>
      <c r="H339" s="176">
        <v>0</v>
      </c>
    </row>
    <row r="340" spans="1:8" x14ac:dyDescent="0.15">
      <c r="A340" s="176">
        <v>28</v>
      </c>
      <c r="B340" s="176">
        <v>3</v>
      </c>
      <c r="C340" s="176">
        <v>6</v>
      </c>
      <c r="D340" s="176">
        <v>8</v>
      </c>
      <c r="E340" s="176">
        <v>47</v>
      </c>
      <c r="F340" s="176">
        <v>19.8</v>
      </c>
      <c r="G340" s="176">
        <v>3.731706</v>
      </c>
      <c r="H340" s="176">
        <v>1</v>
      </c>
    </row>
    <row r="341" spans="1:8" x14ac:dyDescent="0.15">
      <c r="A341" s="176">
        <v>28</v>
      </c>
      <c r="B341" s="176">
        <v>1</v>
      </c>
      <c r="C341" s="176">
        <v>4</v>
      </c>
      <c r="D341" s="176">
        <v>2</v>
      </c>
      <c r="E341" s="176">
        <v>28</v>
      </c>
      <c r="F341" s="176">
        <v>14.2</v>
      </c>
      <c r="G341" s="176">
        <v>3.53864</v>
      </c>
      <c r="H341" s="176">
        <v>1</v>
      </c>
    </row>
    <row r="342" spans="1:8" x14ac:dyDescent="0.15">
      <c r="A342" s="176">
        <v>46</v>
      </c>
      <c r="B342" s="176">
        <v>1</v>
      </c>
      <c r="C342" s="176">
        <v>6</v>
      </c>
      <c r="D342" s="176">
        <v>19</v>
      </c>
      <c r="E342" s="176">
        <v>31</v>
      </c>
      <c r="F342" s="176">
        <v>12.2</v>
      </c>
      <c r="G342" s="176">
        <v>1.7964500000000001</v>
      </c>
      <c r="H342" s="176">
        <v>0</v>
      </c>
    </row>
    <row r="343" spans="1:8" x14ac:dyDescent="0.15">
      <c r="A343" s="176">
        <v>30</v>
      </c>
      <c r="B343" s="176">
        <v>2</v>
      </c>
      <c r="C343" s="176">
        <v>4</v>
      </c>
      <c r="D343" s="176">
        <v>8</v>
      </c>
      <c r="E343" s="176">
        <v>15</v>
      </c>
      <c r="F343" s="176">
        <v>6.5</v>
      </c>
      <c r="G343" s="176">
        <v>0.62497499999999995</v>
      </c>
      <c r="H343" s="176">
        <v>0</v>
      </c>
    </row>
    <row r="344" spans="1:8" x14ac:dyDescent="0.15">
      <c r="A344" s="176">
        <v>39</v>
      </c>
      <c r="B344" s="176">
        <v>2</v>
      </c>
      <c r="C344" s="176">
        <v>15</v>
      </c>
      <c r="D344" s="176">
        <v>19</v>
      </c>
      <c r="E344" s="176">
        <v>32</v>
      </c>
      <c r="F344" s="176">
        <v>4.9000000000000004</v>
      </c>
      <c r="G344" s="176">
        <v>1.1462079999999999</v>
      </c>
      <c r="H344" s="176">
        <v>0</v>
      </c>
    </row>
    <row r="345" spans="1:8" x14ac:dyDescent="0.15">
      <c r="A345" s="176">
        <v>40</v>
      </c>
      <c r="B345" s="176">
        <v>3</v>
      </c>
      <c r="C345" s="176">
        <v>5</v>
      </c>
      <c r="D345" s="176">
        <v>3</v>
      </c>
      <c r="E345" s="176">
        <v>220</v>
      </c>
      <c r="F345" s="176">
        <v>16</v>
      </c>
      <c r="G345" s="176">
        <v>27.0336</v>
      </c>
      <c r="H345" s="176">
        <v>1</v>
      </c>
    </row>
    <row r="346" spans="1:8" x14ac:dyDescent="0.15">
      <c r="A346" s="176">
        <v>44</v>
      </c>
      <c r="B346" s="176">
        <v>2</v>
      </c>
      <c r="C346" s="176">
        <v>18</v>
      </c>
      <c r="D346" s="176">
        <v>4</v>
      </c>
      <c r="E346" s="176">
        <v>74</v>
      </c>
      <c r="F346" s="176">
        <v>13.4</v>
      </c>
      <c r="G346" s="176">
        <v>5.394304</v>
      </c>
      <c r="H346" s="176">
        <v>0</v>
      </c>
    </row>
    <row r="347" spans="1:8" x14ac:dyDescent="0.15">
      <c r="A347" s="176">
        <v>30</v>
      </c>
      <c r="B347" s="176">
        <v>1</v>
      </c>
      <c r="C347" s="176">
        <v>0</v>
      </c>
      <c r="D347" s="176">
        <v>8</v>
      </c>
      <c r="E347" s="176">
        <v>19</v>
      </c>
      <c r="F347" s="176">
        <v>16.600000000000001</v>
      </c>
      <c r="G347" s="176">
        <v>2.5295079999999999</v>
      </c>
      <c r="H347" s="176">
        <v>1</v>
      </c>
    </row>
    <row r="348" spans="1:8" x14ac:dyDescent="0.15">
      <c r="A348" s="176">
        <v>24</v>
      </c>
      <c r="B348" s="176">
        <v>2</v>
      </c>
      <c r="C348" s="176">
        <v>3</v>
      </c>
      <c r="D348" s="176">
        <v>0</v>
      </c>
      <c r="E348" s="176">
        <v>19</v>
      </c>
      <c r="F348" s="176">
        <v>4.3</v>
      </c>
      <c r="G348" s="176">
        <v>0.45833699999999999</v>
      </c>
      <c r="H348" s="176">
        <v>0</v>
      </c>
    </row>
    <row r="349" spans="1:8" x14ac:dyDescent="0.15">
      <c r="A349" s="176">
        <v>32</v>
      </c>
      <c r="B349" s="176">
        <v>1</v>
      </c>
      <c r="C349" s="176">
        <v>10</v>
      </c>
      <c r="D349" s="176">
        <v>13</v>
      </c>
      <c r="E349" s="176">
        <v>32</v>
      </c>
      <c r="F349" s="176">
        <v>11.3</v>
      </c>
      <c r="G349" s="176">
        <v>2.448032</v>
      </c>
      <c r="H349" s="176">
        <v>0</v>
      </c>
    </row>
    <row r="350" spans="1:8" x14ac:dyDescent="0.15">
      <c r="A350" s="176">
        <v>29</v>
      </c>
      <c r="B350" s="176">
        <v>2</v>
      </c>
      <c r="C350" s="176">
        <v>3</v>
      </c>
      <c r="D350" s="176">
        <v>8</v>
      </c>
      <c r="E350" s="176">
        <v>15</v>
      </c>
      <c r="F350" s="176">
        <v>2.6</v>
      </c>
      <c r="G350" s="176">
        <v>0.24335999999999999</v>
      </c>
      <c r="H350" s="176">
        <v>0</v>
      </c>
    </row>
    <row r="351" spans="1:8" x14ac:dyDescent="0.15">
      <c r="A351" s="176">
        <v>40</v>
      </c>
      <c r="B351" s="176">
        <v>2</v>
      </c>
      <c r="C351" s="176">
        <v>2</v>
      </c>
      <c r="D351" s="176">
        <v>1</v>
      </c>
      <c r="E351" s="176">
        <v>36</v>
      </c>
      <c r="F351" s="176">
        <v>3.8</v>
      </c>
      <c r="G351" s="176">
        <v>1.0902959999999999</v>
      </c>
      <c r="H351" s="176">
        <v>0</v>
      </c>
    </row>
    <row r="352" spans="1:8" x14ac:dyDescent="0.15">
      <c r="A352" s="176">
        <v>41</v>
      </c>
      <c r="B352" s="176">
        <v>2</v>
      </c>
      <c r="C352" s="176">
        <v>8</v>
      </c>
      <c r="D352" s="176">
        <v>21</v>
      </c>
      <c r="E352" s="176">
        <v>43</v>
      </c>
      <c r="F352" s="176">
        <v>0.7</v>
      </c>
      <c r="G352" s="176">
        <v>0.21521499999999999</v>
      </c>
      <c r="H352" s="176">
        <v>0</v>
      </c>
    </row>
    <row r="353" spans="1:8" x14ac:dyDescent="0.15">
      <c r="A353" s="176">
        <v>22</v>
      </c>
      <c r="B353" s="176">
        <v>1</v>
      </c>
      <c r="C353" s="176">
        <v>1</v>
      </c>
      <c r="D353" s="176">
        <v>3</v>
      </c>
      <c r="E353" s="176">
        <v>17</v>
      </c>
      <c r="F353" s="176">
        <v>18.600000000000001</v>
      </c>
      <c r="G353" s="176">
        <v>2.3556900000000001</v>
      </c>
      <c r="H353" s="176">
        <v>0</v>
      </c>
    </row>
    <row r="354" spans="1:8" x14ac:dyDescent="0.15">
      <c r="A354" s="176">
        <v>38</v>
      </c>
      <c r="B354" s="176">
        <v>1</v>
      </c>
      <c r="C354" s="176">
        <v>10</v>
      </c>
      <c r="D354" s="176">
        <v>8</v>
      </c>
      <c r="E354" s="176">
        <v>37</v>
      </c>
      <c r="F354" s="176">
        <v>1.2</v>
      </c>
      <c r="G354" s="176">
        <v>0.37168800000000002</v>
      </c>
      <c r="H354" s="176">
        <v>0</v>
      </c>
    </row>
    <row r="355" spans="1:8" x14ac:dyDescent="0.15">
      <c r="A355" s="176">
        <v>37</v>
      </c>
      <c r="B355" s="176">
        <v>2</v>
      </c>
      <c r="C355" s="176">
        <v>6</v>
      </c>
      <c r="D355" s="176">
        <v>13</v>
      </c>
      <c r="E355" s="176">
        <v>62</v>
      </c>
      <c r="F355" s="176">
        <v>8.5</v>
      </c>
      <c r="G355" s="176">
        <v>4.0842499999999999</v>
      </c>
      <c r="H355" s="176">
        <v>0</v>
      </c>
    </row>
    <row r="356" spans="1:8" x14ac:dyDescent="0.15">
      <c r="A356" s="176">
        <v>41</v>
      </c>
      <c r="B356" s="176">
        <v>3</v>
      </c>
      <c r="C356" s="176">
        <v>18</v>
      </c>
      <c r="D356" s="176">
        <v>6</v>
      </c>
      <c r="E356" s="176">
        <v>71</v>
      </c>
      <c r="F356" s="176">
        <v>15.7</v>
      </c>
      <c r="G356" s="176">
        <v>4.5814170000000001</v>
      </c>
      <c r="H356" s="176">
        <v>1</v>
      </c>
    </row>
    <row r="357" spans="1:8" x14ac:dyDescent="0.15">
      <c r="A357" s="176">
        <v>41</v>
      </c>
      <c r="B357" s="176">
        <v>3</v>
      </c>
      <c r="C357" s="176">
        <v>7</v>
      </c>
      <c r="D357" s="176">
        <v>6</v>
      </c>
      <c r="E357" s="176">
        <v>56</v>
      </c>
      <c r="F357" s="176">
        <v>14.5</v>
      </c>
      <c r="G357" s="176">
        <v>7.74648</v>
      </c>
      <c r="H357" s="176">
        <v>1</v>
      </c>
    </row>
    <row r="358" spans="1:8" x14ac:dyDescent="0.15">
      <c r="A358" s="176">
        <v>39</v>
      </c>
      <c r="B358" s="176">
        <v>1</v>
      </c>
      <c r="C358" s="176">
        <v>2</v>
      </c>
      <c r="D358" s="176">
        <v>15</v>
      </c>
      <c r="E358" s="176">
        <v>22</v>
      </c>
      <c r="F358" s="176">
        <v>23.1</v>
      </c>
      <c r="G358" s="176">
        <v>3.166086</v>
      </c>
      <c r="H358" s="176">
        <v>1</v>
      </c>
    </row>
    <row r="359" spans="1:8" x14ac:dyDescent="0.15">
      <c r="A359" s="176">
        <v>24</v>
      </c>
      <c r="B359" s="176">
        <v>2</v>
      </c>
      <c r="C359" s="176">
        <v>0</v>
      </c>
      <c r="D359" s="176">
        <v>2</v>
      </c>
      <c r="E359" s="176">
        <v>15</v>
      </c>
      <c r="F359" s="176">
        <v>16.100000000000001</v>
      </c>
      <c r="G359" s="176">
        <v>2.0938050000000001</v>
      </c>
      <c r="H359" s="176">
        <v>1</v>
      </c>
    </row>
    <row r="360" spans="1:8" x14ac:dyDescent="0.15">
      <c r="A360" s="176">
        <v>32</v>
      </c>
      <c r="B360" s="176">
        <v>3</v>
      </c>
      <c r="C360" s="176">
        <v>9</v>
      </c>
      <c r="D360" s="176">
        <v>10</v>
      </c>
      <c r="E360" s="176">
        <v>51</v>
      </c>
      <c r="F360" s="176">
        <v>23</v>
      </c>
      <c r="G360" s="176">
        <v>9.0438299999999998</v>
      </c>
      <c r="H360" s="176">
        <v>0</v>
      </c>
    </row>
    <row r="361" spans="1:8" x14ac:dyDescent="0.15">
      <c r="A361" s="176">
        <v>21</v>
      </c>
      <c r="B361" s="176">
        <v>3</v>
      </c>
      <c r="C361" s="176">
        <v>0</v>
      </c>
      <c r="D361" s="176">
        <v>1</v>
      </c>
      <c r="E361" s="176">
        <v>26</v>
      </c>
      <c r="F361" s="176">
        <v>7.7</v>
      </c>
      <c r="G361" s="176">
        <v>0.472472</v>
      </c>
      <c r="H361" s="176">
        <v>0</v>
      </c>
    </row>
    <row r="362" spans="1:8" x14ac:dyDescent="0.15">
      <c r="A362" s="176">
        <v>29</v>
      </c>
      <c r="B362" s="176">
        <v>1</v>
      </c>
      <c r="C362" s="176">
        <v>13</v>
      </c>
      <c r="D362" s="176">
        <v>7</v>
      </c>
      <c r="E362" s="176">
        <v>27</v>
      </c>
      <c r="F362" s="176">
        <v>2.2999999999999998</v>
      </c>
      <c r="G362" s="176">
        <v>0.55206900000000003</v>
      </c>
      <c r="H362" s="176">
        <v>0</v>
      </c>
    </row>
    <row r="363" spans="1:8" x14ac:dyDescent="0.15">
      <c r="A363" s="176">
        <v>35</v>
      </c>
      <c r="B363" s="176">
        <v>2</v>
      </c>
      <c r="C363" s="176">
        <v>14</v>
      </c>
      <c r="D363" s="176">
        <v>3</v>
      </c>
      <c r="E363" s="176">
        <v>82</v>
      </c>
      <c r="F363" s="176">
        <v>0.8</v>
      </c>
      <c r="G363" s="176">
        <v>0.187616</v>
      </c>
      <c r="H363" s="176">
        <v>0</v>
      </c>
    </row>
    <row r="364" spans="1:8" x14ac:dyDescent="0.15">
      <c r="A364" s="176">
        <v>29</v>
      </c>
      <c r="B364" s="176">
        <v>1</v>
      </c>
      <c r="C364" s="176">
        <v>6</v>
      </c>
      <c r="D364" s="176">
        <v>7</v>
      </c>
      <c r="E364" s="176">
        <v>21</v>
      </c>
      <c r="F364" s="176">
        <v>18.100000000000001</v>
      </c>
      <c r="G364" s="176">
        <v>2.6911079999999998</v>
      </c>
      <c r="H364" s="176">
        <v>0</v>
      </c>
    </row>
    <row r="365" spans="1:8" x14ac:dyDescent="0.15">
      <c r="A365" s="176">
        <v>41</v>
      </c>
      <c r="B365" s="176">
        <v>2</v>
      </c>
      <c r="C365" s="176">
        <v>2</v>
      </c>
      <c r="D365" s="176">
        <v>22</v>
      </c>
      <c r="E365" s="176">
        <v>30</v>
      </c>
      <c r="F365" s="176">
        <v>6.7</v>
      </c>
      <c r="G365" s="176">
        <v>1.89744</v>
      </c>
      <c r="H365" s="176">
        <v>0</v>
      </c>
    </row>
    <row r="366" spans="1:8" x14ac:dyDescent="0.15">
      <c r="A366" s="176">
        <v>37</v>
      </c>
      <c r="B366" s="176">
        <v>1</v>
      </c>
      <c r="C366" s="176">
        <v>0</v>
      </c>
      <c r="D366" s="176">
        <v>18</v>
      </c>
      <c r="E366" s="176">
        <v>18</v>
      </c>
      <c r="F366" s="176">
        <v>12.9</v>
      </c>
      <c r="G366" s="176">
        <v>0.73839600000000005</v>
      </c>
      <c r="H366" s="176">
        <v>1</v>
      </c>
    </row>
    <row r="367" spans="1:8" x14ac:dyDescent="0.15">
      <c r="A367" s="176">
        <v>32</v>
      </c>
      <c r="B367" s="176">
        <v>2</v>
      </c>
      <c r="C367" s="176">
        <v>3</v>
      </c>
      <c r="D367" s="176">
        <v>13</v>
      </c>
      <c r="E367" s="176">
        <v>47</v>
      </c>
      <c r="F367" s="176">
        <v>1.9</v>
      </c>
      <c r="G367" s="176">
        <v>0.46435999999999999</v>
      </c>
      <c r="H367" s="176">
        <v>0</v>
      </c>
    </row>
    <row r="368" spans="1:8" x14ac:dyDescent="0.15">
      <c r="A368" s="176">
        <v>36</v>
      </c>
      <c r="B368" s="176">
        <v>5</v>
      </c>
      <c r="C368" s="176">
        <v>5</v>
      </c>
      <c r="D368" s="176">
        <v>12</v>
      </c>
      <c r="E368" s="176">
        <v>20</v>
      </c>
      <c r="F368" s="176">
        <v>8.1</v>
      </c>
      <c r="G368" s="176">
        <v>0.89100000000000001</v>
      </c>
      <c r="H368" s="176">
        <v>0</v>
      </c>
    </row>
    <row r="369" spans="1:8" x14ac:dyDescent="0.15">
      <c r="A369" s="176">
        <v>39</v>
      </c>
      <c r="B369" s="176">
        <v>2</v>
      </c>
      <c r="C369" s="176">
        <v>18</v>
      </c>
      <c r="D369" s="176">
        <v>9</v>
      </c>
      <c r="E369" s="176">
        <v>44</v>
      </c>
      <c r="F369" s="176">
        <v>2.1</v>
      </c>
      <c r="G369" s="176">
        <v>0.55624799999999996</v>
      </c>
      <c r="H369" s="176">
        <v>0</v>
      </c>
    </row>
    <row r="370" spans="1:8" x14ac:dyDescent="0.15">
      <c r="A370" s="176">
        <v>36</v>
      </c>
      <c r="B370" s="176">
        <v>1</v>
      </c>
      <c r="C370" s="176">
        <v>18</v>
      </c>
      <c r="D370" s="176">
        <v>9</v>
      </c>
      <c r="E370" s="176">
        <v>67</v>
      </c>
      <c r="F370" s="176">
        <v>11.2</v>
      </c>
      <c r="G370" s="176">
        <v>2.2587039999999998</v>
      </c>
      <c r="H370" s="176">
        <v>0</v>
      </c>
    </row>
    <row r="371" spans="1:8" x14ac:dyDescent="0.15">
      <c r="A371" s="176">
        <v>46</v>
      </c>
      <c r="B371" s="176">
        <v>3</v>
      </c>
      <c r="C371" s="176">
        <v>22</v>
      </c>
      <c r="D371" s="176">
        <v>4</v>
      </c>
      <c r="E371" s="176">
        <v>99</v>
      </c>
      <c r="F371" s="176">
        <v>2.2999999999999998</v>
      </c>
      <c r="G371" s="176">
        <v>1.4504490000000001</v>
      </c>
      <c r="H371" s="176">
        <v>0</v>
      </c>
    </row>
    <row r="372" spans="1:8" x14ac:dyDescent="0.15">
      <c r="A372" s="176">
        <v>34</v>
      </c>
      <c r="B372" s="176">
        <v>1</v>
      </c>
      <c r="C372" s="176">
        <v>13</v>
      </c>
      <c r="D372" s="176">
        <v>11</v>
      </c>
      <c r="E372" s="176">
        <v>51</v>
      </c>
      <c r="F372" s="176">
        <v>9.6</v>
      </c>
      <c r="G372" s="176">
        <v>3.020832</v>
      </c>
      <c r="H372" s="176">
        <v>0</v>
      </c>
    </row>
    <row r="373" spans="1:8" x14ac:dyDescent="0.15">
      <c r="A373" s="176">
        <v>27</v>
      </c>
      <c r="B373" s="176">
        <v>1</v>
      </c>
      <c r="C373" s="176">
        <v>7</v>
      </c>
      <c r="D373" s="176">
        <v>4</v>
      </c>
      <c r="E373" s="176">
        <v>26</v>
      </c>
      <c r="F373" s="176">
        <v>9.1</v>
      </c>
      <c r="G373" s="176">
        <v>1.7248140000000001</v>
      </c>
      <c r="H373" s="176">
        <v>0</v>
      </c>
    </row>
    <row r="374" spans="1:8" x14ac:dyDescent="0.15">
      <c r="A374" s="176">
        <v>43</v>
      </c>
      <c r="B374" s="176">
        <v>1</v>
      </c>
      <c r="C374" s="176">
        <v>8</v>
      </c>
      <c r="D374" s="176">
        <v>11</v>
      </c>
      <c r="E374" s="176">
        <v>45</v>
      </c>
      <c r="F374" s="176">
        <v>3.3</v>
      </c>
      <c r="G374" s="176">
        <v>0.80784</v>
      </c>
      <c r="H374" s="176">
        <v>0</v>
      </c>
    </row>
    <row r="375" spans="1:8" x14ac:dyDescent="0.15">
      <c r="A375" s="176">
        <v>33</v>
      </c>
      <c r="B375" s="176">
        <v>1</v>
      </c>
      <c r="C375" s="176">
        <v>14</v>
      </c>
      <c r="D375" s="176">
        <v>8</v>
      </c>
      <c r="E375" s="176">
        <v>72</v>
      </c>
      <c r="F375" s="176">
        <v>41.3</v>
      </c>
      <c r="G375" s="176">
        <v>14.71932</v>
      </c>
      <c r="H375" s="176">
        <v>1</v>
      </c>
    </row>
    <row r="376" spans="1:8" x14ac:dyDescent="0.15">
      <c r="A376" s="176">
        <v>39</v>
      </c>
      <c r="B376" s="176">
        <v>2</v>
      </c>
      <c r="C376" s="176">
        <v>20</v>
      </c>
      <c r="D376" s="176">
        <v>17</v>
      </c>
      <c r="E376" s="176">
        <v>101</v>
      </c>
      <c r="F376" s="176">
        <v>1.4</v>
      </c>
      <c r="G376" s="176">
        <v>1.073226</v>
      </c>
      <c r="H376" s="176">
        <v>0</v>
      </c>
    </row>
    <row r="377" spans="1:8" x14ac:dyDescent="0.15">
      <c r="A377" s="176">
        <v>29</v>
      </c>
      <c r="B377" s="176">
        <v>1</v>
      </c>
      <c r="C377" s="176">
        <v>1</v>
      </c>
      <c r="D377" s="176">
        <v>4</v>
      </c>
      <c r="E377" s="176">
        <v>17</v>
      </c>
      <c r="F377" s="176">
        <v>2.5</v>
      </c>
      <c r="G377" s="176">
        <v>0.29325000000000001</v>
      </c>
      <c r="H377" s="176">
        <v>0</v>
      </c>
    </row>
    <row r="378" spans="1:8" x14ac:dyDescent="0.15">
      <c r="A378" s="176">
        <v>34</v>
      </c>
      <c r="B378" s="176">
        <v>4</v>
      </c>
      <c r="C378" s="176">
        <v>7</v>
      </c>
      <c r="D378" s="176">
        <v>15</v>
      </c>
      <c r="E378" s="176">
        <v>40</v>
      </c>
      <c r="F378" s="176">
        <v>6.4</v>
      </c>
      <c r="G378" s="176">
        <v>1.6102399999999999</v>
      </c>
      <c r="H378" s="176">
        <v>0</v>
      </c>
    </row>
    <row r="379" spans="1:8" x14ac:dyDescent="0.15">
      <c r="A379" s="176">
        <v>26</v>
      </c>
      <c r="B379" s="176">
        <v>1</v>
      </c>
      <c r="C379" s="176">
        <v>1</v>
      </c>
      <c r="D379" s="176">
        <v>0</v>
      </c>
      <c r="E379" s="176">
        <v>21</v>
      </c>
      <c r="F379" s="176">
        <v>4.9000000000000004</v>
      </c>
      <c r="G379" s="176">
        <v>0.42086099999999999</v>
      </c>
      <c r="H379" s="176">
        <v>0</v>
      </c>
    </row>
    <row r="380" spans="1:8" x14ac:dyDescent="0.15">
      <c r="A380" s="176">
        <v>31</v>
      </c>
      <c r="B380" s="176">
        <v>1</v>
      </c>
      <c r="C380" s="176">
        <v>15</v>
      </c>
      <c r="D380" s="176">
        <v>2</v>
      </c>
      <c r="E380" s="176">
        <v>60</v>
      </c>
      <c r="F380" s="176">
        <v>4.8</v>
      </c>
      <c r="G380" s="176">
        <v>2.0764800000000001</v>
      </c>
      <c r="H380" s="176">
        <v>0</v>
      </c>
    </row>
    <row r="381" spans="1:8" x14ac:dyDescent="0.15">
      <c r="A381" s="176">
        <v>26</v>
      </c>
      <c r="B381" s="176">
        <v>1</v>
      </c>
      <c r="C381" s="176">
        <v>10</v>
      </c>
      <c r="D381" s="176">
        <v>6</v>
      </c>
      <c r="E381" s="176">
        <v>25</v>
      </c>
      <c r="F381" s="176">
        <v>2.7</v>
      </c>
      <c r="G381" s="176">
        <v>0.33695999999999998</v>
      </c>
      <c r="H381" s="176">
        <v>0</v>
      </c>
    </row>
    <row r="382" spans="1:8" x14ac:dyDescent="0.15">
      <c r="A382" s="176">
        <v>28</v>
      </c>
      <c r="B382" s="176">
        <v>1</v>
      </c>
      <c r="C382" s="176">
        <v>12</v>
      </c>
      <c r="D382" s="176">
        <v>7</v>
      </c>
      <c r="E382" s="176">
        <v>45</v>
      </c>
      <c r="F382" s="176">
        <v>7.7</v>
      </c>
      <c r="G382" s="176">
        <v>1.6112249999999999</v>
      </c>
      <c r="H382" s="176">
        <v>0</v>
      </c>
    </row>
    <row r="383" spans="1:8" x14ac:dyDescent="0.15">
      <c r="A383" s="176">
        <v>48</v>
      </c>
      <c r="B383" s="176">
        <v>1</v>
      </c>
      <c r="C383" s="176">
        <v>13</v>
      </c>
      <c r="D383" s="176">
        <v>20</v>
      </c>
      <c r="E383" s="176">
        <v>50</v>
      </c>
      <c r="F383" s="176">
        <v>30.8</v>
      </c>
      <c r="G383" s="176">
        <v>9.2861999999999991</v>
      </c>
      <c r="H383" s="176">
        <v>1</v>
      </c>
    </row>
    <row r="384" spans="1:8" x14ac:dyDescent="0.15">
      <c r="A384" s="176">
        <v>39</v>
      </c>
      <c r="B384" s="176">
        <v>2</v>
      </c>
      <c r="C384" s="176">
        <v>2</v>
      </c>
      <c r="D384" s="176">
        <v>12</v>
      </c>
      <c r="E384" s="176">
        <v>46</v>
      </c>
      <c r="F384" s="176">
        <v>16</v>
      </c>
      <c r="G384" s="176">
        <v>3.35616</v>
      </c>
      <c r="H384" s="176">
        <v>1</v>
      </c>
    </row>
    <row r="385" spans="1:8" x14ac:dyDescent="0.15">
      <c r="A385" s="176">
        <v>37</v>
      </c>
      <c r="B385" s="176">
        <v>1</v>
      </c>
      <c r="C385" s="176">
        <v>3</v>
      </c>
      <c r="D385" s="176">
        <v>3</v>
      </c>
      <c r="E385" s="176">
        <v>25</v>
      </c>
      <c r="F385" s="176">
        <v>3.7</v>
      </c>
      <c r="G385" s="176">
        <v>0.64934999999999998</v>
      </c>
      <c r="H385" s="176">
        <v>0</v>
      </c>
    </row>
    <row r="386" spans="1:8" x14ac:dyDescent="0.15">
      <c r="A386" s="176">
        <v>52</v>
      </c>
      <c r="B386" s="176">
        <v>5</v>
      </c>
      <c r="C386" s="176">
        <v>9</v>
      </c>
      <c r="D386" s="176">
        <v>0</v>
      </c>
      <c r="E386" s="176">
        <v>70</v>
      </c>
      <c r="F386" s="176">
        <v>9.4</v>
      </c>
      <c r="G386" s="176">
        <v>5.2508400000000002</v>
      </c>
      <c r="H386" s="176">
        <v>1</v>
      </c>
    </row>
    <row r="387" spans="1:8" x14ac:dyDescent="0.15">
      <c r="A387" s="176">
        <v>48</v>
      </c>
      <c r="B387" s="176">
        <v>1</v>
      </c>
      <c r="C387" s="176">
        <v>3</v>
      </c>
      <c r="D387" s="176">
        <v>11</v>
      </c>
      <c r="E387" s="176">
        <v>27</v>
      </c>
      <c r="F387" s="176">
        <v>21.3</v>
      </c>
      <c r="G387" s="176">
        <v>4.3477560000000004</v>
      </c>
      <c r="H387" s="176">
        <v>0</v>
      </c>
    </row>
    <row r="388" spans="1:8" x14ac:dyDescent="0.15">
      <c r="A388" s="176">
        <v>26</v>
      </c>
      <c r="B388" s="176">
        <v>1</v>
      </c>
      <c r="C388" s="176">
        <v>7</v>
      </c>
      <c r="D388" s="176">
        <v>3</v>
      </c>
      <c r="E388" s="176">
        <v>22</v>
      </c>
      <c r="F388" s="176">
        <v>5.0999999999999996</v>
      </c>
      <c r="G388" s="176">
        <v>0.91330800000000001</v>
      </c>
      <c r="H388" s="176">
        <v>0</v>
      </c>
    </row>
    <row r="389" spans="1:8" x14ac:dyDescent="0.15">
      <c r="A389" s="176">
        <v>46</v>
      </c>
      <c r="B389" s="176">
        <v>5</v>
      </c>
      <c r="C389" s="176">
        <v>15</v>
      </c>
      <c r="D389" s="176">
        <v>0</v>
      </c>
      <c r="E389" s="176">
        <v>126</v>
      </c>
      <c r="F389" s="176">
        <v>3.1</v>
      </c>
      <c r="G389" s="176">
        <v>3.429468</v>
      </c>
      <c r="H389" s="176">
        <v>0</v>
      </c>
    </row>
    <row r="390" spans="1:8" x14ac:dyDescent="0.15">
      <c r="A390" s="176">
        <v>31</v>
      </c>
      <c r="B390" s="176">
        <v>1</v>
      </c>
      <c r="C390" s="176">
        <v>7</v>
      </c>
      <c r="D390" s="176">
        <v>10</v>
      </c>
      <c r="E390" s="176">
        <v>23</v>
      </c>
      <c r="F390" s="176">
        <v>4.9000000000000004</v>
      </c>
      <c r="G390" s="176">
        <v>0.90159999999999996</v>
      </c>
      <c r="H390" s="176">
        <v>0</v>
      </c>
    </row>
    <row r="391" spans="1:8" x14ac:dyDescent="0.15">
      <c r="A391" s="176">
        <v>34</v>
      </c>
      <c r="B391" s="176">
        <v>1</v>
      </c>
      <c r="C391" s="176">
        <v>13</v>
      </c>
      <c r="D391" s="176">
        <v>8</v>
      </c>
      <c r="E391" s="176">
        <v>56</v>
      </c>
      <c r="F391" s="176">
        <v>6.1</v>
      </c>
      <c r="G391" s="176">
        <v>2.551752</v>
      </c>
      <c r="H391" s="176">
        <v>0</v>
      </c>
    </row>
    <row r="392" spans="1:8" x14ac:dyDescent="0.15">
      <c r="A392" s="176">
        <v>40</v>
      </c>
      <c r="B392" s="176">
        <v>1</v>
      </c>
      <c r="C392" s="176">
        <v>22</v>
      </c>
      <c r="D392" s="176">
        <v>4</v>
      </c>
      <c r="E392" s="176">
        <v>95</v>
      </c>
      <c r="F392" s="176">
        <v>3.6</v>
      </c>
      <c r="G392" s="176">
        <v>2.7873000000000001</v>
      </c>
      <c r="H392" s="176">
        <v>0</v>
      </c>
    </row>
    <row r="393" spans="1:8" x14ac:dyDescent="0.15">
      <c r="A393" s="176">
        <v>24</v>
      </c>
      <c r="B393" s="176">
        <v>3</v>
      </c>
      <c r="C393" s="176">
        <v>2</v>
      </c>
      <c r="D393" s="176">
        <v>5</v>
      </c>
      <c r="E393" s="176">
        <v>16</v>
      </c>
      <c r="F393" s="176">
        <v>6.4</v>
      </c>
      <c r="G393" s="176">
        <v>0.753664</v>
      </c>
      <c r="H393" s="176">
        <v>1</v>
      </c>
    </row>
    <row r="394" spans="1:8" x14ac:dyDescent="0.15">
      <c r="A394" s="176">
        <v>33</v>
      </c>
      <c r="B394" s="176">
        <v>1</v>
      </c>
      <c r="C394" s="176">
        <v>2</v>
      </c>
      <c r="D394" s="176">
        <v>14</v>
      </c>
      <c r="E394" s="176">
        <v>44</v>
      </c>
      <c r="F394" s="176">
        <v>3.1</v>
      </c>
      <c r="G394" s="176">
        <v>0.83886000000000005</v>
      </c>
      <c r="H394" s="176">
        <v>0</v>
      </c>
    </row>
    <row r="395" spans="1:8" x14ac:dyDescent="0.15">
      <c r="A395" s="176">
        <v>53</v>
      </c>
      <c r="B395" s="176">
        <v>4</v>
      </c>
      <c r="C395" s="176">
        <v>5</v>
      </c>
      <c r="D395" s="176">
        <v>29</v>
      </c>
      <c r="E395" s="176">
        <v>78</v>
      </c>
      <c r="F395" s="176">
        <v>17.3</v>
      </c>
      <c r="G395" s="176">
        <v>6.558084</v>
      </c>
      <c r="H395" s="176">
        <v>1</v>
      </c>
    </row>
    <row r="396" spans="1:8" x14ac:dyDescent="0.15">
      <c r="A396" s="176">
        <v>47</v>
      </c>
      <c r="B396" s="176">
        <v>3</v>
      </c>
      <c r="C396" s="176">
        <v>9</v>
      </c>
      <c r="D396" s="176">
        <v>1</v>
      </c>
      <c r="E396" s="176">
        <v>52</v>
      </c>
      <c r="F396" s="176">
        <v>20.100000000000001</v>
      </c>
      <c r="G396" s="176">
        <v>7.9121639999999998</v>
      </c>
      <c r="H396" s="176">
        <v>1</v>
      </c>
    </row>
    <row r="397" spans="1:8" x14ac:dyDescent="0.15">
      <c r="A397" s="176">
        <v>35</v>
      </c>
      <c r="B397" s="176">
        <v>1</v>
      </c>
      <c r="C397" s="176">
        <v>5</v>
      </c>
      <c r="D397" s="176">
        <v>5</v>
      </c>
      <c r="E397" s="176">
        <v>32</v>
      </c>
      <c r="F397" s="176">
        <v>13</v>
      </c>
      <c r="G397" s="176">
        <v>3.9852799999999999</v>
      </c>
      <c r="H397" s="176">
        <v>0</v>
      </c>
    </row>
    <row r="398" spans="1:8" x14ac:dyDescent="0.15">
      <c r="A398" s="176">
        <v>34</v>
      </c>
      <c r="B398" s="176">
        <v>1</v>
      </c>
      <c r="C398" s="176">
        <v>14</v>
      </c>
      <c r="D398" s="176">
        <v>8</v>
      </c>
      <c r="E398" s="176">
        <v>28</v>
      </c>
      <c r="F398" s="176">
        <v>17</v>
      </c>
      <c r="G398" s="176">
        <v>3.62236</v>
      </c>
      <c r="H398" s="176">
        <v>0</v>
      </c>
    </row>
    <row r="399" spans="1:8" x14ac:dyDescent="0.15">
      <c r="A399" s="176">
        <v>49</v>
      </c>
      <c r="B399" s="176">
        <v>1</v>
      </c>
      <c r="C399" s="176">
        <v>11</v>
      </c>
      <c r="D399" s="176">
        <v>5</v>
      </c>
      <c r="E399" s="176">
        <v>39</v>
      </c>
      <c r="F399" s="176">
        <v>10.1</v>
      </c>
      <c r="G399" s="176">
        <v>1.4810639999999999</v>
      </c>
      <c r="H399" s="176">
        <v>0</v>
      </c>
    </row>
    <row r="400" spans="1:8" x14ac:dyDescent="0.15">
      <c r="A400" s="176">
        <v>26</v>
      </c>
      <c r="B400" s="176">
        <v>2</v>
      </c>
      <c r="C400" s="176">
        <v>0</v>
      </c>
      <c r="D400" s="176">
        <v>7</v>
      </c>
      <c r="E400" s="176">
        <v>28</v>
      </c>
      <c r="F400" s="176">
        <v>9.3000000000000007</v>
      </c>
      <c r="G400" s="176">
        <v>1.333248</v>
      </c>
      <c r="H400" s="176">
        <v>0</v>
      </c>
    </row>
    <row r="401" spans="1:8" x14ac:dyDescent="0.15">
      <c r="A401" s="176">
        <v>23</v>
      </c>
      <c r="B401" s="176">
        <v>1</v>
      </c>
      <c r="C401" s="176">
        <v>2</v>
      </c>
      <c r="D401" s="176">
        <v>2</v>
      </c>
      <c r="E401" s="176">
        <v>16</v>
      </c>
      <c r="F401" s="176">
        <v>9.6</v>
      </c>
      <c r="G401" s="176">
        <v>0.73113600000000001</v>
      </c>
      <c r="H401" s="176">
        <v>1</v>
      </c>
    </row>
    <row r="402" spans="1:8" x14ac:dyDescent="0.15">
      <c r="A402" s="176">
        <v>23</v>
      </c>
      <c r="B402" s="176">
        <v>2</v>
      </c>
      <c r="C402" s="176">
        <v>0</v>
      </c>
      <c r="D402" s="176">
        <v>4</v>
      </c>
      <c r="E402" s="176">
        <v>21</v>
      </c>
      <c r="F402" s="176">
        <v>8.6999999999999993</v>
      </c>
      <c r="G402" s="176">
        <v>1.372077</v>
      </c>
      <c r="H402" s="176">
        <v>0</v>
      </c>
    </row>
    <row r="403" spans="1:8" x14ac:dyDescent="0.15">
      <c r="A403" s="176">
        <v>38</v>
      </c>
      <c r="B403" s="176">
        <v>2</v>
      </c>
      <c r="C403" s="176">
        <v>4</v>
      </c>
      <c r="D403" s="176">
        <v>13</v>
      </c>
      <c r="E403" s="176">
        <v>56</v>
      </c>
      <c r="F403" s="176">
        <v>1.6</v>
      </c>
      <c r="G403" s="176">
        <v>0.45427200000000001</v>
      </c>
      <c r="H403" s="176">
        <v>0</v>
      </c>
    </row>
    <row r="404" spans="1:8" x14ac:dyDescent="0.15">
      <c r="A404" s="176">
        <v>28</v>
      </c>
      <c r="B404" s="176">
        <v>2</v>
      </c>
      <c r="C404" s="176">
        <v>5</v>
      </c>
      <c r="D404" s="176">
        <v>2</v>
      </c>
      <c r="E404" s="176">
        <v>37</v>
      </c>
      <c r="F404" s="176">
        <v>8.3000000000000007</v>
      </c>
      <c r="G404" s="176">
        <v>1.947014</v>
      </c>
      <c r="H404" s="176">
        <v>0</v>
      </c>
    </row>
    <row r="405" spans="1:8" x14ac:dyDescent="0.15">
      <c r="A405" s="176">
        <v>30</v>
      </c>
      <c r="B405" s="176">
        <v>3</v>
      </c>
      <c r="C405" s="176">
        <v>0</v>
      </c>
      <c r="D405" s="176">
        <v>8</v>
      </c>
      <c r="E405" s="176">
        <v>65</v>
      </c>
      <c r="F405" s="176">
        <v>29.7</v>
      </c>
      <c r="G405" s="176">
        <v>15.405390000000001</v>
      </c>
      <c r="H405" s="176">
        <v>1</v>
      </c>
    </row>
    <row r="406" spans="1:8" x14ac:dyDescent="0.15">
      <c r="A406" s="176">
        <v>34</v>
      </c>
      <c r="B406" s="176">
        <v>1</v>
      </c>
      <c r="C406" s="176">
        <v>18</v>
      </c>
      <c r="D406" s="176">
        <v>10</v>
      </c>
      <c r="E406" s="176">
        <v>34</v>
      </c>
      <c r="F406" s="176">
        <v>15.4</v>
      </c>
      <c r="G406" s="176">
        <v>3.1363639999999999</v>
      </c>
      <c r="H406" s="176">
        <v>0</v>
      </c>
    </row>
    <row r="407" spans="1:8" x14ac:dyDescent="0.15">
      <c r="A407" s="176">
        <v>50</v>
      </c>
      <c r="B407" s="176">
        <v>2</v>
      </c>
      <c r="C407" s="176">
        <v>16</v>
      </c>
      <c r="D407" s="176">
        <v>14</v>
      </c>
      <c r="E407" s="176">
        <v>71</v>
      </c>
      <c r="F407" s="176">
        <v>11.1</v>
      </c>
      <c r="G407" s="176">
        <v>6.2181090000000001</v>
      </c>
      <c r="H407" s="176">
        <v>0</v>
      </c>
    </row>
    <row r="408" spans="1:8" x14ac:dyDescent="0.15">
      <c r="A408" s="176">
        <v>29</v>
      </c>
      <c r="B408" s="176">
        <v>1</v>
      </c>
      <c r="C408" s="176">
        <v>12</v>
      </c>
      <c r="D408" s="176">
        <v>2</v>
      </c>
      <c r="E408" s="176">
        <v>44</v>
      </c>
      <c r="F408" s="176">
        <v>6.7</v>
      </c>
      <c r="G408" s="176">
        <v>1.0478799999999999</v>
      </c>
      <c r="H408" s="176">
        <v>0</v>
      </c>
    </row>
    <row r="409" spans="1:8" x14ac:dyDescent="0.15">
      <c r="A409" s="176">
        <v>42</v>
      </c>
      <c r="B409" s="176">
        <v>3</v>
      </c>
      <c r="C409" s="176">
        <v>0</v>
      </c>
      <c r="D409" s="176">
        <v>9</v>
      </c>
      <c r="E409" s="176">
        <v>64</v>
      </c>
      <c r="F409" s="176">
        <v>6.6</v>
      </c>
      <c r="G409" s="176">
        <v>3.9452159999999998</v>
      </c>
      <c r="H409" s="176">
        <v>0</v>
      </c>
    </row>
    <row r="410" spans="1:8" x14ac:dyDescent="0.15">
      <c r="A410" s="176">
        <v>31</v>
      </c>
      <c r="B410" s="176">
        <v>1</v>
      </c>
      <c r="C410" s="176">
        <v>13</v>
      </c>
      <c r="D410" s="176">
        <v>12</v>
      </c>
      <c r="E410" s="176">
        <v>27</v>
      </c>
      <c r="F410" s="176">
        <v>5</v>
      </c>
      <c r="G410" s="176">
        <v>1.1124000000000001</v>
      </c>
      <c r="H410" s="176">
        <v>0</v>
      </c>
    </row>
    <row r="411" spans="1:8" x14ac:dyDescent="0.15">
      <c r="A411" s="176">
        <v>39</v>
      </c>
      <c r="B411" s="176">
        <v>1</v>
      </c>
      <c r="C411" s="176">
        <v>10</v>
      </c>
      <c r="D411" s="176">
        <v>4</v>
      </c>
      <c r="E411" s="176">
        <v>31</v>
      </c>
      <c r="F411" s="176">
        <v>4.8</v>
      </c>
      <c r="G411" s="176">
        <v>1.303488</v>
      </c>
      <c r="H411" s="176">
        <v>0</v>
      </c>
    </row>
    <row r="412" spans="1:8" x14ac:dyDescent="0.15">
      <c r="A412" s="176">
        <v>45</v>
      </c>
      <c r="B412" s="176">
        <v>2</v>
      </c>
      <c r="C412" s="176">
        <v>21</v>
      </c>
      <c r="D412" s="176">
        <v>26</v>
      </c>
      <c r="E412" s="176">
        <v>132</v>
      </c>
      <c r="F412" s="176">
        <v>3</v>
      </c>
      <c r="G412" s="176">
        <v>1.40184</v>
      </c>
      <c r="H412" s="176">
        <v>0</v>
      </c>
    </row>
    <row r="413" spans="1:8" x14ac:dyDescent="0.15">
      <c r="A413" s="176">
        <v>45</v>
      </c>
      <c r="B413" s="176">
        <v>1</v>
      </c>
      <c r="C413" s="176">
        <v>22</v>
      </c>
      <c r="D413" s="176">
        <v>24</v>
      </c>
      <c r="E413" s="176">
        <v>91</v>
      </c>
      <c r="F413" s="176">
        <v>11.7</v>
      </c>
      <c r="G413" s="176">
        <v>9.3906539999999996</v>
      </c>
      <c r="H413" s="176">
        <v>0</v>
      </c>
    </row>
    <row r="414" spans="1:8" x14ac:dyDescent="0.15">
      <c r="A414" s="176">
        <v>36</v>
      </c>
      <c r="B414" s="176">
        <v>1</v>
      </c>
      <c r="C414" s="176">
        <v>14</v>
      </c>
      <c r="D414" s="176">
        <v>17</v>
      </c>
      <c r="E414" s="176">
        <v>53</v>
      </c>
      <c r="F414" s="176">
        <v>5.7</v>
      </c>
      <c r="G414" s="176">
        <v>1.1328750000000001</v>
      </c>
      <c r="H414" s="176">
        <v>0</v>
      </c>
    </row>
    <row r="415" spans="1:8" x14ac:dyDescent="0.15">
      <c r="A415" s="176">
        <v>25</v>
      </c>
      <c r="B415" s="176">
        <v>4</v>
      </c>
      <c r="C415" s="176">
        <v>0</v>
      </c>
      <c r="D415" s="176">
        <v>6</v>
      </c>
      <c r="E415" s="176">
        <v>24</v>
      </c>
      <c r="F415" s="176">
        <v>12.1</v>
      </c>
      <c r="G415" s="176">
        <v>1.3068</v>
      </c>
      <c r="H415" s="176">
        <v>1</v>
      </c>
    </row>
    <row r="416" spans="1:8" x14ac:dyDescent="0.15">
      <c r="A416" s="176">
        <v>29</v>
      </c>
      <c r="B416" s="176">
        <v>2</v>
      </c>
      <c r="C416" s="176">
        <v>1</v>
      </c>
      <c r="D416" s="176">
        <v>7</v>
      </c>
      <c r="E416" s="176">
        <v>29</v>
      </c>
      <c r="F416" s="176">
        <v>21.2</v>
      </c>
      <c r="G416" s="176">
        <v>3.8179080000000001</v>
      </c>
      <c r="H416" s="176">
        <v>1</v>
      </c>
    </row>
    <row r="417" spans="1:8" x14ac:dyDescent="0.15">
      <c r="A417" s="176">
        <v>30</v>
      </c>
      <c r="B417" s="176">
        <v>2</v>
      </c>
      <c r="C417" s="176">
        <v>8</v>
      </c>
      <c r="D417" s="176">
        <v>4</v>
      </c>
      <c r="E417" s="176">
        <v>56</v>
      </c>
      <c r="F417" s="176">
        <v>6.4</v>
      </c>
      <c r="G417" s="176">
        <v>3.2506879999999998</v>
      </c>
      <c r="H417" s="176">
        <v>0</v>
      </c>
    </row>
    <row r="418" spans="1:8" x14ac:dyDescent="0.15">
      <c r="A418" s="176">
        <v>31</v>
      </c>
      <c r="B418" s="176">
        <v>1</v>
      </c>
      <c r="C418" s="176">
        <v>1</v>
      </c>
      <c r="D418" s="176">
        <v>1</v>
      </c>
      <c r="E418" s="176">
        <v>24</v>
      </c>
      <c r="F418" s="176">
        <v>4.5</v>
      </c>
      <c r="G418" s="176">
        <v>0.86292000000000002</v>
      </c>
      <c r="H418" s="176">
        <v>0</v>
      </c>
    </row>
    <row r="419" spans="1:8" x14ac:dyDescent="0.15">
      <c r="A419" s="176">
        <v>43</v>
      </c>
      <c r="B419" s="176">
        <v>1</v>
      </c>
      <c r="C419" s="176">
        <v>4</v>
      </c>
      <c r="D419" s="176">
        <v>2</v>
      </c>
      <c r="E419" s="176">
        <v>29</v>
      </c>
      <c r="F419" s="176">
        <v>4.5999999999999996</v>
      </c>
      <c r="G419" s="176">
        <v>1.28064</v>
      </c>
      <c r="H419" s="176">
        <v>0</v>
      </c>
    </row>
    <row r="420" spans="1:8" x14ac:dyDescent="0.15">
      <c r="A420" s="176">
        <v>32</v>
      </c>
      <c r="B420" s="176">
        <v>2</v>
      </c>
      <c r="C420" s="176">
        <v>11</v>
      </c>
      <c r="D420" s="176">
        <v>4</v>
      </c>
      <c r="E420" s="176">
        <v>57</v>
      </c>
      <c r="F420" s="176">
        <v>23.8</v>
      </c>
      <c r="G420" s="176">
        <v>8.1260340000000006</v>
      </c>
      <c r="H420" s="176">
        <v>1</v>
      </c>
    </row>
    <row r="421" spans="1:8" x14ac:dyDescent="0.15">
      <c r="A421" s="176">
        <v>47</v>
      </c>
      <c r="B421" s="176">
        <v>1</v>
      </c>
      <c r="C421" s="176">
        <v>19</v>
      </c>
      <c r="D421" s="176">
        <v>7</v>
      </c>
      <c r="E421" s="176">
        <v>50</v>
      </c>
      <c r="F421" s="176">
        <v>30.1</v>
      </c>
      <c r="G421" s="176">
        <v>11.87445</v>
      </c>
      <c r="H421" s="176">
        <v>0</v>
      </c>
    </row>
    <row r="422" spans="1:8" x14ac:dyDescent="0.15">
      <c r="A422" s="176">
        <v>46</v>
      </c>
      <c r="B422" s="176">
        <v>1</v>
      </c>
      <c r="C422" s="176">
        <v>1</v>
      </c>
      <c r="D422" s="176">
        <v>15</v>
      </c>
      <c r="E422" s="176">
        <v>21</v>
      </c>
      <c r="F422" s="176">
        <v>14.8</v>
      </c>
      <c r="G422" s="176">
        <v>1.7311559999999999</v>
      </c>
      <c r="H422" s="176">
        <v>1</v>
      </c>
    </row>
    <row r="423" spans="1:8" x14ac:dyDescent="0.15">
      <c r="A423" s="176">
        <v>43</v>
      </c>
      <c r="B423" s="176">
        <v>2</v>
      </c>
      <c r="C423" s="176">
        <v>16</v>
      </c>
      <c r="D423" s="176">
        <v>10</v>
      </c>
      <c r="E423" s="176">
        <v>83</v>
      </c>
      <c r="F423" s="176">
        <v>4.0999999999999996</v>
      </c>
      <c r="G423" s="176">
        <v>3.1443720000000002</v>
      </c>
      <c r="H423" s="176">
        <v>0</v>
      </c>
    </row>
    <row r="424" spans="1:8" x14ac:dyDescent="0.15">
      <c r="A424" s="176">
        <v>48</v>
      </c>
      <c r="B424" s="176">
        <v>1</v>
      </c>
      <c r="C424" s="176">
        <v>3</v>
      </c>
      <c r="D424" s="176">
        <v>7</v>
      </c>
      <c r="E424" s="176">
        <v>24</v>
      </c>
      <c r="F424" s="176">
        <v>7</v>
      </c>
      <c r="G424" s="176">
        <v>0.91559999999999997</v>
      </c>
      <c r="H424" s="176">
        <v>0</v>
      </c>
    </row>
    <row r="425" spans="1:8" x14ac:dyDescent="0.15">
      <c r="A425" s="176">
        <v>30</v>
      </c>
      <c r="B425" s="176">
        <v>3</v>
      </c>
      <c r="C425" s="176">
        <v>8</v>
      </c>
      <c r="D425" s="176">
        <v>7</v>
      </c>
      <c r="E425" s="176">
        <v>61</v>
      </c>
      <c r="F425" s="176">
        <v>2.8</v>
      </c>
      <c r="G425" s="176">
        <v>1.1580239999999999</v>
      </c>
      <c r="H425" s="176">
        <v>0</v>
      </c>
    </row>
    <row r="426" spans="1:8" x14ac:dyDescent="0.15">
      <c r="A426" s="176">
        <v>23</v>
      </c>
      <c r="B426" s="176">
        <v>4</v>
      </c>
      <c r="C426" s="176">
        <v>0</v>
      </c>
      <c r="D426" s="176">
        <v>4</v>
      </c>
      <c r="E426" s="176">
        <v>32</v>
      </c>
      <c r="F426" s="176">
        <v>18.399999999999999</v>
      </c>
      <c r="G426" s="176">
        <v>5.0695680000000003</v>
      </c>
      <c r="H426" s="176">
        <v>1</v>
      </c>
    </row>
    <row r="427" spans="1:8" x14ac:dyDescent="0.15">
      <c r="A427" s="176">
        <v>36</v>
      </c>
      <c r="B427" s="176">
        <v>4</v>
      </c>
      <c r="C427" s="176">
        <v>8</v>
      </c>
      <c r="D427" s="176">
        <v>0</v>
      </c>
      <c r="E427" s="176">
        <v>32</v>
      </c>
      <c r="F427" s="176">
        <v>1.6</v>
      </c>
      <c r="G427" s="176">
        <v>0.48742400000000002</v>
      </c>
      <c r="H427" s="176">
        <v>0</v>
      </c>
    </row>
    <row r="428" spans="1:8" x14ac:dyDescent="0.15">
      <c r="A428" s="176">
        <v>20</v>
      </c>
      <c r="B428" s="176">
        <v>3</v>
      </c>
      <c r="C428" s="176">
        <v>0</v>
      </c>
      <c r="D428" s="176">
        <v>1</v>
      </c>
      <c r="E428" s="176">
        <v>17</v>
      </c>
      <c r="F428" s="176">
        <v>2.2999999999999998</v>
      </c>
      <c r="G428" s="176">
        <v>0.34720800000000002</v>
      </c>
      <c r="H428" s="176">
        <v>0</v>
      </c>
    </row>
    <row r="429" spans="1:8" x14ac:dyDescent="0.15">
      <c r="A429" s="176">
        <v>43</v>
      </c>
      <c r="B429" s="176">
        <v>1</v>
      </c>
      <c r="C429" s="176">
        <v>16</v>
      </c>
      <c r="D429" s="176">
        <v>7</v>
      </c>
      <c r="E429" s="176">
        <v>89</v>
      </c>
      <c r="F429" s="176">
        <v>0.4</v>
      </c>
      <c r="G429" s="176">
        <v>0.19651199999999999</v>
      </c>
      <c r="H429" s="176">
        <v>0</v>
      </c>
    </row>
    <row r="430" spans="1:8" x14ac:dyDescent="0.15">
      <c r="A430" s="176">
        <v>23</v>
      </c>
      <c r="B430" s="176">
        <v>1</v>
      </c>
      <c r="C430" s="176">
        <v>2</v>
      </c>
      <c r="D430" s="176">
        <v>1</v>
      </c>
      <c r="E430" s="176">
        <v>25</v>
      </c>
      <c r="F430" s="176">
        <v>4.5</v>
      </c>
      <c r="G430" s="176">
        <v>1.00125</v>
      </c>
      <c r="H430" s="176">
        <v>1</v>
      </c>
    </row>
    <row r="431" spans="1:8" x14ac:dyDescent="0.15">
      <c r="A431" s="176">
        <v>41</v>
      </c>
      <c r="B431" s="176">
        <v>1</v>
      </c>
      <c r="C431" s="176">
        <v>21</v>
      </c>
      <c r="D431" s="176">
        <v>2</v>
      </c>
      <c r="E431" s="176">
        <v>77</v>
      </c>
      <c r="F431" s="176">
        <v>20.5</v>
      </c>
      <c r="G431" s="176">
        <v>8.6313200000000005</v>
      </c>
      <c r="H431" s="176">
        <v>0</v>
      </c>
    </row>
    <row r="432" spans="1:8" x14ac:dyDescent="0.15">
      <c r="A432" s="176">
        <v>34</v>
      </c>
      <c r="B432" s="176">
        <v>1</v>
      </c>
      <c r="C432" s="176">
        <v>12</v>
      </c>
      <c r="D432" s="176">
        <v>5</v>
      </c>
      <c r="E432" s="176">
        <v>68</v>
      </c>
      <c r="F432" s="176">
        <v>25.1</v>
      </c>
      <c r="G432" s="176">
        <v>9.2508560000000006</v>
      </c>
      <c r="H432" s="176">
        <v>1</v>
      </c>
    </row>
    <row r="433" spans="1:8" x14ac:dyDescent="0.15">
      <c r="A433" s="176">
        <v>50</v>
      </c>
      <c r="B433" s="176">
        <v>1</v>
      </c>
      <c r="C433" s="176">
        <v>11</v>
      </c>
      <c r="D433" s="176">
        <v>5</v>
      </c>
      <c r="E433" s="176">
        <v>36</v>
      </c>
      <c r="F433" s="176">
        <v>4.8</v>
      </c>
      <c r="G433" s="176">
        <v>0.89337599999999995</v>
      </c>
      <c r="H433" s="176">
        <v>0</v>
      </c>
    </row>
    <row r="434" spans="1:8" x14ac:dyDescent="0.15">
      <c r="A434" s="176">
        <v>40</v>
      </c>
      <c r="B434" s="176">
        <v>1</v>
      </c>
      <c r="C434" s="176">
        <v>9</v>
      </c>
      <c r="D434" s="176">
        <v>4</v>
      </c>
      <c r="E434" s="176">
        <v>64</v>
      </c>
      <c r="F434" s="176">
        <v>6.6</v>
      </c>
      <c r="G434" s="176">
        <v>3.4341119999999998</v>
      </c>
      <c r="H434" s="176">
        <v>0</v>
      </c>
    </row>
    <row r="435" spans="1:8" x14ac:dyDescent="0.15">
      <c r="A435" s="176">
        <v>29</v>
      </c>
      <c r="B435" s="176">
        <v>2</v>
      </c>
      <c r="C435" s="176">
        <v>0</v>
      </c>
      <c r="D435" s="176">
        <v>8</v>
      </c>
      <c r="E435" s="176">
        <v>22</v>
      </c>
      <c r="F435" s="176">
        <v>12.9</v>
      </c>
      <c r="G435" s="176">
        <v>1.7992919999999999</v>
      </c>
      <c r="H435" s="176">
        <v>1</v>
      </c>
    </row>
    <row r="436" spans="1:8" x14ac:dyDescent="0.15">
      <c r="A436" s="176">
        <v>39</v>
      </c>
      <c r="B436" s="176">
        <v>2</v>
      </c>
      <c r="C436" s="176">
        <v>9</v>
      </c>
      <c r="D436" s="176">
        <v>16</v>
      </c>
      <c r="E436" s="176">
        <v>56</v>
      </c>
      <c r="F436" s="176">
        <v>18.7</v>
      </c>
      <c r="G436" s="176">
        <v>5.7072399999999996</v>
      </c>
      <c r="H436" s="176">
        <v>0</v>
      </c>
    </row>
    <row r="437" spans="1:8" x14ac:dyDescent="0.15">
      <c r="A437" s="176">
        <v>24</v>
      </c>
      <c r="B437" s="176">
        <v>2</v>
      </c>
      <c r="C437" s="176">
        <v>1</v>
      </c>
      <c r="D437" s="176">
        <v>2</v>
      </c>
      <c r="E437" s="176">
        <v>42</v>
      </c>
      <c r="F437" s="176">
        <v>5.7</v>
      </c>
      <c r="G437" s="176">
        <v>1.5561</v>
      </c>
      <c r="H437" s="176">
        <v>0</v>
      </c>
    </row>
    <row r="438" spans="1:8" x14ac:dyDescent="0.15">
      <c r="A438" s="176">
        <v>27</v>
      </c>
      <c r="B438" s="176">
        <v>1</v>
      </c>
      <c r="C438" s="176">
        <v>0</v>
      </c>
      <c r="D438" s="176">
        <v>5</v>
      </c>
      <c r="E438" s="176">
        <v>16</v>
      </c>
      <c r="F438" s="176">
        <v>1.1000000000000001</v>
      </c>
      <c r="G438" s="176">
        <v>4.5584E-2</v>
      </c>
      <c r="H438" s="176">
        <v>0</v>
      </c>
    </row>
    <row r="439" spans="1:8" x14ac:dyDescent="0.15">
      <c r="A439" s="176">
        <v>40</v>
      </c>
      <c r="B439" s="176">
        <v>3</v>
      </c>
      <c r="C439" s="176">
        <v>18</v>
      </c>
      <c r="D439" s="176">
        <v>14</v>
      </c>
      <c r="E439" s="176">
        <v>157</v>
      </c>
      <c r="F439" s="176">
        <v>6.6</v>
      </c>
      <c r="G439" s="176">
        <v>7.0357979999999998</v>
      </c>
      <c r="H439" s="176">
        <v>0</v>
      </c>
    </row>
    <row r="440" spans="1:8" x14ac:dyDescent="0.15">
      <c r="A440" s="176">
        <v>32</v>
      </c>
      <c r="B440" s="176">
        <v>2</v>
      </c>
      <c r="C440" s="176">
        <v>8</v>
      </c>
      <c r="D440" s="176">
        <v>2</v>
      </c>
      <c r="E440" s="176">
        <v>45</v>
      </c>
      <c r="F440" s="176">
        <v>3.7</v>
      </c>
      <c r="G440" s="176">
        <v>0.68264999999999998</v>
      </c>
      <c r="H440" s="176">
        <v>0</v>
      </c>
    </row>
    <row r="441" spans="1:8" x14ac:dyDescent="0.15">
      <c r="A441" s="176">
        <v>39</v>
      </c>
      <c r="B441" s="176">
        <v>2</v>
      </c>
      <c r="C441" s="176">
        <v>16</v>
      </c>
      <c r="D441" s="176">
        <v>12</v>
      </c>
      <c r="E441" s="176">
        <v>53</v>
      </c>
      <c r="F441" s="176">
        <v>3.7</v>
      </c>
      <c r="G441" s="176">
        <v>1.2668060000000001</v>
      </c>
      <c r="H441" s="176">
        <v>0</v>
      </c>
    </row>
    <row r="442" spans="1:8" x14ac:dyDescent="0.15">
      <c r="A442" s="176">
        <v>40</v>
      </c>
      <c r="B442" s="176">
        <v>1</v>
      </c>
      <c r="C442" s="176">
        <v>22</v>
      </c>
      <c r="D442" s="176">
        <v>1</v>
      </c>
      <c r="E442" s="176">
        <v>100</v>
      </c>
      <c r="F442" s="176">
        <v>14.6</v>
      </c>
      <c r="G442" s="176">
        <v>9.1980000000000004</v>
      </c>
      <c r="H442" s="176">
        <v>0</v>
      </c>
    </row>
    <row r="443" spans="1:8" x14ac:dyDescent="0.15">
      <c r="A443" s="176">
        <v>32</v>
      </c>
      <c r="B443" s="176">
        <v>1</v>
      </c>
      <c r="C443" s="176">
        <v>10</v>
      </c>
      <c r="D443" s="176">
        <v>11</v>
      </c>
      <c r="E443" s="176">
        <v>42</v>
      </c>
      <c r="F443" s="176">
        <v>9.1</v>
      </c>
      <c r="G443" s="176">
        <v>2.2817340000000002</v>
      </c>
      <c r="H443" s="176">
        <v>0</v>
      </c>
    </row>
    <row r="444" spans="1:8" x14ac:dyDescent="0.15">
      <c r="A444" s="176">
        <v>39</v>
      </c>
      <c r="B444" s="176">
        <v>1</v>
      </c>
      <c r="C444" s="176">
        <v>23</v>
      </c>
      <c r="D444" s="176">
        <v>1</v>
      </c>
      <c r="E444" s="176">
        <v>75</v>
      </c>
      <c r="F444" s="176">
        <v>18.899999999999999</v>
      </c>
      <c r="G444" s="176">
        <v>11.042325</v>
      </c>
      <c r="H444" s="176">
        <v>0</v>
      </c>
    </row>
    <row r="445" spans="1:8" x14ac:dyDescent="0.15">
      <c r="A445" s="176">
        <v>24</v>
      </c>
      <c r="B445" s="176">
        <v>1</v>
      </c>
      <c r="C445" s="176">
        <v>3</v>
      </c>
      <c r="D445" s="176">
        <v>3</v>
      </c>
      <c r="E445" s="176">
        <v>21</v>
      </c>
      <c r="F445" s="176">
        <v>28.9</v>
      </c>
      <c r="G445" s="176">
        <v>3.3865020000000001</v>
      </c>
      <c r="H445" s="176">
        <v>1</v>
      </c>
    </row>
    <row r="446" spans="1:8" x14ac:dyDescent="0.15">
      <c r="A446" s="176">
        <v>43</v>
      </c>
      <c r="B446" s="176">
        <v>4</v>
      </c>
      <c r="C446" s="176">
        <v>18</v>
      </c>
      <c r="D446" s="176">
        <v>14</v>
      </c>
      <c r="E446" s="176">
        <v>446</v>
      </c>
      <c r="F446" s="176">
        <v>6.5</v>
      </c>
      <c r="G446" s="176">
        <v>12.95853</v>
      </c>
      <c r="H446" s="176">
        <v>1</v>
      </c>
    </row>
    <row r="447" spans="1:8" x14ac:dyDescent="0.15">
      <c r="A447" s="176">
        <v>56</v>
      </c>
      <c r="B447" s="176">
        <v>1</v>
      </c>
      <c r="C447" s="176">
        <v>11</v>
      </c>
      <c r="D447" s="176">
        <v>20</v>
      </c>
      <c r="E447" s="176">
        <v>59</v>
      </c>
      <c r="F447" s="176">
        <v>15</v>
      </c>
      <c r="G447" s="176">
        <v>4.1772</v>
      </c>
      <c r="H447" s="176">
        <v>0</v>
      </c>
    </row>
    <row r="448" spans="1:8" x14ac:dyDescent="0.15">
      <c r="A448" s="176">
        <v>32</v>
      </c>
      <c r="B448" s="176">
        <v>3</v>
      </c>
      <c r="C448" s="176">
        <v>5</v>
      </c>
      <c r="D448" s="176">
        <v>9</v>
      </c>
      <c r="E448" s="176">
        <v>23</v>
      </c>
      <c r="F448" s="176">
        <v>4.5</v>
      </c>
      <c r="G448" s="176">
        <v>0.70897500000000002</v>
      </c>
      <c r="H448" s="176">
        <v>0</v>
      </c>
    </row>
    <row r="449" spans="1:8" x14ac:dyDescent="0.15">
      <c r="A449" s="176">
        <v>42</v>
      </c>
      <c r="B449" s="176">
        <v>1</v>
      </c>
      <c r="C449" s="176">
        <v>7</v>
      </c>
      <c r="D449" s="176">
        <v>12</v>
      </c>
      <c r="E449" s="176">
        <v>25</v>
      </c>
      <c r="F449" s="176">
        <v>10.199999999999999</v>
      </c>
      <c r="G449" s="176">
        <v>0.92054999999999998</v>
      </c>
      <c r="H449" s="176">
        <v>0</v>
      </c>
    </row>
    <row r="450" spans="1:8" x14ac:dyDescent="0.15">
      <c r="A450" s="176">
        <v>46</v>
      </c>
      <c r="B450" s="176">
        <v>3</v>
      </c>
      <c r="C450" s="176">
        <v>3</v>
      </c>
      <c r="D450" s="176">
        <v>13</v>
      </c>
      <c r="E450" s="176">
        <v>43</v>
      </c>
      <c r="F450" s="176">
        <v>13.2</v>
      </c>
      <c r="G450" s="176">
        <v>2.633664</v>
      </c>
      <c r="H450" s="176">
        <v>1</v>
      </c>
    </row>
    <row r="451" spans="1:8" x14ac:dyDescent="0.15">
      <c r="A451" s="176">
        <v>31</v>
      </c>
      <c r="B451" s="176">
        <v>1</v>
      </c>
      <c r="C451" s="176">
        <v>2</v>
      </c>
      <c r="D451" s="176">
        <v>2</v>
      </c>
      <c r="E451" s="176">
        <v>22</v>
      </c>
      <c r="F451" s="176">
        <v>16.399999999999999</v>
      </c>
      <c r="G451" s="176">
        <v>1.8689439999999999</v>
      </c>
      <c r="H451" s="176">
        <v>1</v>
      </c>
    </row>
    <row r="452" spans="1:8" x14ac:dyDescent="0.15">
      <c r="A452" s="176">
        <v>43</v>
      </c>
      <c r="B452" s="176">
        <v>1</v>
      </c>
      <c r="C452" s="176">
        <v>25</v>
      </c>
      <c r="D452" s="176">
        <v>16</v>
      </c>
      <c r="E452" s="176">
        <v>242</v>
      </c>
      <c r="F452" s="176">
        <v>2.6</v>
      </c>
      <c r="G452" s="176">
        <v>4.6560800000000002</v>
      </c>
      <c r="H452" s="176">
        <v>0</v>
      </c>
    </row>
    <row r="453" spans="1:8" x14ac:dyDescent="0.15">
      <c r="A453" s="176">
        <v>28</v>
      </c>
      <c r="B453" s="176">
        <v>2</v>
      </c>
      <c r="C453" s="176">
        <v>6</v>
      </c>
      <c r="D453" s="176">
        <v>9</v>
      </c>
      <c r="E453" s="176">
        <v>22</v>
      </c>
      <c r="F453" s="176">
        <v>11.5</v>
      </c>
      <c r="G453" s="176">
        <v>1.8797900000000001</v>
      </c>
      <c r="H453" s="176">
        <v>0</v>
      </c>
    </row>
    <row r="454" spans="1:8" x14ac:dyDescent="0.15">
      <c r="A454" s="176">
        <v>39</v>
      </c>
      <c r="B454" s="176">
        <v>3</v>
      </c>
      <c r="C454" s="176">
        <v>11</v>
      </c>
      <c r="D454" s="176">
        <v>17</v>
      </c>
      <c r="E454" s="176">
        <v>39</v>
      </c>
      <c r="F454" s="176">
        <v>12.9</v>
      </c>
      <c r="G454" s="176">
        <v>2.470221</v>
      </c>
      <c r="H454" s="176">
        <v>0</v>
      </c>
    </row>
    <row r="455" spans="1:8" x14ac:dyDescent="0.15">
      <c r="A455" s="176">
        <v>39</v>
      </c>
      <c r="B455" s="176">
        <v>1</v>
      </c>
      <c r="C455" s="176">
        <v>0</v>
      </c>
      <c r="D455" s="176">
        <v>8</v>
      </c>
      <c r="E455" s="176">
        <v>39</v>
      </c>
      <c r="F455" s="176">
        <v>7.9</v>
      </c>
      <c r="G455" s="176">
        <v>2.014974</v>
      </c>
      <c r="H455" s="176">
        <v>0</v>
      </c>
    </row>
    <row r="456" spans="1:8" x14ac:dyDescent="0.15">
      <c r="A456" s="176">
        <v>37</v>
      </c>
      <c r="B456" s="176">
        <v>4</v>
      </c>
      <c r="C456" s="176">
        <v>1</v>
      </c>
      <c r="D456" s="176">
        <v>14</v>
      </c>
      <c r="E456" s="176">
        <v>33</v>
      </c>
      <c r="F456" s="176">
        <v>16.100000000000001</v>
      </c>
      <c r="G456" s="176">
        <v>2.6193089999999999</v>
      </c>
      <c r="H456" s="176">
        <v>1</v>
      </c>
    </row>
    <row r="457" spans="1:8" x14ac:dyDescent="0.15">
      <c r="A457" s="176">
        <v>30</v>
      </c>
      <c r="B457" s="176">
        <v>1</v>
      </c>
      <c r="C457" s="176">
        <v>0</v>
      </c>
      <c r="D457" s="176">
        <v>11</v>
      </c>
      <c r="E457" s="176">
        <v>17</v>
      </c>
      <c r="F457" s="176">
        <v>12</v>
      </c>
      <c r="G457" s="176">
        <v>1.73604</v>
      </c>
      <c r="H457" s="176">
        <v>0</v>
      </c>
    </row>
    <row r="458" spans="1:8" x14ac:dyDescent="0.15">
      <c r="A458" s="176">
        <v>37</v>
      </c>
      <c r="B458" s="176">
        <v>5</v>
      </c>
      <c r="C458" s="176">
        <v>9</v>
      </c>
      <c r="D458" s="176">
        <v>16</v>
      </c>
      <c r="E458" s="176">
        <v>277</v>
      </c>
      <c r="F458" s="176">
        <v>5.9</v>
      </c>
      <c r="G458" s="176">
        <v>9.5553450000000009</v>
      </c>
      <c r="H458" s="176">
        <v>0</v>
      </c>
    </row>
    <row r="459" spans="1:8" x14ac:dyDescent="0.15">
      <c r="A459" s="176">
        <v>22</v>
      </c>
      <c r="B459" s="176">
        <v>1</v>
      </c>
      <c r="C459" s="176">
        <v>4</v>
      </c>
      <c r="D459" s="176">
        <v>3</v>
      </c>
      <c r="E459" s="176">
        <v>14</v>
      </c>
      <c r="F459" s="176">
        <v>17.5</v>
      </c>
      <c r="G459" s="176">
        <v>2.2246000000000001</v>
      </c>
      <c r="H459" s="176">
        <v>0</v>
      </c>
    </row>
    <row r="460" spans="1:8" x14ac:dyDescent="0.15">
      <c r="A460" s="176">
        <v>50</v>
      </c>
      <c r="B460" s="176">
        <v>1</v>
      </c>
      <c r="C460" s="176">
        <v>1</v>
      </c>
      <c r="D460" s="176">
        <v>26</v>
      </c>
      <c r="E460" s="176">
        <v>26</v>
      </c>
      <c r="F460" s="176">
        <v>14.3</v>
      </c>
      <c r="G460" s="176">
        <v>1.866436</v>
      </c>
      <c r="H460" s="176">
        <v>0</v>
      </c>
    </row>
    <row r="461" spans="1:8" x14ac:dyDescent="0.15">
      <c r="A461" s="176">
        <v>30</v>
      </c>
      <c r="B461" s="176">
        <v>1</v>
      </c>
      <c r="C461" s="176">
        <v>10</v>
      </c>
      <c r="D461" s="176">
        <v>2</v>
      </c>
      <c r="E461" s="176">
        <v>19</v>
      </c>
      <c r="F461" s="176">
        <v>4.4000000000000004</v>
      </c>
      <c r="G461" s="176">
        <v>0.49992799999999998</v>
      </c>
      <c r="H461" s="176">
        <v>0</v>
      </c>
    </row>
    <row r="462" spans="1:8" x14ac:dyDescent="0.15">
      <c r="A462" s="176">
        <v>39</v>
      </c>
      <c r="B462" s="176">
        <v>1</v>
      </c>
      <c r="C462" s="176">
        <v>8</v>
      </c>
      <c r="D462" s="176">
        <v>0</v>
      </c>
      <c r="E462" s="176">
        <v>21</v>
      </c>
      <c r="F462" s="176">
        <v>4</v>
      </c>
      <c r="G462" s="176">
        <v>0.56364000000000003</v>
      </c>
      <c r="H462" s="176">
        <v>0</v>
      </c>
    </row>
    <row r="463" spans="1:8" x14ac:dyDescent="0.15">
      <c r="A463" s="176">
        <v>21</v>
      </c>
      <c r="B463" s="176">
        <v>2</v>
      </c>
      <c r="C463" s="176">
        <v>0</v>
      </c>
      <c r="D463" s="176">
        <v>2</v>
      </c>
      <c r="E463" s="176">
        <v>21</v>
      </c>
      <c r="F463" s="176">
        <v>12.5</v>
      </c>
      <c r="G463" s="176">
        <v>2.1367500000000001</v>
      </c>
      <c r="H463" s="176">
        <v>1</v>
      </c>
    </row>
    <row r="464" spans="1:8" x14ac:dyDescent="0.15">
      <c r="A464" s="176">
        <v>31</v>
      </c>
      <c r="B464" s="176">
        <v>3</v>
      </c>
      <c r="C464" s="176">
        <v>9</v>
      </c>
      <c r="D464" s="176">
        <v>2</v>
      </c>
      <c r="E464" s="176">
        <v>28</v>
      </c>
      <c r="F464" s="176">
        <v>2.6</v>
      </c>
      <c r="G464" s="176">
        <v>0.60642399999999996</v>
      </c>
      <c r="H464" s="176">
        <v>0</v>
      </c>
    </row>
    <row r="465" spans="1:8" x14ac:dyDescent="0.15">
      <c r="A465" s="176">
        <v>31</v>
      </c>
      <c r="B465" s="176">
        <v>2</v>
      </c>
      <c r="C465" s="176">
        <v>9</v>
      </c>
      <c r="D465" s="176">
        <v>1</v>
      </c>
      <c r="E465" s="176">
        <v>30</v>
      </c>
      <c r="F465" s="176">
        <v>5.8</v>
      </c>
      <c r="G465" s="176">
        <v>1.1379600000000001</v>
      </c>
      <c r="H465" s="176">
        <v>0</v>
      </c>
    </row>
    <row r="466" spans="1:8" x14ac:dyDescent="0.15">
      <c r="A466" s="176">
        <v>48</v>
      </c>
      <c r="B466" s="176">
        <v>1</v>
      </c>
      <c r="C466" s="176">
        <v>0</v>
      </c>
      <c r="D466" s="176">
        <v>23</v>
      </c>
      <c r="E466" s="176">
        <v>30</v>
      </c>
      <c r="F466" s="176">
        <v>22.3</v>
      </c>
      <c r="G466" s="176">
        <v>4.02738</v>
      </c>
      <c r="H466" s="176">
        <v>0</v>
      </c>
    </row>
    <row r="467" spans="1:8" x14ac:dyDescent="0.15">
      <c r="A467" s="176">
        <v>28</v>
      </c>
      <c r="B467" s="176">
        <v>1</v>
      </c>
      <c r="C467" s="176">
        <v>4</v>
      </c>
      <c r="D467" s="176">
        <v>1</v>
      </c>
      <c r="E467" s="176">
        <v>16</v>
      </c>
      <c r="F467" s="176">
        <v>23.8</v>
      </c>
      <c r="G467" s="176">
        <v>2.7227199999999998</v>
      </c>
      <c r="H467" s="176">
        <v>0</v>
      </c>
    </row>
    <row r="468" spans="1:8" x14ac:dyDescent="0.15">
      <c r="A468" s="176">
        <v>47</v>
      </c>
      <c r="B468" s="176">
        <v>3</v>
      </c>
      <c r="C468" s="176">
        <v>16</v>
      </c>
      <c r="D468" s="176">
        <v>26</v>
      </c>
      <c r="E468" s="176">
        <v>221</v>
      </c>
      <c r="F468" s="176">
        <v>17.600000000000001</v>
      </c>
      <c r="G468" s="176">
        <v>23.104223999999999</v>
      </c>
      <c r="H468" s="176">
        <v>1</v>
      </c>
    </row>
    <row r="469" spans="1:8" x14ac:dyDescent="0.15">
      <c r="A469" s="176">
        <v>27</v>
      </c>
      <c r="B469" s="176">
        <v>2</v>
      </c>
      <c r="C469" s="176">
        <v>6</v>
      </c>
      <c r="D469" s="176">
        <v>1</v>
      </c>
      <c r="E469" s="176">
        <v>34</v>
      </c>
      <c r="F469" s="176">
        <v>4.4000000000000004</v>
      </c>
      <c r="G469" s="176">
        <v>1.2581359999999999</v>
      </c>
      <c r="H469" s="176">
        <v>0</v>
      </c>
    </row>
    <row r="470" spans="1:8" x14ac:dyDescent="0.15">
      <c r="A470" s="176">
        <v>29</v>
      </c>
      <c r="B470" s="176">
        <v>2</v>
      </c>
      <c r="C470" s="176">
        <v>6</v>
      </c>
      <c r="D470" s="176">
        <v>10</v>
      </c>
      <c r="E470" s="176">
        <v>65</v>
      </c>
      <c r="F470" s="176">
        <v>18.399999999999999</v>
      </c>
      <c r="G470" s="176">
        <v>9.9746400000000008</v>
      </c>
      <c r="H470" s="176">
        <v>0</v>
      </c>
    </row>
    <row r="471" spans="1:8" x14ac:dyDescent="0.15">
      <c r="A471" s="176">
        <v>21</v>
      </c>
      <c r="B471" s="176">
        <v>2</v>
      </c>
      <c r="C471" s="176">
        <v>2</v>
      </c>
      <c r="D471" s="176">
        <v>0</v>
      </c>
      <c r="E471" s="176">
        <v>20</v>
      </c>
      <c r="F471" s="176">
        <v>4.5</v>
      </c>
      <c r="G471" s="176">
        <v>0.60929999999999995</v>
      </c>
      <c r="H471" s="176">
        <v>1</v>
      </c>
    </row>
    <row r="472" spans="1:8" x14ac:dyDescent="0.15">
      <c r="A472" s="176">
        <v>29</v>
      </c>
      <c r="B472" s="176">
        <v>1</v>
      </c>
      <c r="C472" s="176">
        <v>7</v>
      </c>
      <c r="D472" s="176">
        <v>5</v>
      </c>
      <c r="E472" s="176">
        <v>20</v>
      </c>
      <c r="F472" s="176">
        <v>19.8</v>
      </c>
      <c r="G472" s="176">
        <v>2.9541599999999999</v>
      </c>
      <c r="H472" s="176">
        <v>1</v>
      </c>
    </row>
    <row r="473" spans="1:8" x14ac:dyDescent="0.15">
      <c r="A473" s="176">
        <v>24</v>
      </c>
      <c r="B473" s="176">
        <v>4</v>
      </c>
      <c r="C473" s="176">
        <v>0</v>
      </c>
      <c r="D473" s="176">
        <v>3</v>
      </c>
      <c r="E473" s="176">
        <v>29</v>
      </c>
      <c r="F473" s="176">
        <v>6.6</v>
      </c>
      <c r="G473" s="176">
        <v>1.3244880000000001</v>
      </c>
      <c r="H473" s="176">
        <v>1</v>
      </c>
    </row>
    <row r="474" spans="1:8" x14ac:dyDescent="0.15">
      <c r="A474" s="176">
        <v>44</v>
      </c>
      <c r="B474" s="176">
        <v>1</v>
      </c>
      <c r="C474" s="176">
        <v>12</v>
      </c>
      <c r="D474" s="176">
        <v>3</v>
      </c>
      <c r="E474" s="176">
        <v>31</v>
      </c>
      <c r="F474" s="176">
        <v>9.6999999999999993</v>
      </c>
      <c r="G474" s="176">
        <v>2.6491669999999998</v>
      </c>
      <c r="H474" s="176">
        <v>0</v>
      </c>
    </row>
    <row r="475" spans="1:8" x14ac:dyDescent="0.15">
      <c r="A475" s="176">
        <v>22</v>
      </c>
      <c r="B475" s="176">
        <v>1</v>
      </c>
      <c r="C475" s="176">
        <v>1</v>
      </c>
      <c r="D475" s="176">
        <v>0</v>
      </c>
      <c r="E475" s="176">
        <v>18</v>
      </c>
      <c r="F475" s="176">
        <v>4.4000000000000004</v>
      </c>
      <c r="G475" s="176">
        <v>0.52192799999999995</v>
      </c>
      <c r="H475" s="176">
        <v>0</v>
      </c>
    </row>
    <row r="476" spans="1:8" x14ac:dyDescent="0.15">
      <c r="A476" s="176">
        <v>38</v>
      </c>
      <c r="B476" s="176">
        <v>2</v>
      </c>
      <c r="C476" s="176">
        <v>13</v>
      </c>
      <c r="D476" s="176">
        <v>0</v>
      </c>
      <c r="E476" s="176">
        <v>59</v>
      </c>
      <c r="F476" s="176">
        <v>2.4</v>
      </c>
      <c r="G476" s="176">
        <v>1.008192</v>
      </c>
      <c r="H476" s="176">
        <v>0</v>
      </c>
    </row>
    <row r="477" spans="1:8" x14ac:dyDescent="0.15">
      <c r="A477" s="176">
        <v>52</v>
      </c>
      <c r="B477" s="176">
        <v>2</v>
      </c>
      <c r="C477" s="176">
        <v>12</v>
      </c>
      <c r="D477" s="176">
        <v>16</v>
      </c>
      <c r="E477" s="176">
        <v>76</v>
      </c>
      <c r="F477" s="176">
        <v>7.7</v>
      </c>
      <c r="G477" s="176">
        <v>4.8571600000000004</v>
      </c>
      <c r="H477" s="176">
        <v>0</v>
      </c>
    </row>
    <row r="478" spans="1:8" x14ac:dyDescent="0.15">
      <c r="A478" s="176">
        <v>25</v>
      </c>
      <c r="B478" s="176">
        <v>1</v>
      </c>
      <c r="C478" s="176">
        <v>3</v>
      </c>
      <c r="D478" s="176">
        <v>2</v>
      </c>
      <c r="E478" s="176">
        <v>18</v>
      </c>
      <c r="F478" s="176">
        <v>16.3</v>
      </c>
      <c r="G478" s="176">
        <v>2.5819200000000002</v>
      </c>
      <c r="H478" s="176">
        <v>1</v>
      </c>
    </row>
    <row r="479" spans="1:8" x14ac:dyDescent="0.15">
      <c r="A479" s="176">
        <v>25</v>
      </c>
      <c r="B479" s="176">
        <v>1</v>
      </c>
      <c r="C479" s="176">
        <v>5</v>
      </c>
      <c r="D479" s="176">
        <v>5</v>
      </c>
      <c r="E479" s="176">
        <v>22</v>
      </c>
      <c r="F479" s="176">
        <v>10.9</v>
      </c>
      <c r="G479" s="176">
        <v>1.995136</v>
      </c>
      <c r="H479" s="176">
        <v>0</v>
      </c>
    </row>
    <row r="480" spans="1:8" x14ac:dyDescent="0.15">
      <c r="A480" s="176">
        <v>51</v>
      </c>
      <c r="B480" s="176">
        <v>2</v>
      </c>
      <c r="C480" s="176">
        <v>27</v>
      </c>
      <c r="D480" s="176">
        <v>21</v>
      </c>
      <c r="E480" s="176">
        <v>166</v>
      </c>
      <c r="F480" s="176">
        <v>11.5</v>
      </c>
      <c r="G480" s="176">
        <v>18.269130000000001</v>
      </c>
      <c r="H480" s="176">
        <v>0</v>
      </c>
    </row>
    <row r="481" spans="1:8" x14ac:dyDescent="0.15">
      <c r="A481" s="176">
        <v>38</v>
      </c>
      <c r="B481" s="176">
        <v>1</v>
      </c>
      <c r="C481" s="176">
        <v>21</v>
      </c>
      <c r="D481" s="176">
        <v>16</v>
      </c>
      <c r="E481" s="176">
        <v>58</v>
      </c>
      <c r="F481" s="176">
        <v>16.5</v>
      </c>
      <c r="G481" s="176">
        <v>4.98597</v>
      </c>
      <c r="H481" s="176">
        <v>0</v>
      </c>
    </row>
    <row r="482" spans="1:8" x14ac:dyDescent="0.15">
      <c r="A482" s="176">
        <v>44</v>
      </c>
      <c r="B482" s="176">
        <v>1</v>
      </c>
      <c r="C482" s="176">
        <v>9</v>
      </c>
      <c r="D482" s="176">
        <v>20</v>
      </c>
      <c r="E482" s="176">
        <v>33</v>
      </c>
      <c r="F482" s="176">
        <v>5.2</v>
      </c>
      <c r="G482" s="176">
        <v>1.170312</v>
      </c>
      <c r="H482" s="176">
        <v>0</v>
      </c>
    </row>
    <row r="483" spans="1:8" x14ac:dyDescent="0.15">
      <c r="A483" s="176">
        <v>24</v>
      </c>
      <c r="B483" s="176">
        <v>2</v>
      </c>
      <c r="C483" s="176">
        <v>2</v>
      </c>
      <c r="D483" s="176">
        <v>3</v>
      </c>
      <c r="E483" s="176">
        <v>26</v>
      </c>
      <c r="F483" s="176">
        <v>9.6999999999999993</v>
      </c>
      <c r="G483" s="176">
        <v>1.6342559999999999</v>
      </c>
      <c r="H483" s="176">
        <v>1</v>
      </c>
    </row>
    <row r="484" spans="1:8" x14ac:dyDescent="0.15">
      <c r="A484" s="176">
        <v>34</v>
      </c>
      <c r="B484" s="176">
        <v>1</v>
      </c>
      <c r="C484" s="176">
        <v>5</v>
      </c>
      <c r="D484" s="176">
        <v>3</v>
      </c>
      <c r="E484" s="176">
        <v>33</v>
      </c>
      <c r="F484" s="176">
        <v>7.3</v>
      </c>
      <c r="G484" s="176">
        <v>1.6308929999999999</v>
      </c>
      <c r="H484" s="176">
        <v>0</v>
      </c>
    </row>
    <row r="485" spans="1:8" x14ac:dyDescent="0.15">
      <c r="A485" s="176">
        <v>25</v>
      </c>
      <c r="B485" s="176">
        <v>2</v>
      </c>
      <c r="C485" s="176">
        <v>6</v>
      </c>
      <c r="D485" s="176">
        <v>2</v>
      </c>
      <c r="E485" s="176">
        <v>28</v>
      </c>
      <c r="F485" s="176">
        <v>4.5</v>
      </c>
      <c r="G485" s="176">
        <v>1.0998000000000001</v>
      </c>
      <c r="H485" s="176">
        <v>0</v>
      </c>
    </row>
    <row r="486" spans="1:8" x14ac:dyDescent="0.15">
      <c r="A486" s="176">
        <v>45</v>
      </c>
      <c r="B486" s="176">
        <v>3</v>
      </c>
      <c r="C486" s="176">
        <v>5</v>
      </c>
      <c r="D486" s="176">
        <v>17</v>
      </c>
      <c r="E486" s="176">
        <v>94</v>
      </c>
      <c r="F486" s="176">
        <v>10.5</v>
      </c>
      <c r="G486" s="176">
        <v>6.2575799999999999</v>
      </c>
      <c r="H486" s="176">
        <v>1</v>
      </c>
    </row>
    <row r="487" spans="1:8" x14ac:dyDescent="0.15">
      <c r="A487" s="176">
        <v>34</v>
      </c>
      <c r="B487" s="176">
        <v>2</v>
      </c>
      <c r="C487" s="176">
        <v>4</v>
      </c>
      <c r="D487" s="176">
        <v>10</v>
      </c>
      <c r="E487" s="176">
        <v>25</v>
      </c>
      <c r="F487" s="176">
        <v>5.8</v>
      </c>
      <c r="G487" s="176">
        <v>0.88014999999999999</v>
      </c>
      <c r="H487" s="176">
        <v>0</v>
      </c>
    </row>
    <row r="488" spans="1:8" x14ac:dyDescent="0.15">
      <c r="A488" s="176">
        <v>27</v>
      </c>
      <c r="B488" s="176">
        <v>4</v>
      </c>
      <c r="C488" s="176">
        <v>2</v>
      </c>
      <c r="D488" s="176">
        <v>8</v>
      </c>
      <c r="E488" s="176">
        <v>23</v>
      </c>
      <c r="F488" s="176">
        <v>5.7</v>
      </c>
      <c r="G488" s="176">
        <v>0.991116</v>
      </c>
      <c r="H488" s="176">
        <v>1</v>
      </c>
    </row>
    <row r="489" spans="1:8" x14ac:dyDescent="0.15">
      <c r="A489" s="176">
        <v>33</v>
      </c>
      <c r="B489" s="176">
        <v>2</v>
      </c>
      <c r="C489" s="176">
        <v>10</v>
      </c>
      <c r="D489" s="176">
        <v>13</v>
      </c>
      <c r="E489" s="176">
        <v>57</v>
      </c>
      <c r="F489" s="176">
        <v>20.9</v>
      </c>
      <c r="G489" s="176">
        <v>5.8016310000000004</v>
      </c>
      <c r="H489" s="176">
        <v>1</v>
      </c>
    </row>
    <row r="490" spans="1:8" x14ac:dyDescent="0.15">
      <c r="A490" s="176">
        <v>35</v>
      </c>
      <c r="B490" s="176">
        <v>2</v>
      </c>
      <c r="C490" s="176">
        <v>0</v>
      </c>
      <c r="D490" s="176">
        <v>16</v>
      </c>
      <c r="E490" s="176">
        <v>22</v>
      </c>
      <c r="F490" s="176">
        <v>15</v>
      </c>
      <c r="G490" s="176">
        <v>1.3299000000000001</v>
      </c>
      <c r="H490" s="176">
        <v>1</v>
      </c>
    </row>
    <row r="491" spans="1:8" x14ac:dyDescent="0.15">
      <c r="A491" s="176">
        <v>50</v>
      </c>
      <c r="B491" s="176">
        <v>2</v>
      </c>
      <c r="C491" s="176">
        <v>15</v>
      </c>
      <c r="D491" s="176">
        <v>31</v>
      </c>
      <c r="E491" s="176">
        <v>60</v>
      </c>
      <c r="F491" s="176">
        <v>1.1000000000000001</v>
      </c>
      <c r="G491" s="176">
        <v>0.19206000000000001</v>
      </c>
      <c r="H491" s="176">
        <v>0</v>
      </c>
    </row>
    <row r="492" spans="1:8" x14ac:dyDescent="0.15">
      <c r="A492" s="176">
        <v>33</v>
      </c>
      <c r="B492" s="176">
        <v>1</v>
      </c>
      <c r="C492" s="176">
        <v>13</v>
      </c>
      <c r="D492" s="176">
        <v>13</v>
      </c>
      <c r="E492" s="176">
        <v>42</v>
      </c>
      <c r="F492" s="176">
        <v>3.6</v>
      </c>
      <c r="G492" s="176">
        <v>1.2836879999999999</v>
      </c>
      <c r="H492" s="176">
        <v>0</v>
      </c>
    </row>
    <row r="493" spans="1:8" x14ac:dyDescent="0.15">
      <c r="A493" s="176">
        <v>41</v>
      </c>
      <c r="B493" s="176">
        <v>3</v>
      </c>
      <c r="C493" s="176">
        <v>13</v>
      </c>
      <c r="D493" s="176">
        <v>13</v>
      </c>
      <c r="E493" s="176">
        <v>91</v>
      </c>
      <c r="F493" s="176">
        <v>25.2</v>
      </c>
      <c r="G493" s="176">
        <v>20.615867999999999</v>
      </c>
      <c r="H493" s="176">
        <v>1</v>
      </c>
    </row>
    <row r="494" spans="1:8" x14ac:dyDescent="0.15">
      <c r="A494" s="176">
        <v>28</v>
      </c>
      <c r="B494" s="176">
        <v>1</v>
      </c>
      <c r="C494" s="176">
        <v>0</v>
      </c>
      <c r="D494" s="176">
        <v>2</v>
      </c>
      <c r="E494" s="176">
        <v>28</v>
      </c>
      <c r="F494" s="176">
        <v>33.299999999999997</v>
      </c>
      <c r="G494" s="176">
        <v>7.0396200000000002</v>
      </c>
      <c r="H494" s="176">
        <v>1</v>
      </c>
    </row>
    <row r="495" spans="1:8" x14ac:dyDescent="0.15">
      <c r="A495" s="176">
        <v>38</v>
      </c>
      <c r="B495" s="176">
        <v>3</v>
      </c>
      <c r="C495" s="176">
        <v>12</v>
      </c>
      <c r="D495" s="176">
        <v>14</v>
      </c>
      <c r="E495" s="176">
        <v>63</v>
      </c>
      <c r="F495" s="176">
        <v>16</v>
      </c>
      <c r="G495" s="176">
        <v>4.3646399999999996</v>
      </c>
      <c r="H495" s="176">
        <v>1</v>
      </c>
    </row>
    <row r="496" spans="1:8" x14ac:dyDescent="0.15">
      <c r="A496" s="176">
        <v>25</v>
      </c>
      <c r="B496" s="176">
        <v>1</v>
      </c>
      <c r="C496" s="176">
        <v>3</v>
      </c>
      <c r="D496" s="176">
        <v>2</v>
      </c>
      <c r="E496" s="176">
        <v>16</v>
      </c>
      <c r="F496" s="176">
        <v>17.8</v>
      </c>
      <c r="G496" s="176">
        <v>1.8369599999999999</v>
      </c>
      <c r="H496" s="176">
        <v>1</v>
      </c>
    </row>
    <row r="497" spans="1:8" x14ac:dyDescent="0.15">
      <c r="A497" s="176">
        <v>47</v>
      </c>
      <c r="B497" s="176">
        <v>2</v>
      </c>
      <c r="C497" s="176">
        <v>4</v>
      </c>
      <c r="D497" s="176">
        <v>9</v>
      </c>
      <c r="E497" s="176">
        <v>33</v>
      </c>
      <c r="F497" s="176">
        <v>7.1</v>
      </c>
      <c r="G497" s="176">
        <v>1.1480699999999999</v>
      </c>
      <c r="H497" s="176">
        <v>1</v>
      </c>
    </row>
    <row r="498" spans="1:8" x14ac:dyDescent="0.15">
      <c r="A498" s="176">
        <v>30</v>
      </c>
      <c r="B498" s="176">
        <v>2</v>
      </c>
      <c r="C498" s="176">
        <v>12</v>
      </c>
      <c r="D498" s="176">
        <v>9</v>
      </c>
      <c r="E498" s="176">
        <v>98</v>
      </c>
      <c r="F498" s="176">
        <v>7.2</v>
      </c>
      <c r="G498" s="176">
        <v>4.1207039999999999</v>
      </c>
      <c r="H498" s="176">
        <v>0</v>
      </c>
    </row>
    <row r="499" spans="1:8" x14ac:dyDescent="0.15">
      <c r="A499" s="176">
        <v>44</v>
      </c>
      <c r="B499" s="176">
        <v>2</v>
      </c>
      <c r="C499" s="176">
        <v>12</v>
      </c>
      <c r="D499" s="176">
        <v>5</v>
      </c>
      <c r="E499" s="176">
        <v>86</v>
      </c>
      <c r="F499" s="176">
        <v>13</v>
      </c>
      <c r="G499" s="176">
        <v>9.7042400000000004</v>
      </c>
      <c r="H499" s="176">
        <v>0</v>
      </c>
    </row>
    <row r="500" spans="1:8" x14ac:dyDescent="0.15">
      <c r="A500" s="176">
        <v>25</v>
      </c>
      <c r="B500" s="176">
        <v>1</v>
      </c>
      <c r="C500" s="176">
        <v>0</v>
      </c>
      <c r="D500" s="176">
        <v>2</v>
      </c>
      <c r="E500" s="176">
        <v>18</v>
      </c>
      <c r="F500" s="176">
        <v>18.899999999999999</v>
      </c>
      <c r="G500" s="176">
        <v>2.8882979999999998</v>
      </c>
      <c r="H500" s="176">
        <v>1</v>
      </c>
    </row>
    <row r="501" spans="1:8" x14ac:dyDescent="0.15">
      <c r="A501" s="176">
        <v>41</v>
      </c>
      <c r="B501" s="176">
        <v>2</v>
      </c>
      <c r="C501" s="176">
        <v>7</v>
      </c>
      <c r="D501" s="176">
        <v>0</v>
      </c>
      <c r="E501" s="176">
        <v>36</v>
      </c>
      <c r="F501" s="176">
        <v>19.5</v>
      </c>
      <c r="G501" s="176">
        <v>2.57</v>
      </c>
      <c r="H501" s="176">
        <v>1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E181"/>
  <sheetViews>
    <sheetView workbookViewId="0">
      <selection activeCell="H8" sqref="H8"/>
    </sheetView>
  </sheetViews>
  <sheetFormatPr baseColWidth="10" defaultRowHeight="13" x14ac:dyDescent="0.15"/>
  <cols>
    <col min="1" max="5" width="10.83203125" style="120"/>
  </cols>
  <sheetData>
    <row r="1" spans="1:5" x14ac:dyDescent="0.15">
      <c r="A1" s="120" t="s">
        <v>640</v>
      </c>
      <c r="B1" s="120" t="s">
        <v>641</v>
      </c>
      <c r="C1" s="118" t="s">
        <v>602</v>
      </c>
      <c r="D1" s="120" t="s">
        <v>633</v>
      </c>
      <c r="E1" s="118" t="s">
        <v>621</v>
      </c>
    </row>
    <row r="2" spans="1:5" x14ac:dyDescent="0.15">
      <c r="A2" s="120">
        <v>85</v>
      </c>
      <c r="B2" s="120">
        <v>1</v>
      </c>
      <c r="C2" s="120">
        <v>0</v>
      </c>
      <c r="D2" s="120">
        <v>20</v>
      </c>
      <c r="E2" s="120">
        <v>0</v>
      </c>
    </row>
    <row r="3" spans="1:5" x14ac:dyDescent="0.15">
      <c r="A3" s="120">
        <v>86</v>
      </c>
      <c r="B3" s="120">
        <v>1</v>
      </c>
      <c r="C3" s="120">
        <v>0</v>
      </c>
      <c r="D3" s="120">
        <v>34</v>
      </c>
      <c r="E3" s="120">
        <v>1</v>
      </c>
    </row>
    <row r="4" spans="1:5" x14ac:dyDescent="0.15">
      <c r="A4" s="120">
        <v>87</v>
      </c>
      <c r="B4" s="120">
        <v>1</v>
      </c>
      <c r="C4" s="120">
        <v>0</v>
      </c>
      <c r="D4" s="120">
        <v>21</v>
      </c>
      <c r="E4" s="120">
        <v>1</v>
      </c>
    </row>
    <row r="5" spans="1:5" x14ac:dyDescent="0.15">
      <c r="A5" s="120">
        <v>88</v>
      </c>
      <c r="B5" s="120">
        <v>1</v>
      </c>
      <c r="C5" s="120">
        <v>0</v>
      </c>
      <c r="D5" s="120">
        <v>22</v>
      </c>
      <c r="E5" s="120">
        <v>1</v>
      </c>
    </row>
    <row r="6" spans="1:5" x14ac:dyDescent="0.15">
      <c r="A6" s="120">
        <v>89</v>
      </c>
      <c r="B6" s="120">
        <v>1</v>
      </c>
      <c r="C6" s="120">
        <v>0</v>
      </c>
      <c r="D6" s="120">
        <v>22</v>
      </c>
      <c r="E6" s="120">
        <v>1</v>
      </c>
    </row>
    <row r="7" spans="1:5" x14ac:dyDescent="0.15">
      <c r="A7" s="120">
        <v>91</v>
      </c>
      <c r="B7" s="120">
        <v>1</v>
      </c>
      <c r="C7" s="120">
        <v>0</v>
      </c>
      <c r="D7" s="120">
        <v>22</v>
      </c>
      <c r="E7" s="120">
        <v>1</v>
      </c>
    </row>
    <row r="8" spans="1:5" x14ac:dyDescent="0.15">
      <c r="A8" s="120">
        <v>92</v>
      </c>
      <c r="B8" s="120">
        <v>1</v>
      </c>
      <c r="C8" s="120">
        <v>0</v>
      </c>
      <c r="D8" s="120">
        <v>23</v>
      </c>
      <c r="E8" s="120">
        <v>0</v>
      </c>
    </row>
    <row r="9" spans="1:5" x14ac:dyDescent="0.15">
      <c r="A9" s="120">
        <v>93</v>
      </c>
      <c r="B9" s="120">
        <v>1</v>
      </c>
      <c r="C9" s="120">
        <v>0</v>
      </c>
      <c r="D9" s="120">
        <v>30</v>
      </c>
      <c r="E9" s="120">
        <v>1</v>
      </c>
    </row>
    <row r="10" spans="1:5" x14ac:dyDescent="0.15">
      <c r="A10" s="120">
        <v>94</v>
      </c>
      <c r="B10" s="120">
        <v>1</v>
      </c>
      <c r="C10" s="120">
        <v>0</v>
      </c>
      <c r="D10" s="120">
        <v>30</v>
      </c>
      <c r="E10" s="120">
        <v>1</v>
      </c>
    </row>
    <row r="11" spans="1:5" x14ac:dyDescent="0.15">
      <c r="A11" s="120">
        <v>95</v>
      </c>
      <c r="B11" s="120">
        <v>1</v>
      </c>
      <c r="C11" s="120">
        <v>0</v>
      </c>
      <c r="D11" s="120">
        <v>27</v>
      </c>
      <c r="E11" s="120">
        <v>1</v>
      </c>
    </row>
    <row r="12" spans="1:5" x14ac:dyDescent="0.15">
      <c r="A12" s="120">
        <v>96</v>
      </c>
      <c r="B12" s="120">
        <v>1</v>
      </c>
      <c r="C12" s="120">
        <v>0</v>
      </c>
      <c r="D12" s="120">
        <v>20</v>
      </c>
      <c r="E12" s="120">
        <v>1</v>
      </c>
    </row>
    <row r="13" spans="1:5" x14ac:dyDescent="0.15">
      <c r="A13" s="120">
        <v>97</v>
      </c>
      <c r="B13" s="120">
        <v>1</v>
      </c>
      <c r="C13" s="120">
        <v>0</v>
      </c>
      <c r="D13" s="120">
        <v>20</v>
      </c>
      <c r="E13" s="120">
        <v>1</v>
      </c>
    </row>
    <row r="14" spans="1:5" x14ac:dyDescent="0.15">
      <c r="A14" s="120">
        <v>98</v>
      </c>
      <c r="B14" s="120">
        <v>1</v>
      </c>
      <c r="C14" s="120">
        <v>1</v>
      </c>
      <c r="D14" s="120">
        <v>23</v>
      </c>
      <c r="E14" s="120">
        <v>1</v>
      </c>
    </row>
    <row r="15" spans="1:5" x14ac:dyDescent="0.15">
      <c r="A15" s="120">
        <v>99</v>
      </c>
      <c r="B15" s="120">
        <v>1</v>
      </c>
      <c r="C15" s="120">
        <v>0</v>
      </c>
      <c r="D15" s="120">
        <v>31</v>
      </c>
      <c r="E15" s="120">
        <v>0</v>
      </c>
    </row>
    <row r="16" spans="1:5" x14ac:dyDescent="0.15">
      <c r="A16" s="120">
        <v>100</v>
      </c>
      <c r="B16" s="120">
        <v>1</v>
      </c>
      <c r="C16" s="120">
        <v>0</v>
      </c>
      <c r="D16" s="120">
        <v>30</v>
      </c>
      <c r="E16" s="120">
        <v>1</v>
      </c>
    </row>
    <row r="17" spans="1:5" x14ac:dyDescent="0.15">
      <c r="A17" s="120">
        <v>101</v>
      </c>
      <c r="B17" s="120">
        <v>1</v>
      </c>
      <c r="C17" s="120">
        <v>0</v>
      </c>
      <c r="D17" s="120">
        <v>39</v>
      </c>
      <c r="E17" s="120">
        <v>1</v>
      </c>
    </row>
    <row r="18" spans="1:5" x14ac:dyDescent="0.15">
      <c r="A18" s="120">
        <v>102</v>
      </c>
      <c r="B18" s="120">
        <v>1</v>
      </c>
      <c r="C18" s="120">
        <v>0</v>
      </c>
      <c r="D18" s="120">
        <v>38</v>
      </c>
      <c r="E18" s="120">
        <v>0</v>
      </c>
    </row>
    <row r="19" spans="1:5" x14ac:dyDescent="0.15">
      <c r="A19" s="120">
        <v>103</v>
      </c>
      <c r="B19" s="120">
        <v>1</v>
      </c>
      <c r="C19" s="120">
        <v>0</v>
      </c>
      <c r="D19" s="120">
        <v>26</v>
      </c>
      <c r="E19" s="120">
        <v>1</v>
      </c>
    </row>
    <row r="20" spans="1:5" x14ac:dyDescent="0.15">
      <c r="A20" s="120">
        <v>104</v>
      </c>
      <c r="B20" s="120">
        <v>1</v>
      </c>
      <c r="C20" s="120">
        <v>0</v>
      </c>
      <c r="D20" s="120">
        <v>21</v>
      </c>
      <c r="E20" s="120">
        <v>0</v>
      </c>
    </row>
    <row r="21" spans="1:5" x14ac:dyDescent="0.15">
      <c r="A21" s="120">
        <v>105</v>
      </c>
      <c r="B21" s="120">
        <v>1</v>
      </c>
      <c r="C21" s="120">
        <v>0</v>
      </c>
      <c r="D21" s="120">
        <v>29</v>
      </c>
      <c r="E21" s="120">
        <v>1</v>
      </c>
    </row>
    <row r="22" spans="1:5" x14ac:dyDescent="0.15">
      <c r="A22" s="120">
        <v>106</v>
      </c>
      <c r="B22" s="120">
        <v>1</v>
      </c>
      <c r="C22" s="120">
        <v>0</v>
      </c>
      <c r="D22" s="120">
        <v>33</v>
      </c>
      <c r="E22" s="120">
        <v>0</v>
      </c>
    </row>
    <row r="23" spans="1:5" x14ac:dyDescent="0.15">
      <c r="A23" s="120">
        <v>107</v>
      </c>
      <c r="B23" s="120">
        <v>1</v>
      </c>
      <c r="C23" s="120">
        <v>0</v>
      </c>
      <c r="D23" s="120">
        <v>32</v>
      </c>
      <c r="E23" s="120">
        <v>1</v>
      </c>
    </row>
    <row r="24" spans="1:5" x14ac:dyDescent="0.15">
      <c r="A24" s="120">
        <v>108</v>
      </c>
      <c r="B24" s="120">
        <v>1</v>
      </c>
      <c r="C24" s="120">
        <v>0</v>
      </c>
      <c r="D24" s="120">
        <v>37</v>
      </c>
      <c r="E24" s="120">
        <v>1</v>
      </c>
    </row>
    <row r="25" spans="1:5" x14ac:dyDescent="0.15">
      <c r="A25" s="120">
        <v>109</v>
      </c>
      <c r="B25" s="120">
        <v>1</v>
      </c>
      <c r="C25" s="120">
        <v>0</v>
      </c>
      <c r="D25" s="120">
        <v>29</v>
      </c>
      <c r="E25" s="120">
        <v>1</v>
      </c>
    </row>
    <row r="26" spans="1:5" x14ac:dyDescent="0.15">
      <c r="A26" s="120">
        <v>111</v>
      </c>
      <c r="B26" s="120">
        <v>1</v>
      </c>
      <c r="C26" s="120">
        <v>0</v>
      </c>
      <c r="D26" s="120">
        <v>26</v>
      </c>
      <c r="E26" s="120">
        <v>1</v>
      </c>
    </row>
    <row r="27" spans="1:5" x14ac:dyDescent="0.15">
      <c r="A27" s="120">
        <v>112</v>
      </c>
      <c r="B27" s="120">
        <v>1</v>
      </c>
      <c r="C27" s="120">
        <v>0</v>
      </c>
      <c r="D27" s="120">
        <v>29</v>
      </c>
      <c r="E27" s="120">
        <v>1</v>
      </c>
    </row>
    <row r="28" spans="1:5" x14ac:dyDescent="0.15">
      <c r="A28" s="120">
        <v>113</v>
      </c>
      <c r="B28" s="120">
        <v>1</v>
      </c>
      <c r="C28" s="120">
        <v>0</v>
      </c>
      <c r="D28" s="120">
        <v>24</v>
      </c>
      <c r="E28" s="120">
        <v>1</v>
      </c>
    </row>
    <row r="29" spans="1:5" x14ac:dyDescent="0.15">
      <c r="A29" s="120">
        <v>114</v>
      </c>
      <c r="B29" s="120">
        <v>1</v>
      </c>
      <c r="C29" s="120">
        <v>0</v>
      </c>
      <c r="D29" s="120">
        <v>30</v>
      </c>
      <c r="E29" s="120">
        <v>0</v>
      </c>
    </row>
    <row r="30" spans="1:5" x14ac:dyDescent="0.15">
      <c r="A30" s="120">
        <v>115</v>
      </c>
      <c r="B30" s="120">
        <v>1</v>
      </c>
      <c r="C30" s="120">
        <v>0</v>
      </c>
      <c r="D30" s="120">
        <v>27</v>
      </c>
      <c r="E30" s="120">
        <v>1</v>
      </c>
    </row>
    <row r="31" spans="1:5" x14ac:dyDescent="0.15">
      <c r="A31" s="120">
        <v>116</v>
      </c>
      <c r="B31" s="120">
        <v>1</v>
      </c>
      <c r="C31" s="120">
        <v>0</v>
      </c>
      <c r="D31" s="120">
        <v>18</v>
      </c>
      <c r="E31" s="120">
        <v>0</v>
      </c>
    </row>
    <row r="32" spans="1:5" x14ac:dyDescent="0.15">
      <c r="A32" s="120">
        <v>117</v>
      </c>
      <c r="B32" s="120">
        <v>1</v>
      </c>
      <c r="C32" s="120">
        <v>0</v>
      </c>
      <c r="D32" s="120">
        <v>18</v>
      </c>
      <c r="E32" s="120">
        <v>0</v>
      </c>
    </row>
    <row r="33" spans="1:5" x14ac:dyDescent="0.15">
      <c r="A33" s="120">
        <v>118</v>
      </c>
      <c r="B33" s="120">
        <v>1</v>
      </c>
      <c r="C33" s="120">
        <v>0</v>
      </c>
      <c r="D33" s="120">
        <v>25</v>
      </c>
      <c r="E33" s="120">
        <v>1</v>
      </c>
    </row>
    <row r="34" spans="1:5" x14ac:dyDescent="0.15">
      <c r="A34" s="120">
        <v>119</v>
      </c>
      <c r="B34" s="120">
        <v>1</v>
      </c>
      <c r="C34" s="120">
        <v>0</v>
      </c>
      <c r="D34" s="120">
        <v>36</v>
      </c>
      <c r="E34" s="120">
        <v>1</v>
      </c>
    </row>
    <row r="35" spans="1:5" x14ac:dyDescent="0.15">
      <c r="A35" s="120">
        <v>120</v>
      </c>
      <c r="B35" s="120">
        <v>1</v>
      </c>
      <c r="C35" s="120">
        <v>0</v>
      </c>
      <c r="D35" s="120">
        <v>26</v>
      </c>
      <c r="E35" s="120">
        <v>1</v>
      </c>
    </row>
    <row r="36" spans="1:5" x14ac:dyDescent="0.15">
      <c r="A36" s="120">
        <v>121</v>
      </c>
      <c r="B36" s="120">
        <v>1</v>
      </c>
      <c r="C36" s="120">
        <v>0</v>
      </c>
      <c r="D36" s="120">
        <v>26</v>
      </c>
      <c r="E36" s="120">
        <v>1</v>
      </c>
    </row>
    <row r="37" spans="1:5" x14ac:dyDescent="0.15">
      <c r="A37" s="120">
        <v>123</v>
      </c>
      <c r="B37" s="120">
        <v>1</v>
      </c>
      <c r="C37" s="120">
        <v>0</v>
      </c>
      <c r="D37" s="120">
        <v>30</v>
      </c>
      <c r="E37" s="120">
        <v>1</v>
      </c>
    </row>
    <row r="38" spans="1:5" x14ac:dyDescent="0.15">
      <c r="A38" s="120">
        <v>124</v>
      </c>
      <c r="B38" s="120">
        <v>1</v>
      </c>
      <c r="C38" s="120">
        <v>0</v>
      </c>
      <c r="D38" s="120">
        <v>20</v>
      </c>
      <c r="E38" s="120">
        <v>1</v>
      </c>
    </row>
    <row r="39" spans="1:5" x14ac:dyDescent="0.15">
      <c r="A39" s="120">
        <v>125</v>
      </c>
      <c r="B39" s="120">
        <v>1</v>
      </c>
      <c r="C39" s="120">
        <v>0</v>
      </c>
      <c r="D39" s="120">
        <v>28</v>
      </c>
      <c r="E39" s="120">
        <v>1</v>
      </c>
    </row>
    <row r="40" spans="1:5" x14ac:dyDescent="0.15">
      <c r="A40" s="120">
        <v>126</v>
      </c>
      <c r="B40" s="120">
        <v>1</v>
      </c>
      <c r="C40" s="120">
        <v>0</v>
      </c>
      <c r="D40" s="120">
        <v>32</v>
      </c>
      <c r="E40" s="120">
        <v>1</v>
      </c>
    </row>
    <row r="41" spans="1:5" x14ac:dyDescent="0.15">
      <c r="A41" s="120">
        <v>127</v>
      </c>
      <c r="B41" s="120">
        <v>1</v>
      </c>
      <c r="C41" s="120">
        <v>0</v>
      </c>
      <c r="D41" s="120">
        <v>34</v>
      </c>
      <c r="E41" s="120">
        <v>1</v>
      </c>
    </row>
    <row r="42" spans="1:5" x14ac:dyDescent="0.15">
      <c r="A42" s="120">
        <v>128</v>
      </c>
      <c r="B42" s="120">
        <v>1</v>
      </c>
      <c r="C42" s="120">
        <v>0</v>
      </c>
      <c r="D42" s="120">
        <v>22</v>
      </c>
      <c r="E42" s="120">
        <v>1</v>
      </c>
    </row>
    <row r="43" spans="1:5" x14ac:dyDescent="0.15">
      <c r="A43" s="120">
        <v>129</v>
      </c>
      <c r="B43" s="120">
        <v>1</v>
      </c>
      <c r="C43" s="120">
        <v>0</v>
      </c>
      <c r="D43" s="120">
        <v>20</v>
      </c>
      <c r="E43" s="120">
        <v>0</v>
      </c>
    </row>
    <row r="44" spans="1:5" x14ac:dyDescent="0.15">
      <c r="A44" s="120">
        <v>130</v>
      </c>
      <c r="B44" s="120">
        <v>1</v>
      </c>
      <c r="C44" s="120">
        <v>0</v>
      </c>
      <c r="D44" s="120">
        <v>24</v>
      </c>
      <c r="E44" s="120">
        <v>1</v>
      </c>
    </row>
    <row r="45" spans="1:5" x14ac:dyDescent="0.15">
      <c r="A45" s="120">
        <v>131</v>
      </c>
      <c r="B45" s="120">
        <v>1</v>
      </c>
      <c r="C45" s="120">
        <v>0</v>
      </c>
      <c r="D45" s="120">
        <v>27</v>
      </c>
      <c r="E45" s="120">
        <v>1</v>
      </c>
    </row>
    <row r="46" spans="1:5" x14ac:dyDescent="0.15">
      <c r="A46" s="120">
        <v>132</v>
      </c>
      <c r="B46" s="120">
        <v>1</v>
      </c>
      <c r="C46" s="120">
        <v>0</v>
      </c>
      <c r="D46" s="120">
        <v>22</v>
      </c>
      <c r="E46" s="120">
        <v>1</v>
      </c>
    </row>
    <row r="47" spans="1:5" x14ac:dyDescent="0.15">
      <c r="A47" s="120">
        <v>133</v>
      </c>
      <c r="B47" s="120">
        <v>1</v>
      </c>
      <c r="C47" s="120">
        <v>0</v>
      </c>
      <c r="D47" s="120">
        <v>28</v>
      </c>
      <c r="E47" s="120">
        <v>1</v>
      </c>
    </row>
    <row r="48" spans="1:5" x14ac:dyDescent="0.15">
      <c r="A48" s="120">
        <v>134</v>
      </c>
      <c r="B48" s="120">
        <v>1</v>
      </c>
      <c r="C48" s="120">
        <v>0</v>
      </c>
      <c r="D48" s="120">
        <v>33</v>
      </c>
      <c r="E48" s="120">
        <v>0</v>
      </c>
    </row>
    <row r="49" spans="1:5" x14ac:dyDescent="0.15">
      <c r="A49" s="120">
        <v>135</v>
      </c>
      <c r="B49" s="120">
        <v>1</v>
      </c>
      <c r="C49" s="120">
        <v>0</v>
      </c>
      <c r="D49" s="120">
        <v>20</v>
      </c>
      <c r="E49" s="120">
        <v>1</v>
      </c>
    </row>
    <row r="50" spans="1:5" x14ac:dyDescent="0.15">
      <c r="A50" s="120">
        <v>136</v>
      </c>
      <c r="B50" s="120">
        <v>1</v>
      </c>
      <c r="C50" s="120">
        <v>0</v>
      </c>
      <c r="D50" s="120">
        <v>25</v>
      </c>
      <c r="E50" s="120">
        <v>1</v>
      </c>
    </row>
    <row r="51" spans="1:5" x14ac:dyDescent="0.15">
      <c r="A51" s="120">
        <v>137</v>
      </c>
      <c r="B51" s="120">
        <v>1</v>
      </c>
      <c r="C51" s="120">
        <v>0</v>
      </c>
      <c r="D51" s="120">
        <v>23</v>
      </c>
      <c r="E51" s="120">
        <v>1</v>
      </c>
    </row>
    <row r="52" spans="1:5" x14ac:dyDescent="0.15">
      <c r="A52" s="120">
        <v>138</v>
      </c>
      <c r="B52" s="120">
        <v>1</v>
      </c>
      <c r="C52" s="120">
        <v>1</v>
      </c>
      <c r="D52" s="120">
        <v>23</v>
      </c>
      <c r="E52" s="120">
        <v>0</v>
      </c>
    </row>
    <row r="53" spans="1:5" x14ac:dyDescent="0.15">
      <c r="A53" s="120">
        <v>139</v>
      </c>
      <c r="B53" s="120">
        <v>1</v>
      </c>
      <c r="C53" s="120">
        <v>0</v>
      </c>
      <c r="D53" s="120">
        <v>24</v>
      </c>
      <c r="E53" s="120">
        <v>0</v>
      </c>
    </row>
    <row r="54" spans="1:5" x14ac:dyDescent="0.15">
      <c r="A54" s="120">
        <v>140</v>
      </c>
      <c r="B54" s="120">
        <v>1</v>
      </c>
      <c r="C54" s="120">
        <v>0</v>
      </c>
      <c r="D54" s="120">
        <v>23</v>
      </c>
      <c r="E54" s="120">
        <v>1</v>
      </c>
    </row>
    <row r="55" spans="1:5" x14ac:dyDescent="0.15">
      <c r="A55" s="120">
        <v>141</v>
      </c>
      <c r="B55" s="120">
        <v>1</v>
      </c>
      <c r="C55" s="120">
        <v>0</v>
      </c>
      <c r="D55" s="120">
        <v>32</v>
      </c>
      <c r="E55" s="120">
        <v>1</v>
      </c>
    </row>
    <row r="56" spans="1:5" x14ac:dyDescent="0.15">
      <c r="A56" s="120">
        <v>142</v>
      </c>
      <c r="B56" s="120">
        <v>1</v>
      </c>
      <c r="C56" s="120">
        <v>0</v>
      </c>
      <c r="D56" s="120">
        <v>20</v>
      </c>
      <c r="E56" s="120">
        <v>0</v>
      </c>
    </row>
    <row r="57" spans="1:5" x14ac:dyDescent="0.15">
      <c r="A57" s="120">
        <v>143</v>
      </c>
      <c r="B57" s="120">
        <v>1</v>
      </c>
      <c r="C57" s="120">
        <v>0</v>
      </c>
      <c r="D57" s="120">
        <v>33</v>
      </c>
      <c r="E57" s="120">
        <v>0</v>
      </c>
    </row>
    <row r="58" spans="1:5" x14ac:dyDescent="0.15">
      <c r="A58" s="120">
        <v>144</v>
      </c>
      <c r="B58" s="120">
        <v>1</v>
      </c>
      <c r="C58" s="120">
        <v>0</v>
      </c>
      <c r="D58" s="120">
        <v>22</v>
      </c>
      <c r="E58" s="120">
        <v>1</v>
      </c>
    </row>
    <row r="59" spans="1:5" x14ac:dyDescent="0.15">
      <c r="A59" s="120">
        <v>145</v>
      </c>
      <c r="B59" s="120">
        <v>1</v>
      </c>
      <c r="C59" s="120">
        <v>0</v>
      </c>
      <c r="D59" s="120">
        <v>31</v>
      </c>
      <c r="E59" s="120">
        <v>0</v>
      </c>
    </row>
    <row r="60" spans="1:5" x14ac:dyDescent="0.15">
      <c r="A60" s="120">
        <v>146</v>
      </c>
      <c r="B60" s="120">
        <v>1</v>
      </c>
      <c r="C60" s="120">
        <v>0</v>
      </c>
      <c r="D60" s="120">
        <v>21</v>
      </c>
      <c r="E60" s="120">
        <v>1</v>
      </c>
    </row>
    <row r="61" spans="1:5" x14ac:dyDescent="0.15">
      <c r="A61" s="120">
        <v>147</v>
      </c>
      <c r="B61" s="120">
        <v>1</v>
      </c>
      <c r="C61" s="120">
        <v>0</v>
      </c>
      <c r="D61" s="120">
        <v>18</v>
      </c>
      <c r="E61" s="120">
        <v>1</v>
      </c>
    </row>
    <row r="62" spans="1:5" x14ac:dyDescent="0.15">
      <c r="A62" s="120">
        <v>148</v>
      </c>
      <c r="B62" s="120">
        <v>1</v>
      </c>
      <c r="C62" s="120">
        <v>0</v>
      </c>
      <c r="D62" s="120">
        <v>18</v>
      </c>
      <c r="E62" s="120">
        <v>1</v>
      </c>
    </row>
    <row r="63" spans="1:5" x14ac:dyDescent="0.15">
      <c r="A63" s="120">
        <v>149</v>
      </c>
      <c r="B63" s="120">
        <v>1</v>
      </c>
      <c r="C63" s="120">
        <v>0</v>
      </c>
      <c r="D63" s="120">
        <v>24</v>
      </c>
      <c r="E63" s="120">
        <v>1</v>
      </c>
    </row>
    <row r="64" spans="1:5" x14ac:dyDescent="0.15">
      <c r="A64" s="120">
        <v>150</v>
      </c>
      <c r="B64" s="120">
        <v>1</v>
      </c>
      <c r="C64" s="120">
        <v>0</v>
      </c>
      <c r="D64" s="120">
        <v>25</v>
      </c>
      <c r="E64" s="120">
        <v>0</v>
      </c>
    </row>
    <row r="65" spans="1:5" x14ac:dyDescent="0.15">
      <c r="A65" s="120">
        <v>151</v>
      </c>
      <c r="B65" s="120">
        <v>1</v>
      </c>
      <c r="C65" s="120">
        <v>0</v>
      </c>
      <c r="D65" s="120">
        <v>29</v>
      </c>
      <c r="E65" s="120">
        <v>0</v>
      </c>
    </row>
    <row r="66" spans="1:5" x14ac:dyDescent="0.15">
      <c r="A66" s="120">
        <v>154</v>
      </c>
      <c r="B66" s="120">
        <v>1</v>
      </c>
      <c r="C66" s="120">
        <v>0</v>
      </c>
      <c r="D66" s="120">
        <v>27</v>
      </c>
      <c r="E66" s="120">
        <v>1</v>
      </c>
    </row>
    <row r="67" spans="1:5" x14ac:dyDescent="0.15">
      <c r="A67" s="120">
        <v>155</v>
      </c>
      <c r="B67" s="120">
        <v>1</v>
      </c>
      <c r="C67" s="120">
        <v>0</v>
      </c>
      <c r="D67" s="120">
        <v>21</v>
      </c>
      <c r="E67" s="120">
        <v>0</v>
      </c>
    </row>
    <row r="68" spans="1:5" x14ac:dyDescent="0.15">
      <c r="A68" s="120">
        <v>156</v>
      </c>
      <c r="B68" s="120">
        <v>1</v>
      </c>
      <c r="C68" s="120">
        <v>0</v>
      </c>
      <c r="D68" s="120">
        <v>25</v>
      </c>
      <c r="E68" s="120">
        <v>0</v>
      </c>
    </row>
    <row r="69" spans="1:5" x14ac:dyDescent="0.15">
      <c r="A69" s="120">
        <v>159</v>
      </c>
      <c r="B69" s="120">
        <v>1</v>
      </c>
      <c r="C69" s="120">
        <v>0</v>
      </c>
      <c r="D69" s="120">
        <v>29</v>
      </c>
      <c r="E69" s="120">
        <v>1</v>
      </c>
    </row>
    <row r="70" spans="1:5" x14ac:dyDescent="0.15">
      <c r="A70" s="120">
        <v>160</v>
      </c>
      <c r="B70" s="120">
        <v>1</v>
      </c>
      <c r="C70" s="120">
        <v>0</v>
      </c>
      <c r="D70" s="120">
        <v>42</v>
      </c>
      <c r="E70" s="120">
        <v>0</v>
      </c>
    </row>
    <row r="71" spans="1:5" x14ac:dyDescent="0.15">
      <c r="A71" s="120">
        <v>161</v>
      </c>
      <c r="B71" s="120">
        <v>1</v>
      </c>
      <c r="C71" s="120">
        <v>0</v>
      </c>
      <c r="D71" s="120">
        <v>23</v>
      </c>
      <c r="E71" s="120">
        <v>0</v>
      </c>
    </row>
    <row r="72" spans="1:5" x14ac:dyDescent="0.15">
      <c r="A72" s="120">
        <v>162</v>
      </c>
      <c r="B72" s="120">
        <v>1</v>
      </c>
      <c r="C72" s="120">
        <v>0</v>
      </c>
      <c r="D72" s="120">
        <v>23</v>
      </c>
      <c r="E72" s="120">
        <v>1</v>
      </c>
    </row>
    <row r="73" spans="1:5" x14ac:dyDescent="0.15">
      <c r="A73" s="120">
        <v>163</v>
      </c>
      <c r="B73" s="120">
        <v>1</v>
      </c>
      <c r="C73" s="120">
        <v>0</v>
      </c>
      <c r="D73" s="120">
        <v>32</v>
      </c>
      <c r="E73" s="120">
        <v>1</v>
      </c>
    </row>
    <row r="74" spans="1:5" x14ac:dyDescent="0.15">
      <c r="A74" s="120">
        <v>164</v>
      </c>
      <c r="B74" s="120">
        <v>1</v>
      </c>
      <c r="C74" s="120">
        <v>0</v>
      </c>
      <c r="D74" s="120">
        <v>24</v>
      </c>
      <c r="E74" s="120">
        <v>1</v>
      </c>
    </row>
    <row r="75" spans="1:5" x14ac:dyDescent="0.15">
      <c r="A75" s="120">
        <v>166</v>
      </c>
      <c r="B75" s="120">
        <v>1</v>
      </c>
      <c r="C75" s="120">
        <v>0</v>
      </c>
      <c r="D75" s="120">
        <v>42</v>
      </c>
      <c r="E75" s="120">
        <v>0</v>
      </c>
    </row>
    <row r="76" spans="1:5" x14ac:dyDescent="0.15">
      <c r="A76" s="120">
        <v>167</v>
      </c>
      <c r="B76" s="120">
        <v>1</v>
      </c>
      <c r="C76" s="120">
        <v>0</v>
      </c>
      <c r="D76" s="120">
        <v>36</v>
      </c>
      <c r="E76" s="120">
        <v>1</v>
      </c>
    </row>
    <row r="77" spans="1:5" x14ac:dyDescent="0.15">
      <c r="A77" s="120">
        <v>168</v>
      </c>
      <c r="B77" s="120">
        <v>1</v>
      </c>
      <c r="C77" s="120">
        <v>0</v>
      </c>
      <c r="D77" s="120">
        <v>19</v>
      </c>
      <c r="E77" s="120">
        <v>0</v>
      </c>
    </row>
    <row r="78" spans="1:5" x14ac:dyDescent="0.15">
      <c r="A78" s="120">
        <v>169</v>
      </c>
      <c r="B78" s="120">
        <v>1</v>
      </c>
      <c r="C78" s="120">
        <v>0</v>
      </c>
      <c r="D78" s="120">
        <v>26</v>
      </c>
      <c r="E78" s="120">
        <v>0</v>
      </c>
    </row>
    <row r="79" spans="1:5" x14ac:dyDescent="0.15">
      <c r="A79" s="120">
        <v>170</v>
      </c>
      <c r="B79" s="120">
        <v>1</v>
      </c>
      <c r="C79" s="120">
        <v>0</v>
      </c>
      <c r="D79" s="120">
        <v>33</v>
      </c>
      <c r="E79" s="120">
        <v>1</v>
      </c>
    </row>
    <row r="80" spans="1:5" x14ac:dyDescent="0.15">
      <c r="A80" s="120">
        <v>172</v>
      </c>
      <c r="B80" s="120">
        <v>1</v>
      </c>
      <c r="C80" s="120">
        <v>0</v>
      </c>
      <c r="D80" s="120">
        <v>21</v>
      </c>
      <c r="E80" s="120">
        <v>1</v>
      </c>
    </row>
    <row r="81" spans="1:5" x14ac:dyDescent="0.15">
      <c r="A81" s="120">
        <v>173</v>
      </c>
      <c r="B81" s="120">
        <v>1</v>
      </c>
      <c r="C81" s="120">
        <v>0</v>
      </c>
      <c r="D81" s="120">
        <v>24</v>
      </c>
      <c r="E81" s="120">
        <v>0</v>
      </c>
    </row>
    <row r="82" spans="1:5" x14ac:dyDescent="0.15">
      <c r="A82" s="120">
        <v>174</v>
      </c>
      <c r="B82" s="120">
        <v>1</v>
      </c>
      <c r="C82" s="120">
        <v>0</v>
      </c>
      <c r="D82" s="120">
        <v>23</v>
      </c>
      <c r="E82" s="120">
        <v>1</v>
      </c>
    </row>
    <row r="83" spans="1:5" x14ac:dyDescent="0.15">
      <c r="A83" s="120">
        <v>175</v>
      </c>
      <c r="B83" s="120">
        <v>1</v>
      </c>
      <c r="C83" s="120">
        <v>0</v>
      </c>
      <c r="D83" s="120">
        <v>33</v>
      </c>
      <c r="E83" s="120">
        <v>0</v>
      </c>
    </row>
    <row r="84" spans="1:5" x14ac:dyDescent="0.15">
      <c r="A84" s="120">
        <v>176</v>
      </c>
      <c r="B84" s="120">
        <v>1</v>
      </c>
      <c r="C84" s="120">
        <v>0</v>
      </c>
      <c r="D84" s="120">
        <v>31</v>
      </c>
      <c r="E84" s="120">
        <v>0</v>
      </c>
    </row>
    <row r="85" spans="1:5" x14ac:dyDescent="0.15">
      <c r="A85" s="120">
        <v>177</v>
      </c>
      <c r="B85" s="120">
        <v>1</v>
      </c>
      <c r="C85" s="120">
        <v>0</v>
      </c>
      <c r="D85" s="120">
        <v>21</v>
      </c>
      <c r="E85" s="120">
        <v>0</v>
      </c>
    </row>
    <row r="86" spans="1:5" x14ac:dyDescent="0.15">
      <c r="A86" s="120">
        <v>179</v>
      </c>
      <c r="B86" s="120">
        <v>1</v>
      </c>
      <c r="C86" s="120">
        <v>0</v>
      </c>
      <c r="D86" s="120">
        <v>24</v>
      </c>
      <c r="E86" s="120">
        <v>0</v>
      </c>
    </row>
    <row r="87" spans="1:5" x14ac:dyDescent="0.15">
      <c r="A87" s="120">
        <v>180</v>
      </c>
      <c r="B87" s="120">
        <v>1</v>
      </c>
      <c r="C87" s="120">
        <v>0</v>
      </c>
      <c r="D87" s="120">
        <v>33</v>
      </c>
      <c r="E87" s="120">
        <v>1</v>
      </c>
    </row>
    <row r="88" spans="1:5" x14ac:dyDescent="0.15">
      <c r="A88" s="120">
        <v>181</v>
      </c>
      <c r="B88" s="120">
        <v>1</v>
      </c>
      <c r="C88" s="120">
        <v>0</v>
      </c>
      <c r="D88" s="120">
        <v>20</v>
      </c>
      <c r="E88" s="120">
        <v>0</v>
      </c>
    </row>
    <row r="89" spans="1:5" x14ac:dyDescent="0.15">
      <c r="A89" s="120">
        <v>182</v>
      </c>
      <c r="B89" s="120">
        <v>1</v>
      </c>
      <c r="C89" s="120">
        <v>0</v>
      </c>
      <c r="D89" s="120">
        <v>24</v>
      </c>
      <c r="E89" s="120">
        <v>0</v>
      </c>
    </row>
    <row r="90" spans="1:5" x14ac:dyDescent="0.15">
      <c r="A90" s="120">
        <v>183</v>
      </c>
      <c r="B90" s="120">
        <v>1</v>
      </c>
      <c r="C90" s="120">
        <v>0</v>
      </c>
      <c r="D90" s="120">
        <v>37</v>
      </c>
      <c r="E90" s="120">
        <v>0</v>
      </c>
    </row>
    <row r="91" spans="1:5" x14ac:dyDescent="0.15">
      <c r="A91" s="120">
        <v>184</v>
      </c>
      <c r="B91" s="120">
        <v>1</v>
      </c>
      <c r="C91" s="120">
        <v>0</v>
      </c>
      <c r="D91" s="120">
        <v>23</v>
      </c>
      <c r="E91" s="120">
        <v>0</v>
      </c>
    </row>
    <row r="92" spans="1:5" x14ac:dyDescent="0.15">
      <c r="A92" s="120">
        <v>185</v>
      </c>
      <c r="B92" s="120">
        <v>1</v>
      </c>
      <c r="C92" s="120">
        <v>0</v>
      </c>
      <c r="D92" s="120">
        <v>25</v>
      </c>
      <c r="E92" s="120">
        <v>0</v>
      </c>
    </row>
    <row r="93" spans="1:5" x14ac:dyDescent="0.15">
      <c r="A93" s="120">
        <v>186</v>
      </c>
      <c r="B93" s="120">
        <v>1</v>
      </c>
      <c r="C93" s="120">
        <v>0</v>
      </c>
      <c r="D93" s="120">
        <v>22</v>
      </c>
      <c r="E93" s="120">
        <v>0</v>
      </c>
    </row>
    <row r="94" spans="1:5" x14ac:dyDescent="0.15">
      <c r="A94" s="120">
        <v>187</v>
      </c>
      <c r="B94" s="120">
        <v>1</v>
      </c>
      <c r="C94" s="120">
        <v>1</v>
      </c>
      <c r="D94" s="120">
        <v>20</v>
      </c>
      <c r="E94" s="120">
        <v>1</v>
      </c>
    </row>
    <row r="95" spans="1:5" x14ac:dyDescent="0.15">
      <c r="A95" s="120">
        <v>188</v>
      </c>
      <c r="B95" s="120">
        <v>1</v>
      </c>
      <c r="C95" s="120">
        <v>0</v>
      </c>
      <c r="D95" s="120">
        <v>26</v>
      </c>
      <c r="E95" s="120">
        <v>1</v>
      </c>
    </row>
    <row r="96" spans="1:5" x14ac:dyDescent="0.15">
      <c r="A96" s="120">
        <v>189</v>
      </c>
      <c r="B96" s="120">
        <v>1</v>
      </c>
      <c r="C96" s="120">
        <v>0</v>
      </c>
      <c r="D96" s="120">
        <v>45</v>
      </c>
      <c r="E96" s="120">
        <v>1</v>
      </c>
    </row>
    <row r="97" spans="1:5" x14ac:dyDescent="0.15">
      <c r="A97" s="120">
        <v>190</v>
      </c>
      <c r="B97" s="120">
        <v>1</v>
      </c>
      <c r="C97" s="120">
        <v>0</v>
      </c>
      <c r="D97" s="120">
        <v>30</v>
      </c>
      <c r="E97" s="120">
        <v>0</v>
      </c>
    </row>
    <row r="98" spans="1:5" x14ac:dyDescent="0.15">
      <c r="A98" s="120">
        <v>191</v>
      </c>
      <c r="B98" s="120">
        <v>1</v>
      </c>
      <c r="C98" s="120">
        <v>0</v>
      </c>
      <c r="D98" s="120">
        <v>30</v>
      </c>
      <c r="E98" s="120">
        <v>0</v>
      </c>
    </row>
    <row r="99" spans="1:5" x14ac:dyDescent="0.15">
      <c r="A99" s="120">
        <v>192</v>
      </c>
      <c r="B99" s="120">
        <v>1</v>
      </c>
      <c r="C99" s="120">
        <v>0</v>
      </c>
      <c r="D99" s="120">
        <v>20</v>
      </c>
      <c r="E99" s="120">
        <v>1</v>
      </c>
    </row>
    <row r="100" spans="1:5" x14ac:dyDescent="0.15">
      <c r="A100" s="120">
        <v>193</v>
      </c>
      <c r="B100" s="120">
        <v>1</v>
      </c>
      <c r="C100" s="120">
        <v>0</v>
      </c>
      <c r="D100" s="120">
        <v>20</v>
      </c>
      <c r="E100" s="120">
        <v>1</v>
      </c>
    </row>
    <row r="101" spans="1:5" x14ac:dyDescent="0.15">
      <c r="A101" s="120">
        <v>195</v>
      </c>
      <c r="B101" s="120">
        <v>1</v>
      </c>
      <c r="C101" s="120">
        <v>0</v>
      </c>
      <c r="D101" s="120">
        <v>31</v>
      </c>
      <c r="E101" s="120">
        <v>0</v>
      </c>
    </row>
    <row r="102" spans="1:5" x14ac:dyDescent="0.15">
      <c r="A102" s="120">
        <v>196</v>
      </c>
      <c r="B102" s="120">
        <v>1</v>
      </c>
      <c r="C102" s="120">
        <v>0</v>
      </c>
      <c r="D102" s="120">
        <v>25</v>
      </c>
      <c r="E102" s="120">
        <v>1</v>
      </c>
    </row>
    <row r="103" spans="1:5" x14ac:dyDescent="0.15">
      <c r="A103" s="120">
        <v>197</v>
      </c>
      <c r="B103" s="120">
        <v>1</v>
      </c>
      <c r="C103" s="120">
        <v>1</v>
      </c>
      <c r="D103" s="120">
        <v>25</v>
      </c>
      <c r="E103" s="120">
        <v>1</v>
      </c>
    </row>
    <row r="104" spans="1:5" x14ac:dyDescent="0.15">
      <c r="A104" s="120">
        <v>199</v>
      </c>
      <c r="B104" s="120">
        <v>1</v>
      </c>
      <c r="C104" s="120">
        <v>0</v>
      </c>
      <c r="D104" s="120">
        <v>25</v>
      </c>
      <c r="E104" s="120">
        <v>0</v>
      </c>
    </row>
    <row r="105" spans="1:5" x14ac:dyDescent="0.15">
      <c r="A105" s="120">
        <v>200</v>
      </c>
      <c r="B105" s="120">
        <v>1</v>
      </c>
      <c r="C105" s="120">
        <v>0</v>
      </c>
      <c r="D105" s="120">
        <v>24</v>
      </c>
      <c r="E105" s="120">
        <v>0</v>
      </c>
    </row>
    <row r="106" spans="1:5" x14ac:dyDescent="0.15">
      <c r="A106" s="120">
        <v>201</v>
      </c>
      <c r="B106" s="120">
        <v>1</v>
      </c>
      <c r="C106" s="120">
        <v>0</v>
      </c>
      <c r="D106" s="120">
        <v>27</v>
      </c>
      <c r="E106" s="120">
        <v>0</v>
      </c>
    </row>
    <row r="107" spans="1:5" x14ac:dyDescent="0.15">
      <c r="A107" s="120">
        <v>202</v>
      </c>
      <c r="B107" s="120">
        <v>1</v>
      </c>
      <c r="C107" s="120">
        <v>1</v>
      </c>
      <c r="D107" s="120">
        <v>26</v>
      </c>
      <c r="E107" s="120">
        <v>0</v>
      </c>
    </row>
    <row r="108" spans="1:5" x14ac:dyDescent="0.15">
      <c r="A108" s="120">
        <v>203</v>
      </c>
      <c r="B108" s="120">
        <v>1</v>
      </c>
      <c r="C108" s="120">
        <v>0</v>
      </c>
      <c r="D108" s="120">
        <v>29</v>
      </c>
      <c r="E108" s="120">
        <v>0</v>
      </c>
    </row>
    <row r="109" spans="1:5" x14ac:dyDescent="0.15">
      <c r="A109" s="120">
        <v>204</v>
      </c>
      <c r="B109" s="120">
        <v>1</v>
      </c>
      <c r="C109" s="120">
        <v>0</v>
      </c>
      <c r="D109" s="120">
        <v>23</v>
      </c>
      <c r="E109" s="120">
        <v>0</v>
      </c>
    </row>
    <row r="110" spans="1:5" x14ac:dyDescent="0.15">
      <c r="A110" s="120">
        <v>205</v>
      </c>
      <c r="B110" s="120">
        <v>1</v>
      </c>
      <c r="C110" s="120">
        <v>0</v>
      </c>
      <c r="D110" s="120">
        <v>19</v>
      </c>
      <c r="E110" s="120">
        <v>1</v>
      </c>
    </row>
    <row r="111" spans="1:5" x14ac:dyDescent="0.15">
      <c r="A111" s="120">
        <v>206</v>
      </c>
      <c r="B111" s="120">
        <v>1</v>
      </c>
      <c r="C111" s="120">
        <v>0</v>
      </c>
      <c r="D111" s="120">
        <v>25</v>
      </c>
      <c r="E111" s="120">
        <v>0</v>
      </c>
    </row>
    <row r="112" spans="1:5" x14ac:dyDescent="0.15">
      <c r="A112" s="120">
        <v>207</v>
      </c>
      <c r="B112" s="120">
        <v>1</v>
      </c>
      <c r="C112" s="120">
        <v>0</v>
      </c>
      <c r="D112" s="120">
        <v>33</v>
      </c>
      <c r="E112" s="120">
        <v>0</v>
      </c>
    </row>
    <row r="113" spans="1:5" x14ac:dyDescent="0.15">
      <c r="A113" s="120">
        <v>208</v>
      </c>
      <c r="B113" s="120">
        <v>1</v>
      </c>
      <c r="C113" s="120">
        <v>0</v>
      </c>
      <c r="D113" s="120">
        <v>35</v>
      </c>
      <c r="E113" s="120">
        <v>0</v>
      </c>
    </row>
    <row r="114" spans="1:5" x14ac:dyDescent="0.15">
      <c r="A114" s="120">
        <v>209</v>
      </c>
      <c r="B114" s="120">
        <v>1</v>
      </c>
      <c r="C114" s="120">
        <v>0</v>
      </c>
      <c r="D114" s="120">
        <v>30</v>
      </c>
      <c r="E114" s="120">
        <v>1</v>
      </c>
    </row>
    <row r="115" spans="1:5" x14ac:dyDescent="0.15">
      <c r="A115" s="120">
        <v>210</v>
      </c>
      <c r="B115" s="120">
        <v>1</v>
      </c>
      <c r="C115" s="120">
        <v>0</v>
      </c>
      <c r="D115" s="120">
        <v>34</v>
      </c>
      <c r="E115" s="120">
        <v>0</v>
      </c>
    </row>
    <row r="116" spans="1:5" x14ac:dyDescent="0.15">
      <c r="A116" s="120">
        <v>211</v>
      </c>
      <c r="B116" s="120">
        <v>1</v>
      </c>
      <c r="C116" s="120">
        <v>0</v>
      </c>
      <c r="D116" s="120">
        <v>21</v>
      </c>
      <c r="E116" s="120">
        <v>1</v>
      </c>
    </row>
    <row r="117" spans="1:5" x14ac:dyDescent="0.15">
      <c r="A117" s="120">
        <v>212</v>
      </c>
      <c r="B117" s="120">
        <v>1</v>
      </c>
      <c r="C117" s="120">
        <v>0</v>
      </c>
      <c r="D117" s="120">
        <v>29</v>
      </c>
      <c r="E117" s="120">
        <v>1</v>
      </c>
    </row>
    <row r="118" spans="1:5" x14ac:dyDescent="0.15">
      <c r="A118" s="120">
        <v>213</v>
      </c>
      <c r="B118" s="120">
        <v>1</v>
      </c>
      <c r="C118" s="120">
        <v>0</v>
      </c>
      <c r="D118" s="120">
        <v>50</v>
      </c>
      <c r="E118" s="120">
        <v>1</v>
      </c>
    </row>
    <row r="119" spans="1:5" x14ac:dyDescent="0.15">
      <c r="A119" s="120">
        <v>214</v>
      </c>
      <c r="B119" s="120">
        <v>1</v>
      </c>
      <c r="C119" s="120">
        <v>0</v>
      </c>
      <c r="D119" s="120">
        <v>30</v>
      </c>
      <c r="E119" s="120">
        <v>1</v>
      </c>
    </row>
    <row r="120" spans="1:5" x14ac:dyDescent="0.15">
      <c r="A120" s="120">
        <v>215</v>
      </c>
      <c r="B120" s="120">
        <v>1</v>
      </c>
      <c r="C120" s="120">
        <v>0</v>
      </c>
      <c r="D120" s="120">
        <v>40</v>
      </c>
      <c r="E120" s="120">
        <v>1</v>
      </c>
    </row>
    <row r="121" spans="1:5" x14ac:dyDescent="0.15">
      <c r="A121" s="120">
        <v>216</v>
      </c>
      <c r="B121" s="120">
        <v>1</v>
      </c>
      <c r="C121" s="120">
        <v>0</v>
      </c>
      <c r="D121" s="120">
        <v>55</v>
      </c>
      <c r="E121" s="120">
        <v>1</v>
      </c>
    </row>
    <row r="122" spans="1:5" x14ac:dyDescent="0.15">
      <c r="A122" s="120">
        <v>217</v>
      </c>
      <c r="B122" s="120">
        <v>1</v>
      </c>
      <c r="C122" s="120">
        <v>0</v>
      </c>
      <c r="D122" s="120">
        <v>21</v>
      </c>
      <c r="E122" s="120">
        <v>1</v>
      </c>
    </row>
    <row r="123" spans="1:5" x14ac:dyDescent="0.15">
      <c r="A123" s="120">
        <v>218</v>
      </c>
      <c r="B123" s="120">
        <v>1</v>
      </c>
      <c r="C123" s="120">
        <v>0</v>
      </c>
      <c r="D123" s="120">
        <v>27</v>
      </c>
      <c r="E123" s="120">
        <v>1</v>
      </c>
    </row>
    <row r="124" spans="1:5" x14ac:dyDescent="0.15">
      <c r="A124" s="120">
        <v>219</v>
      </c>
      <c r="B124" s="120">
        <v>1</v>
      </c>
      <c r="C124" s="120">
        <v>0</v>
      </c>
      <c r="D124" s="120">
        <v>22</v>
      </c>
      <c r="E124" s="120">
        <v>1</v>
      </c>
    </row>
    <row r="125" spans="1:5" x14ac:dyDescent="0.15">
      <c r="A125" s="120">
        <v>220</v>
      </c>
      <c r="B125" s="120">
        <v>1</v>
      </c>
      <c r="C125" s="120">
        <v>0</v>
      </c>
      <c r="D125" s="120">
        <v>23</v>
      </c>
      <c r="E125" s="120">
        <v>1</v>
      </c>
    </row>
    <row r="126" spans="1:5" x14ac:dyDescent="0.15">
      <c r="A126" s="120">
        <v>221</v>
      </c>
      <c r="B126" s="120">
        <v>1</v>
      </c>
      <c r="C126" s="120">
        <v>0</v>
      </c>
      <c r="D126" s="120">
        <v>26</v>
      </c>
      <c r="E126" s="120">
        <v>1</v>
      </c>
    </row>
    <row r="127" spans="1:5" x14ac:dyDescent="0.15">
      <c r="A127" s="120">
        <v>222</v>
      </c>
      <c r="B127" s="120">
        <v>1</v>
      </c>
      <c r="C127" s="120">
        <v>0</v>
      </c>
      <c r="D127" s="120">
        <v>32</v>
      </c>
      <c r="E127" s="120">
        <v>1</v>
      </c>
    </row>
    <row r="128" spans="1:5" x14ac:dyDescent="0.15">
      <c r="A128" s="120">
        <v>223</v>
      </c>
      <c r="B128" s="120">
        <v>1</v>
      </c>
      <c r="C128" s="120">
        <v>0</v>
      </c>
      <c r="D128" s="120">
        <v>34</v>
      </c>
      <c r="E128" s="120">
        <v>0</v>
      </c>
    </row>
    <row r="129" spans="1:5" x14ac:dyDescent="0.15">
      <c r="A129" s="120">
        <v>224</v>
      </c>
      <c r="B129" s="120">
        <v>1</v>
      </c>
      <c r="C129" s="120">
        <v>0</v>
      </c>
      <c r="D129" s="120">
        <v>32</v>
      </c>
      <c r="E129" s="120">
        <v>1</v>
      </c>
    </row>
    <row r="130" spans="1:5" x14ac:dyDescent="0.15">
      <c r="A130" s="120">
        <v>225</v>
      </c>
      <c r="B130" s="120">
        <v>1</v>
      </c>
      <c r="C130" s="120">
        <v>0</v>
      </c>
      <c r="D130" s="120">
        <v>35</v>
      </c>
      <c r="E130" s="120">
        <v>0</v>
      </c>
    </row>
    <row r="131" spans="1:5" x14ac:dyDescent="0.15">
      <c r="A131" s="120">
        <v>226</v>
      </c>
      <c r="B131" s="120">
        <v>1</v>
      </c>
      <c r="C131" s="120">
        <v>0</v>
      </c>
      <c r="D131" s="120">
        <v>46</v>
      </c>
      <c r="E131" s="120">
        <v>0</v>
      </c>
    </row>
    <row r="132" spans="1:5" x14ac:dyDescent="0.15">
      <c r="A132" s="120">
        <v>4</v>
      </c>
      <c r="B132" s="120">
        <v>0</v>
      </c>
      <c r="C132" s="120">
        <v>0</v>
      </c>
      <c r="D132" s="120">
        <v>25</v>
      </c>
      <c r="E132" s="120">
        <v>1</v>
      </c>
    </row>
    <row r="133" spans="1:5" x14ac:dyDescent="0.15">
      <c r="A133" s="120">
        <v>10</v>
      </c>
      <c r="B133" s="120">
        <v>0</v>
      </c>
      <c r="C133" s="120">
        <v>0</v>
      </c>
      <c r="D133" s="120">
        <v>26</v>
      </c>
      <c r="E133" s="120">
        <v>0</v>
      </c>
    </row>
    <row r="134" spans="1:5" x14ac:dyDescent="0.15">
      <c r="A134" s="120">
        <v>11</v>
      </c>
      <c r="B134" s="120">
        <v>0</v>
      </c>
      <c r="C134" s="120">
        <v>1</v>
      </c>
      <c r="D134" s="120">
        <v>35</v>
      </c>
      <c r="E134" s="120">
        <v>1</v>
      </c>
    </row>
    <row r="135" spans="1:5" x14ac:dyDescent="0.15">
      <c r="A135" s="120">
        <v>13</v>
      </c>
      <c r="B135" s="120">
        <v>0</v>
      </c>
      <c r="C135" s="120">
        <v>1</v>
      </c>
      <c r="D135" s="120">
        <v>26</v>
      </c>
      <c r="E135" s="120">
        <v>0</v>
      </c>
    </row>
    <row r="136" spans="1:5" x14ac:dyDescent="0.15">
      <c r="A136" s="120">
        <v>15</v>
      </c>
      <c r="B136" s="120">
        <v>0</v>
      </c>
      <c r="C136" s="120">
        <v>0</v>
      </c>
      <c r="D136" s="120">
        <v>26</v>
      </c>
      <c r="E136" s="120">
        <v>0</v>
      </c>
    </row>
    <row r="137" spans="1:5" x14ac:dyDescent="0.15">
      <c r="A137" s="120">
        <v>16</v>
      </c>
      <c r="B137" s="120">
        <v>0</v>
      </c>
      <c r="C137" s="120">
        <v>0</v>
      </c>
      <c r="D137" s="120">
        <v>28</v>
      </c>
      <c r="E137" s="120">
        <v>0</v>
      </c>
    </row>
    <row r="138" spans="1:5" x14ac:dyDescent="0.15">
      <c r="A138" s="120">
        <v>17</v>
      </c>
      <c r="B138" s="120">
        <v>0</v>
      </c>
      <c r="C138" s="120">
        <v>0</v>
      </c>
      <c r="D138" s="120">
        <v>28</v>
      </c>
      <c r="E138" s="120">
        <v>0</v>
      </c>
    </row>
    <row r="139" spans="1:5" x14ac:dyDescent="0.15">
      <c r="A139" s="120">
        <v>18</v>
      </c>
      <c r="B139" s="120">
        <v>0</v>
      </c>
      <c r="C139" s="120">
        <v>0</v>
      </c>
      <c r="D139" s="120">
        <v>25</v>
      </c>
      <c r="E139" s="120">
        <v>0</v>
      </c>
    </row>
    <row r="140" spans="1:5" x14ac:dyDescent="0.15">
      <c r="A140" s="120">
        <v>19</v>
      </c>
      <c r="B140" s="120">
        <v>0</v>
      </c>
      <c r="C140" s="120">
        <v>1</v>
      </c>
      <c r="D140" s="120">
        <v>25</v>
      </c>
      <c r="E140" s="120">
        <v>0</v>
      </c>
    </row>
    <row r="141" spans="1:5" x14ac:dyDescent="0.15">
      <c r="A141" s="120">
        <v>20</v>
      </c>
      <c r="B141" s="120">
        <v>0</v>
      </c>
      <c r="C141" s="120">
        <v>1</v>
      </c>
      <c r="D141" s="120">
        <v>22</v>
      </c>
      <c r="E141" s="120">
        <v>1</v>
      </c>
    </row>
    <row r="142" spans="1:5" x14ac:dyDescent="0.15">
      <c r="A142" s="120">
        <v>22</v>
      </c>
      <c r="B142" s="120">
        <v>0</v>
      </c>
      <c r="C142" s="120">
        <v>0</v>
      </c>
      <c r="D142" s="120">
        <v>28</v>
      </c>
      <c r="E142" s="120">
        <v>1</v>
      </c>
    </row>
    <row r="143" spans="1:5" x14ac:dyDescent="0.15">
      <c r="A143" s="120">
        <v>23</v>
      </c>
      <c r="B143" s="120">
        <v>0</v>
      </c>
      <c r="C143" s="120">
        <v>0</v>
      </c>
      <c r="D143" s="120">
        <v>20</v>
      </c>
      <c r="E143" s="120">
        <v>1</v>
      </c>
    </row>
    <row r="144" spans="1:5" x14ac:dyDescent="0.15">
      <c r="A144" s="120">
        <v>24</v>
      </c>
      <c r="B144" s="120">
        <v>0</v>
      </c>
      <c r="C144" s="120">
        <v>0</v>
      </c>
      <c r="D144" s="120">
        <v>26</v>
      </c>
      <c r="E144" s="120">
        <v>0</v>
      </c>
    </row>
    <row r="145" spans="1:5" x14ac:dyDescent="0.15">
      <c r="A145" s="120">
        <v>25</v>
      </c>
      <c r="B145" s="120">
        <v>0</v>
      </c>
      <c r="C145" s="120">
        <v>1</v>
      </c>
      <c r="D145" s="120">
        <v>17</v>
      </c>
      <c r="E145" s="120">
        <v>0</v>
      </c>
    </row>
    <row r="146" spans="1:5" x14ac:dyDescent="0.15">
      <c r="A146" s="120">
        <v>26</v>
      </c>
      <c r="B146" s="120">
        <v>0</v>
      </c>
      <c r="C146" s="120">
        <v>1</v>
      </c>
      <c r="D146" s="120">
        <v>26</v>
      </c>
      <c r="E146" s="120">
        <v>1</v>
      </c>
    </row>
    <row r="147" spans="1:5" x14ac:dyDescent="0.15">
      <c r="A147" s="120">
        <v>27</v>
      </c>
      <c r="B147" s="120">
        <v>0</v>
      </c>
      <c r="C147" s="120">
        <v>1</v>
      </c>
      <c r="D147" s="120">
        <v>21</v>
      </c>
      <c r="E147" s="120">
        <v>1</v>
      </c>
    </row>
    <row r="148" spans="1:5" x14ac:dyDescent="0.15">
      <c r="A148" s="120">
        <v>28</v>
      </c>
      <c r="B148" s="120">
        <v>0</v>
      </c>
      <c r="C148" s="120">
        <v>1</v>
      </c>
      <c r="D148" s="120">
        <v>22</v>
      </c>
      <c r="E148" s="120">
        <v>0</v>
      </c>
    </row>
    <row r="149" spans="1:5" x14ac:dyDescent="0.15">
      <c r="A149" s="120">
        <v>29</v>
      </c>
      <c r="B149" s="120">
        <v>0</v>
      </c>
      <c r="C149" s="120">
        <v>1</v>
      </c>
      <c r="D149" s="120">
        <v>25</v>
      </c>
      <c r="E149" s="120">
        <v>1</v>
      </c>
    </row>
    <row r="150" spans="1:5" x14ac:dyDescent="0.15">
      <c r="A150" s="120">
        <v>30</v>
      </c>
      <c r="B150" s="120">
        <v>0</v>
      </c>
      <c r="C150" s="120">
        <v>0</v>
      </c>
      <c r="D150" s="120">
        <v>22</v>
      </c>
      <c r="E150" s="120">
        <v>0</v>
      </c>
    </row>
    <row r="151" spans="1:5" x14ac:dyDescent="0.15">
      <c r="A151" s="120">
        <v>31</v>
      </c>
      <c r="B151" s="120">
        <v>0</v>
      </c>
      <c r="C151" s="120">
        <v>0</v>
      </c>
      <c r="D151" s="120">
        <v>21</v>
      </c>
      <c r="E151" s="120">
        <v>0</v>
      </c>
    </row>
    <row r="152" spans="1:5" x14ac:dyDescent="0.15">
      <c r="A152" s="120">
        <v>32</v>
      </c>
      <c r="B152" s="120">
        <v>0</v>
      </c>
      <c r="C152" s="120">
        <v>0</v>
      </c>
      <c r="D152" s="120">
        <v>26</v>
      </c>
      <c r="E152" s="120">
        <v>0</v>
      </c>
    </row>
    <row r="153" spans="1:5" x14ac:dyDescent="0.15">
      <c r="A153" s="120">
        <v>33</v>
      </c>
      <c r="B153" s="120">
        <v>0</v>
      </c>
      <c r="C153" s="120">
        <v>0</v>
      </c>
      <c r="D153" s="120">
        <v>20</v>
      </c>
      <c r="E153" s="120">
        <v>0</v>
      </c>
    </row>
    <row r="154" spans="1:5" x14ac:dyDescent="0.15">
      <c r="A154" s="120">
        <v>34</v>
      </c>
      <c r="B154" s="120">
        <v>0</v>
      </c>
      <c r="C154" s="120">
        <v>0</v>
      </c>
      <c r="D154" s="120">
        <v>20</v>
      </c>
      <c r="E154" s="120">
        <v>1</v>
      </c>
    </row>
    <row r="155" spans="1:5" x14ac:dyDescent="0.15">
      <c r="A155" s="120">
        <v>35</v>
      </c>
      <c r="B155" s="120">
        <v>0</v>
      </c>
      <c r="C155" s="120">
        <v>0</v>
      </c>
      <c r="D155" s="120">
        <v>27</v>
      </c>
      <c r="E155" s="120">
        <v>1</v>
      </c>
    </row>
    <row r="156" spans="1:5" x14ac:dyDescent="0.15">
      <c r="A156" s="120">
        <v>36</v>
      </c>
      <c r="B156" s="120">
        <v>0</v>
      </c>
      <c r="C156" s="120">
        <v>0</v>
      </c>
      <c r="D156" s="120">
        <v>25</v>
      </c>
      <c r="E156" s="120">
        <v>0</v>
      </c>
    </row>
    <row r="157" spans="1:5" x14ac:dyDescent="0.15">
      <c r="A157" s="120">
        <v>37</v>
      </c>
      <c r="B157" s="120">
        <v>0</v>
      </c>
      <c r="C157" s="120">
        <v>0</v>
      </c>
      <c r="D157" s="120">
        <v>18</v>
      </c>
      <c r="E157" s="120">
        <v>0</v>
      </c>
    </row>
    <row r="158" spans="1:5" x14ac:dyDescent="0.15">
      <c r="A158" s="120">
        <v>40</v>
      </c>
      <c r="B158" s="120">
        <v>0</v>
      </c>
      <c r="C158" s="120">
        <v>1</v>
      </c>
      <c r="D158" s="120">
        <v>21</v>
      </c>
      <c r="E158" s="120">
        <v>0</v>
      </c>
    </row>
    <row r="159" spans="1:5" x14ac:dyDescent="0.15">
      <c r="A159" s="120">
        <v>42</v>
      </c>
      <c r="B159" s="120">
        <v>0</v>
      </c>
      <c r="C159" s="120">
        <v>1</v>
      </c>
      <c r="D159" s="120">
        <v>23</v>
      </c>
      <c r="E159" s="120">
        <v>0</v>
      </c>
    </row>
    <row r="160" spans="1:5" x14ac:dyDescent="0.15">
      <c r="A160" s="120">
        <v>43</v>
      </c>
      <c r="B160" s="120">
        <v>0</v>
      </c>
      <c r="C160" s="120">
        <v>1</v>
      </c>
      <c r="D160" s="120">
        <v>22</v>
      </c>
      <c r="E160" s="120">
        <v>0</v>
      </c>
    </row>
    <row r="161" spans="1:5" x14ac:dyDescent="0.15">
      <c r="A161" s="120">
        <v>44</v>
      </c>
      <c r="B161" s="120">
        <v>0</v>
      </c>
      <c r="C161" s="120">
        <v>1</v>
      </c>
      <c r="D161" s="120">
        <v>21</v>
      </c>
      <c r="E161" s="120">
        <v>1</v>
      </c>
    </row>
    <row r="162" spans="1:5" x14ac:dyDescent="0.15">
      <c r="A162" s="120">
        <v>45</v>
      </c>
      <c r="B162" s="120">
        <v>0</v>
      </c>
      <c r="C162" s="120">
        <v>1</v>
      </c>
      <c r="D162" s="120">
        <v>18</v>
      </c>
      <c r="E162" s="120">
        <v>1</v>
      </c>
    </row>
    <row r="163" spans="1:5" x14ac:dyDescent="0.15">
      <c r="A163" s="120">
        <v>46</v>
      </c>
      <c r="B163" s="120">
        <v>0</v>
      </c>
      <c r="C163" s="120">
        <v>1</v>
      </c>
      <c r="D163" s="120">
        <v>24</v>
      </c>
      <c r="E163" s="120">
        <v>0</v>
      </c>
    </row>
    <row r="164" spans="1:5" x14ac:dyDescent="0.15">
      <c r="A164" s="120">
        <v>47</v>
      </c>
      <c r="B164" s="120">
        <v>0</v>
      </c>
      <c r="C164" s="120">
        <v>1</v>
      </c>
      <c r="D164" s="120">
        <v>21</v>
      </c>
      <c r="E164" s="120">
        <v>0</v>
      </c>
    </row>
    <row r="165" spans="1:5" x14ac:dyDescent="0.15">
      <c r="A165" s="120">
        <v>49</v>
      </c>
      <c r="B165" s="120">
        <v>0</v>
      </c>
      <c r="C165" s="120">
        <v>1</v>
      </c>
      <c r="D165" s="120">
        <v>19</v>
      </c>
      <c r="E165" s="120">
        <v>0</v>
      </c>
    </row>
    <row r="166" spans="1:5" x14ac:dyDescent="0.15">
      <c r="A166" s="120">
        <v>50</v>
      </c>
      <c r="B166" s="120">
        <v>0</v>
      </c>
      <c r="C166" s="120">
        <v>1</v>
      </c>
      <c r="D166" s="120">
        <v>19</v>
      </c>
      <c r="E166" s="120">
        <v>1</v>
      </c>
    </row>
    <row r="167" spans="1:5" x14ac:dyDescent="0.15">
      <c r="A167" s="120">
        <v>51</v>
      </c>
      <c r="B167" s="120">
        <v>0</v>
      </c>
      <c r="C167" s="120">
        <v>1</v>
      </c>
      <c r="D167" s="120">
        <v>21</v>
      </c>
      <c r="E167" s="120">
        <v>1</v>
      </c>
    </row>
    <row r="168" spans="1:5" x14ac:dyDescent="0.15">
      <c r="A168" s="120">
        <v>52</v>
      </c>
      <c r="B168" s="120">
        <v>0</v>
      </c>
      <c r="C168" s="120">
        <v>1</v>
      </c>
      <c r="D168" s="120">
        <v>22</v>
      </c>
      <c r="E168" s="120">
        <v>0</v>
      </c>
    </row>
    <row r="169" spans="1:5" x14ac:dyDescent="0.15">
      <c r="A169" s="120">
        <v>54</v>
      </c>
      <c r="B169" s="120">
        <v>0</v>
      </c>
      <c r="C169" s="120">
        <v>0</v>
      </c>
      <c r="D169" s="120">
        <v>27</v>
      </c>
      <c r="E169" s="120">
        <v>0</v>
      </c>
    </row>
    <row r="170" spans="1:5" x14ac:dyDescent="0.15">
      <c r="A170" s="120">
        <v>56</v>
      </c>
      <c r="B170" s="120">
        <v>0</v>
      </c>
      <c r="C170" s="120">
        <v>0</v>
      </c>
      <c r="D170" s="120">
        <v>32</v>
      </c>
      <c r="E170" s="120">
        <v>1</v>
      </c>
    </row>
    <row r="171" spans="1:5" x14ac:dyDescent="0.15">
      <c r="A171" s="120">
        <v>57</v>
      </c>
      <c r="B171" s="120">
        <v>0</v>
      </c>
      <c r="C171" s="120">
        <v>0</v>
      </c>
      <c r="D171" s="120">
        <v>16</v>
      </c>
      <c r="E171" s="120">
        <v>0</v>
      </c>
    </row>
    <row r="172" spans="1:5" x14ac:dyDescent="0.15">
      <c r="A172" s="120">
        <v>59</v>
      </c>
      <c r="B172" s="120">
        <v>0</v>
      </c>
      <c r="C172" s="120">
        <v>0</v>
      </c>
      <c r="D172" s="120">
        <v>24</v>
      </c>
      <c r="E172" s="120">
        <v>0</v>
      </c>
    </row>
    <row r="173" spans="1:5" x14ac:dyDescent="0.15">
      <c r="A173" s="120">
        <v>60</v>
      </c>
      <c r="B173" s="120">
        <v>0</v>
      </c>
      <c r="C173" s="120">
        <v>0</v>
      </c>
      <c r="D173" s="120">
        <v>21</v>
      </c>
      <c r="E173" s="120">
        <v>0</v>
      </c>
    </row>
    <row r="174" spans="1:5" x14ac:dyDescent="0.15">
      <c r="A174" s="120">
        <v>61</v>
      </c>
      <c r="B174" s="120">
        <v>0</v>
      </c>
      <c r="C174" s="120">
        <v>1</v>
      </c>
      <c r="D174" s="120">
        <v>25</v>
      </c>
      <c r="E174" s="120">
        <v>0</v>
      </c>
    </row>
    <row r="175" spans="1:5" x14ac:dyDescent="0.15">
      <c r="A175" s="120">
        <v>62</v>
      </c>
      <c r="B175" s="120">
        <v>0</v>
      </c>
      <c r="C175" s="120">
        <v>0</v>
      </c>
      <c r="D175" s="120">
        <v>22</v>
      </c>
      <c r="E175" s="120">
        <v>0</v>
      </c>
    </row>
    <row r="176" spans="1:5" x14ac:dyDescent="0.15">
      <c r="A176" s="120">
        <v>63</v>
      </c>
      <c r="B176" s="120">
        <v>0</v>
      </c>
      <c r="C176" s="120">
        <v>0</v>
      </c>
      <c r="D176" s="120">
        <v>24</v>
      </c>
      <c r="E176" s="120">
        <v>0</v>
      </c>
    </row>
    <row r="177" spans="1:5" x14ac:dyDescent="0.15">
      <c r="A177" s="120">
        <v>65</v>
      </c>
      <c r="B177" s="120">
        <v>0</v>
      </c>
      <c r="C177" s="120">
        <v>1</v>
      </c>
      <c r="D177" s="120">
        <v>20</v>
      </c>
      <c r="E177" s="120">
        <v>0</v>
      </c>
    </row>
    <row r="178" spans="1:5" x14ac:dyDescent="0.15">
      <c r="A178" s="120">
        <v>67</v>
      </c>
      <c r="B178" s="120">
        <v>0</v>
      </c>
      <c r="C178" s="120">
        <v>1</v>
      </c>
      <c r="D178" s="120">
        <v>23</v>
      </c>
      <c r="E178" s="120">
        <v>0</v>
      </c>
    </row>
    <row r="179" spans="1:5" x14ac:dyDescent="0.15">
      <c r="A179" s="120">
        <v>68</v>
      </c>
      <c r="B179" s="120">
        <v>0</v>
      </c>
      <c r="C179" s="120">
        <v>1</v>
      </c>
      <c r="D179" s="120">
        <v>18</v>
      </c>
      <c r="E179" s="120">
        <v>0</v>
      </c>
    </row>
    <row r="180" spans="1:5" x14ac:dyDescent="0.15">
      <c r="A180" s="120">
        <v>69</v>
      </c>
      <c r="B180" s="120">
        <v>0</v>
      </c>
      <c r="C180" s="120">
        <v>0</v>
      </c>
      <c r="D180" s="120">
        <v>24</v>
      </c>
      <c r="E180" s="120">
        <v>1</v>
      </c>
    </row>
    <row r="181" spans="1:5" x14ac:dyDescent="0.15">
      <c r="A181" s="120">
        <v>71</v>
      </c>
      <c r="B181" s="120">
        <v>0</v>
      </c>
      <c r="C181" s="120">
        <v>0</v>
      </c>
      <c r="D181" s="120">
        <v>18</v>
      </c>
      <c r="E181" s="120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291" t="s">
        <v>640</v>
      </c>
      <c r="B1" s="292" t="s">
        <v>633</v>
      </c>
      <c r="C1" s="292" t="s">
        <v>642</v>
      </c>
      <c r="D1" s="292" t="s">
        <v>643</v>
      </c>
      <c r="E1" s="292" t="s">
        <v>311</v>
      </c>
      <c r="F1" s="292" t="s">
        <v>644</v>
      </c>
      <c r="G1" s="292" t="s">
        <v>645</v>
      </c>
      <c r="H1" s="292" t="s">
        <v>648</v>
      </c>
      <c r="I1" s="293" t="s">
        <v>646</v>
      </c>
      <c r="J1" s="294" t="s">
        <v>647</v>
      </c>
    </row>
    <row r="2" spans="1:10" ht="20" x14ac:dyDescent="0.2">
      <c r="A2" s="295">
        <v>1</v>
      </c>
      <c r="B2" s="296">
        <v>51</v>
      </c>
      <c r="C2" s="296">
        <v>26</v>
      </c>
      <c r="D2" s="296">
        <v>4</v>
      </c>
      <c r="E2" s="296">
        <v>5320</v>
      </c>
      <c r="F2" s="296">
        <v>7.3</v>
      </c>
      <c r="G2" s="296">
        <v>1</v>
      </c>
      <c r="H2" s="296">
        <v>0</v>
      </c>
      <c r="I2" s="297">
        <v>543</v>
      </c>
      <c r="J2" s="298">
        <v>0</v>
      </c>
    </row>
    <row r="3" spans="1:10" ht="20" x14ac:dyDescent="0.2">
      <c r="A3" s="291">
        <v>2</v>
      </c>
      <c r="B3" s="292">
        <v>36</v>
      </c>
      <c r="C3" s="292">
        <v>16</v>
      </c>
      <c r="D3" s="292">
        <v>2</v>
      </c>
      <c r="E3" s="292">
        <v>5620</v>
      </c>
      <c r="F3" s="292">
        <v>4.5</v>
      </c>
      <c r="G3" s="292">
        <v>1</v>
      </c>
      <c r="H3" s="292">
        <v>0</v>
      </c>
      <c r="I3" s="293">
        <v>482</v>
      </c>
      <c r="J3" s="299">
        <v>0</v>
      </c>
    </row>
    <row r="4" spans="1:10" ht="20" x14ac:dyDescent="0.2">
      <c r="A4" s="291">
        <v>3</v>
      </c>
      <c r="B4" s="292">
        <v>35</v>
      </c>
      <c r="C4" s="292">
        <v>15</v>
      </c>
      <c r="D4" s="292">
        <v>1</v>
      </c>
      <c r="E4" s="292">
        <v>4860</v>
      </c>
      <c r="F4" s="292">
        <v>4.8</v>
      </c>
      <c r="G4" s="292">
        <v>0</v>
      </c>
      <c r="H4" s="292">
        <v>0</v>
      </c>
      <c r="I4" s="293">
        <v>593</v>
      </c>
      <c r="J4" s="299">
        <v>0</v>
      </c>
    </row>
    <row r="5" spans="1:10" ht="20" x14ac:dyDescent="0.2">
      <c r="A5" s="291">
        <v>5</v>
      </c>
      <c r="B5" s="292">
        <v>40</v>
      </c>
      <c r="C5" s="292">
        <v>22</v>
      </c>
      <c r="D5" s="292">
        <v>1</v>
      </c>
      <c r="E5" s="292">
        <v>6590</v>
      </c>
      <c r="F5" s="292">
        <v>6.2</v>
      </c>
      <c r="G5" s="292">
        <v>1</v>
      </c>
      <c r="H5" s="292">
        <v>0</v>
      </c>
      <c r="I5" s="293">
        <v>1184</v>
      </c>
      <c r="J5" s="299">
        <v>0</v>
      </c>
    </row>
    <row r="6" spans="1:10" ht="20" x14ac:dyDescent="0.2">
      <c r="A6" s="291">
        <v>6</v>
      </c>
      <c r="B6" s="292">
        <v>52</v>
      </c>
      <c r="C6" s="292">
        <v>30</v>
      </c>
      <c r="D6" s="292">
        <v>1</v>
      </c>
      <c r="E6" s="292">
        <v>6370</v>
      </c>
      <c r="F6" s="292">
        <v>2.2000000000000002</v>
      </c>
      <c r="G6" s="292">
        <v>0</v>
      </c>
      <c r="H6" s="292">
        <v>0</v>
      </c>
      <c r="I6" s="293">
        <v>634</v>
      </c>
      <c r="J6" s="299">
        <v>0</v>
      </c>
    </row>
    <row r="7" spans="1:10" ht="20" x14ac:dyDescent="0.2">
      <c r="A7" s="291">
        <v>9</v>
      </c>
      <c r="B7" s="292">
        <v>38</v>
      </c>
      <c r="C7" s="292">
        <v>16</v>
      </c>
      <c r="D7" s="292">
        <v>4</v>
      </c>
      <c r="E7" s="292">
        <v>6120</v>
      </c>
      <c r="F7" s="292">
        <v>5.6</v>
      </c>
      <c r="G7" s="292">
        <v>1</v>
      </c>
      <c r="H7" s="292">
        <v>0</v>
      </c>
      <c r="I7" s="293">
        <v>146</v>
      </c>
      <c r="J7" s="299">
        <v>0</v>
      </c>
    </row>
    <row r="8" spans="1:10" ht="20" x14ac:dyDescent="0.2">
      <c r="A8" s="291">
        <v>10</v>
      </c>
      <c r="B8" s="292">
        <v>27</v>
      </c>
      <c r="C8" s="292">
        <v>18</v>
      </c>
      <c r="D8" s="292">
        <v>1</v>
      </c>
      <c r="E8" s="292">
        <v>5600</v>
      </c>
      <c r="F8" s="292">
        <v>4.8</v>
      </c>
      <c r="G8" s="292">
        <v>0</v>
      </c>
      <c r="H8" s="292">
        <v>1</v>
      </c>
      <c r="I8" s="293">
        <v>1273</v>
      </c>
      <c r="J8" s="299">
        <v>0</v>
      </c>
    </row>
    <row r="9" spans="1:10" ht="20" x14ac:dyDescent="0.2">
      <c r="A9" s="291">
        <v>11</v>
      </c>
      <c r="B9" s="292">
        <v>45</v>
      </c>
      <c r="C9" s="292">
        <v>29</v>
      </c>
      <c r="D9" s="292">
        <v>3</v>
      </c>
      <c r="E9" s="292">
        <v>10080</v>
      </c>
      <c r="F9" s="292">
        <v>4.0999999999999996</v>
      </c>
      <c r="G9" s="292">
        <v>1</v>
      </c>
      <c r="H9" s="292">
        <v>0</v>
      </c>
      <c r="I9" s="293">
        <v>717</v>
      </c>
      <c r="J9" s="299">
        <v>0</v>
      </c>
    </row>
    <row r="10" spans="1:10" ht="20" x14ac:dyDescent="0.2">
      <c r="A10" s="291">
        <v>12</v>
      </c>
      <c r="B10" s="292">
        <v>35</v>
      </c>
      <c r="C10" s="292">
        <v>12</v>
      </c>
      <c r="D10" s="292">
        <v>1</v>
      </c>
      <c r="E10" s="292">
        <v>4720</v>
      </c>
      <c r="F10" s="292">
        <v>6.9</v>
      </c>
      <c r="G10" s="292">
        <v>0</v>
      </c>
      <c r="H10" s="292">
        <v>0</v>
      </c>
      <c r="I10" s="293">
        <v>446</v>
      </c>
      <c r="J10" s="299">
        <v>0</v>
      </c>
    </row>
    <row r="11" spans="1:10" ht="20" x14ac:dyDescent="0.2">
      <c r="A11" s="291">
        <v>13</v>
      </c>
      <c r="B11" s="292">
        <v>30</v>
      </c>
      <c r="C11" s="292">
        <v>21</v>
      </c>
      <c r="D11" s="292">
        <v>1</v>
      </c>
      <c r="E11" s="292">
        <v>5840</v>
      </c>
      <c r="F11" s="292">
        <v>7.2</v>
      </c>
      <c r="G11" s="292">
        <v>1</v>
      </c>
      <c r="H11" s="292">
        <v>1</v>
      </c>
      <c r="I11" s="293">
        <v>184</v>
      </c>
      <c r="J11" s="299">
        <v>0</v>
      </c>
    </row>
    <row r="12" spans="1:10" ht="20" x14ac:dyDescent="0.2">
      <c r="A12" s="291">
        <v>15</v>
      </c>
      <c r="B12" s="292">
        <v>44</v>
      </c>
      <c r="C12" s="292">
        <v>34</v>
      </c>
      <c r="D12" s="292">
        <v>2</v>
      </c>
      <c r="E12" s="292">
        <v>13550</v>
      </c>
      <c r="F12" s="292">
        <v>4.9000000000000004</v>
      </c>
      <c r="G12" s="292">
        <v>1</v>
      </c>
      <c r="H12" s="292">
        <v>1</v>
      </c>
      <c r="I12" s="293">
        <v>1367</v>
      </c>
      <c r="J12" s="299">
        <v>0</v>
      </c>
    </row>
    <row r="13" spans="1:10" ht="20" x14ac:dyDescent="0.2">
      <c r="A13" s="291">
        <v>16</v>
      </c>
      <c r="B13" s="292">
        <v>30</v>
      </c>
      <c r="C13" s="292">
        <v>23</v>
      </c>
      <c r="D13" s="292">
        <v>1</v>
      </c>
      <c r="E13" s="292">
        <v>5750</v>
      </c>
      <c r="F13" s="292">
        <v>8.1</v>
      </c>
      <c r="G13" s="292">
        <v>0</v>
      </c>
      <c r="H13" s="292">
        <v>0</v>
      </c>
      <c r="I13" s="293">
        <v>856</v>
      </c>
      <c r="J13" s="299">
        <v>0</v>
      </c>
    </row>
    <row r="14" spans="1:10" ht="20" x14ac:dyDescent="0.2">
      <c r="A14" s="291">
        <v>17</v>
      </c>
      <c r="B14" s="292">
        <v>39</v>
      </c>
      <c r="C14" s="292">
        <v>20</v>
      </c>
      <c r="D14" s="292">
        <v>2</v>
      </c>
      <c r="E14" s="292">
        <v>6870</v>
      </c>
      <c r="F14" s="292">
        <v>6.1</v>
      </c>
      <c r="G14" s="292">
        <v>0</v>
      </c>
      <c r="H14" s="292">
        <v>1</v>
      </c>
      <c r="I14" s="293">
        <v>592</v>
      </c>
      <c r="J14" s="299">
        <v>0</v>
      </c>
    </row>
    <row r="15" spans="1:10" ht="20" x14ac:dyDescent="0.2">
      <c r="A15" s="291">
        <v>18</v>
      </c>
      <c r="B15" s="292">
        <v>39</v>
      </c>
      <c r="C15" s="292">
        <v>21</v>
      </c>
      <c r="D15" s="292">
        <v>2</v>
      </c>
      <c r="E15" s="292">
        <v>6880</v>
      </c>
      <c r="F15" s="292">
        <v>2.8</v>
      </c>
      <c r="G15" s="292">
        <v>0</v>
      </c>
      <c r="H15" s="292">
        <v>0</v>
      </c>
      <c r="I15" s="293">
        <v>593</v>
      </c>
      <c r="J15" s="299">
        <v>0</v>
      </c>
    </row>
    <row r="16" spans="1:10" ht="20" x14ac:dyDescent="0.2">
      <c r="A16" s="291">
        <v>19</v>
      </c>
      <c r="B16" s="292">
        <v>45</v>
      </c>
      <c r="C16" s="292">
        <v>18</v>
      </c>
      <c r="D16" s="292">
        <v>4</v>
      </c>
      <c r="E16" s="292">
        <v>7160</v>
      </c>
      <c r="F16" s="292">
        <v>8</v>
      </c>
      <c r="G16" s="292">
        <v>1</v>
      </c>
      <c r="H16" s="292">
        <v>1</v>
      </c>
      <c r="I16" s="293">
        <v>285</v>
      </c>
      <c r="J16" s="299">
        <v>0</v>
      </c>
    </row>
    <row r="17" spans="1:10" ht="20" x14ac:dyDescent="0.2">
      <c r="A17" s="291">
        <v>20</v>
      </c>
      <c r="B17" s="292">
        <v>29</v>
      </c>
      <c r="C17" s="292">
        <v>14</v>
      </c>
      <c r="D17" s="292">
        <v>2</v>
      </c>
      <c r="E17" s="292">
        <v>4980</v>
      </c>
      <c r="F17" s="292">
        <v>5.9</v>
      </c>
      <c r="G17" s="292">
        <v>0</v>
      </c>
      <c r="H17" s="292">
        <v>1</v>
      </c>
      <c r="I17" s="293">
        <v>311</v>
      </c>
      <c r="J17" s="299">
        <v>0</v>
      </c>
    </row>
    <row r="18" spans="1:10" ht="20" x14ac:dyDescent="0.2">
      <c r="A18" s="291">
        <v>21</v>
      </c>
      <c r="B18" s="292">
        <v>40</v>
      </c>
      <c r="C18" s="292">
        <v>25</v>
      </c>
      <c r="D18" s="292">
        <v>2</v>
      </c>
      <c r="E18" s="292">
        <v>8800</v>
      </c>
      <c r="F18" s="292">
        <v>0.9</v>
      </c>
      <c r="G18" s="292">
        <v>0</v>
      </c>
      <c r="H18" s="292">
        <v>1</v>
      </c>
      <c r="I18" s="293">
        <v>1280</v>
      </c>
      <c r="J18" s="299">
        <v>0</v>
      </c>
    </row>
    <row r="19" spans="1:10" ht="20" x14ac:dyDescent="0.2">
      <c r="A19" s="291">
        <v>22</v>
      </c>
      <c r="B19" s="292">
        <v>31</v>
      </c>
      <c r="C19" s="292">
        <v>16</v>
      </c>
      <c r="D19" s="292">
        <v>2</v>
      </c>
      <c r="E19" s="292">
        <v>5040</v>
      </c>
      <c r="F19" s="292">
        <v>2.2999999999999998</v>
      </c>
      <c r="G19" s="292">
        <v>1</v>
      </c>
      <c r="H19" s="292">
        <v>0</v>
      </c>
      <c r="I19" s="293">
        <v>517</v>
      </c>
      <c r="J19" s="299">
        <v>0</v>
      </c>
    </row>
    <row r="20" spans="1:10" ht="20" x14ac:dyDescent="0.2">
      <c r="A20" s="291">
        <v>23</v>
      </c>
      <c r="B20" s="292">
        <v>33</v>
      </c>
      <c r="C20" s="292">
        <v>25</v>
      </c>
      <c r="D20" s="292">
        <v>1</v>
      </c>
      <c r="E20" s="292">
        <v>6440</v>
      </c>
      <c r="F20" s="292">
        <v>7.3</v>
      </c>
      <c r="G20" s="292">
        <v>1</v>
      </c>
      <c r="H20" s="292">
        <v>1</v>
      </c>
      <c r="I20" s="293">
        <v>861</v>
      </c>
      <c r="J20" s="299">
        <v>0</v>
      </c>
    </row>
    <row r="21" spans="1:10" ht="20" x14ac:dyDescent="0.2">
      <c r="A21" s="291">
        <v>24</v>
      </c>
      <c r="B21" s="292">
        <v>33</v>
      </c>
      <c r="C21" s="292">
        <v>24</v>
      </c>
      <c r="D21" s="292">
        <v>1</v>
      </c>
      <c r="E21" s="292">
        <v>6390</v>
      </c>
      <c r="F21" s="292">
        <v>4.3</v>
      </c>
      <c r="G21" s="292">
        <v>1</v>
      </c>
      <c r="H21" s="292">
        <v>1</v>
      </c>
      <c r="I21" s="293">
        <v>207</v>
      </c>
      <c r="J21" s="299">
        <v>0</v>
      </c>
    </row>
    <row r="22" spans="1:10" ht="20" x14ac:dyDescent="0.2">
      <c r="A22" s="291">
        <v>25</v>
      </c>
      <c r="B22" s="292">
        <v>39</v>
      </c>
      <c r="C22" s="292">
        <v>29</v>
      </c>
      <c r="D22" s="292">
        <v>2</v>
      </c>
      <c r="E22" s="292">
        <v>10800</v>
      </c>
      <c r="F22" s="292">
        <v>4.5999999999999996</v>
      </c>
      <c r="G22" s="292">
        <v>0</v>
      </c>
      <c r="H22" s="292">
        <v>0</v>
      </c>
      <c r="I22" s="293">
        <v>686</v>
      </c>
      <c r="J22" s="299">
        <v>0</v>
      </c>
    </row>
    <row r="23" spans="1:10" ht="20" x14ac:dyDescent="0.2">
      <c r="A23" s="291">
        <v>26</v>
      </c>
      <c r="B23" s="292">
        <v>29</v>
      </c>
      <c r="C23" s="292">
        <v>13</v>
      </c>
      <c r="D23" s="292">
        <v>2</v>
      </c>
      <c r="E23" s="292">
        <v>4230</v>
      </c>
      <c r="F23" s="292">
        <v>4.8</v>
      </c>
      <c r="G23" s="292">
        <v>1</v>
      </c>
      <c r="H23" s="292">
        <v>0</v>
      </c>
      <c r="I23" s="293">
        <v>106</v>
      </c>
      <c r="J23" s="299">
        <v>0</v>
      </c>
    </row>
    <row r="24" spans="1:10" ht="20" x14ac:dyDescent="0.2">
      <c r="A24" s="291">
        <v>27</v>
      </c>
      <c r="B24" s="292">
        <v>49</v>
      </c>
      <c r="C24" s="292">
        <v>27</v>
      </c>
      <c r="D24" s="292">
        <v>1</v>
      </c>
      <c r="E24" s="292">
        <v>7510</v>
      </c>
      <c r="F24" s="292">
        <v>6.6</v>
      </c>
      <c r="G24" s="292">
        <v>0</v>
      </c>
      <c r="H24" s="292">
        <v>1</v>
      </c>
      <c r="I24" s="293">
        <v>275</v>
      </c>
      <c r="J24" s="299">
        <v>0</v>
      </c>
    </row>
    <row r="25" spans="1:10" ht="20" x14ac:dyDescent="0.2">
      <c r="A25" s="291">
        <v>28</v>
      </c>
      <c r="B25" s="292">
        <v>46</v>
      </c>
      <c r="C25" s="292">
        <v>28</v>
      </c>
      <c r="D25" s="292">
        <v>4</v>
      </c>
      <c r="E25" s="292">
        <v>9420</v>
      </c>
      <c r="F25" s="292">
        <v>5.6</v>
      </c>
      <c r="G25" s="292">
        <v>0</v>
      </c>
      <c r="H25" s="292">
        <v>1</v>
      </c>
      <c r="I25" s="293">
        <v>841</v>
      </c>
      <c r="J25" s="299">
        <v>0</v>
      </c>
    </row>
    <row r="26" spans="1:10" ht="20" x14ac:dyDescent="0.2">
      <c r="A26" s="291">
        <v>29</v>
      </c>
      <c r="B26" s="292">
        <v>44</v>
      </c>
      <c r="C26" s="292">
        <v>23</v>
      </c>
      <c r="D26" s="292">
        <v>1</v>
      </c>
      <c r="E26" s="292">
        <v>6400</v>
      </c>
      <c r="F26" s="292">
        <v>6.2</v>
      </c>
      <c r="G26" s="292">
        <v>1</v>
      </c>
      <c r="H26" s="292">
        <v>0</v>
      </c>
      <c r="I26" s="293">
        <v>134</v>
      </c>
      <c r="J26" s="299">
        <v>0</v>
      </c>
    </row>
    <row r="27" spans="1:10" ht="20" x14ac:dyDescent="0.2">
      <c r="A27" s="291">
        <v>30</v>
      </c>
      <c r="B27" s="292">
        <v>54</v>
      </c>
      <c r="C27" s="292">
        <v>22</v>
      </c>
      <c r="D27" s="292">
        <v>1</v>
      </c>
      <c r="E27" s="292">
        <v>6020</v>
      </c>
      <c r="F27" s="292">
        <v>6.5</v>
      </c>
      <c r="G27" s="292">
        <v>1</v>
      </c>
      <c r="H27" s="292">
        <v>0</v>
      </c>
      <c r="I27" s="293">
        <v>207</v>
      </c>
      <c r="J27" s="299">
        <v>0</v>
      </c>
    </row>
    <row r="28" spans="1:10" ht="20" x14ac:dyDescent="0.2">
      <c r="A28" s="291">
        <v>31</v>
      </c>
      <c r="B28" s="292">
        <v>31</v>
      </c>
      <c r="C28" s="292">
        <v>23</v>
      </c>
      <c r="D28" s="292">
        <v>1</v>
      </c>
      <c r="E28" s="292">
        <v>6050</v>
      </c>
      <c r="F28" s="292">
        <v>4.9000000000000004</v>
      </c>
      <c r="G28" s="292">
        <v>1</v>
      </c>
      <c r="H28" s="292">
        <v>1</v>
      </c>
      <c r="I28" s="293">
        <v>146</v>
      </c>
      <c r="J28" s="299">
        <v>0</v>
      </c>
    </row>
    <row r="29" spans="1:10" ht="20" x14ac:dyDescent="0.2">
      <c r="A29" s="291">
        <v>32</v>
      </c>
      <c r="B29" s="292">
        <v>26</v>
      </c>
      <c r="C29" s="292">
        <v>13</v>
      </c>
      <c r="D29" s="292">
        <v>2</v>
      </c>
      <c r="E29" s="292">
        <v>6060</v>
      </c>
      <c r="F29" s="292">
        <v>5</v>
      </c>
      <c r="G29" s="292">
        <v>1</v>
      </c>
      <c r="H29" s="292">
        <v>0</v>
      </c>
      <c r="I29" s="293">
        <v>715</v>
      </c>
      <c r="J29" s="299">
        <v>0</v>
      </c>
    </row>
    <row r="30" spans="1:10" ht="20" x14ac:dyDescent="0.2">
      <c r="A30" s="291">
        <v>33</v>
      </c>
      <c r="B30" s="292">
        <v>54</v>
      </c>
      <c r="C30" s="292">
        <v>16</v>
      </c>
      <c r="D30" s="292">
        <v>4</v>
      </c>
      <c r="E30" s="292">
        <v>5710</v>
      </c>
      <c r="F30" s="292">
        <v>3.8</v>
      </c>
      <c r="G30" s="292">
        <v>0</v>
      </c>
      <c r="H30" s="292">
        <v>1</v>
      </c>
      <c r="I30" s="293">
        <v>121</v>
      </c>
      <c r="J30" s="299">
        <v>0</v>
      </c>
    </row>
    <row r="31" spans="1:10" ht="20" x14ac:dyDescent="0.2">
      <c r="A31" s="291">
        <v>37</v>
      </c>
      <c r="B31" s="292">
        <v>47</v>
      </c>
      <c r="C31" s="292">
        <v>40</v>
      </c>
      <c r="D31" s="292">
        <v>1</v>
      </c>
      <c r="E31" s="292">
        <v>18770</v>
      </c>
      <c r="F31" s="292">
        <v>5.6</v>
      </c>
      <c r="G31" s="292">
        <v>1</v>
      </c>
      <c r="H31" s="292">
        <v>0</v>
      </c>
      <c r="I31" s="293">
        <v>2239</v>
      </c>
      <c r="J31" s="299">
        <v>0</v>
      </c>
    </row>
    <row r="32" spans="1:10" ht="20" x14ac:dyDescent="0.2">
      <c r="A32" s="291">
        <v>38</v>
      </c>
      <c r="B32" s="292">
        <v>49</v>
      </c>
      <c r="C32" s="292">
        <v>39</v>
      </c>
      <c r="D32" s="292">
        <v>2</v>
      </c>
      <c r="E32" s="292">
        <v>17330</v>
      </c>
      <c r="F32" s="292">
        <v>4.0999999999999996</v>
      </c>
      <c r="G32" s="292">
        <v>1</v>
      </c>
      <c r="H32" s="292">
        <v>0</v>
      </c>
      <c r="I32" s="293">
        <v>422</v>
      </c>
      <c r="J32" s="299">
        <v>0</v>
      </c>
    </row>
    <row r="33" spans="1:10" ht="20" x14ac:dyDescent="0.2">
      <c r="A33" s="291">
        <v>40</v>
      </c>
      <c r="B33" s="292">
        <v>44</v>
      </c>
      <c r="C33" s="292">
        <v>29</v>
      </c>
      <c r="D33" s="292">
        <v>1</v>
      </c>
      <c r="E33" s="292">
        <v>9940</v>
      </c>
      <c r="F33" s="292">
        <v>4.5</v>
      </c>
      <c r="G33" s="292">
        <v>1</v>
      </c>
      <c r="H33" s="292">
        <v>1</v>
      </c>
      <c r="I33" s="293">
        <v>688</v>
      </c>
      <c r="J33" s="299">
        <v>0</v>
      </c>
    </row>
    <row r="34" spans="1:10" ht="20" x14ac:dyDescent="0.2">
      <c r="A34" s="291">
        <v>41</v>
      </c>
      <c r="B34" s="292">
        <v>32</v>
      </c>
      <c r="C34" s="292">
        <v>15</v>
      </c>
      <c r="D34" s="292">
        <v>1</v>
      </c>
      <c r="E34" s="292">
        <v>5270</v>
      </c>
      <c r="F34" s="292">
        <v>5.7</v>
      </c>
      <c r="G34" s="292">
        <v>1</v>
      </c>
      <c r="H34" s="292">
        <v>0</v>
      </c>
      <c r="I34" s="293">
        <v>584</v>
      </c>
      <c r="J34" s="299">
        <v>0</v>
      </c>
    </row>
    <row r="35" spans="1:10" ht="20" x14ac:dyDescent="0.2">
      <c r="A35" s="291">
        <v>42</v>
      </c>
      <c r="B35" s="292">
        <v>51</v>
      </c>
      <c r="C35" s="292">
        <v>12</v>
      </c>
      <c r="D35" s="292">
        <v>1</v>
      </c>
      <c r="E35" s="292">
        <v>4850</v>
      </c>
      <c r="F35" s="292">
        <v>4.5999999999999996</v>
      </c>
      <c r="G35" s="292">
        <v>1</v>
      </c>
      <c r="H35" s="292">
        <v>1</v>
      </c>
      <c r="I35" s="293">
        <v>71</v>
      </c>
      <c r="J35" s="299">
        <v>0</v>
      </c>
    </row>
    <row r="36" spans="1:10" ht="20" x14ac:dyDescent="0.2">
      <c r="A36" s="291">
        <v>43</v>
      </c>
      <c r="B36" s="292">
        <v>29</v>
      </c>
      <c r="C36" s="292">
        <v>14</v>
      </c>
      <c r="D36" s="292">
        <v>2</v>
      </c>
      <c r="E36" s="292">
        <v>6150</v>
      </c>
      <c r="F36" s="292">
        <v>2</v>
      </c>
      <c r="G36" s="292">
        <v>1</v>
      </c>
      <c r="H36" s="292">
        <v>0</v>
      </c>
      <c r="I36" s="293">
        <v>984</v>
      </c>
      <c r="J36" s="299">
        <v>0</v>
      </c>
    </row>
    <row r="37" spans="1:10" ht="20" x14ac:dyDescent="0.2">
      <c r="A37" s="291">
        <v>44</v>
      </c>
      <c r="B37" s="292">
        <v>34</v>
      </c>
      <c r="C37" s="292">
        <v>13</v>
      </c>
      <c r="D37" s="292">
        <v>4</v>
      </c>
      <c r="E37" s="292">
        <v>6640</v>
      </c>
      <c r="F37" s="292">
        <v>5.9</v>
      </c>
      <c r="G37" s="292">
        <v>0</v>
      </c>
      <c r="H37" s="292">
        <v>1</v>
      </c>
      <c r="I37" s="293">
        <v>229</v>
      </c>
      <c r="J37" s="299">
        <v>0</v>
      </c>
    </row>
    <row r="38" spans="1:10" ht="20" x14ac:dyDescent="0.2">
      <c r="A38" s="291">
        <v>45</v>
      </c>
      <c r="B38" s="292">
        <v>45</v>
      </c>
      <c r="C38" s="292">
        <v>23</v>
      </c>
      <c r="D38" s="292">
        <v>1</v>
      </c>
      <c r="E38" s="292">
        <v>6950</v>
      </c>
      <c r="F38" s="292">
        <v>7</v>
      </c>
      <c r="G38" s="292">
        <v>1</v>
      </c>
      <c r="H38" s="292">
        <v>0</v>
      </c>
      <c r="I38" s="293">
        <v>773</v>
      </c>
      <c r="J38" s="299">
        <v>0</v>
      </c>
    </row>
    <row r="39" spans="1:10" ht="20" x14ac:dyDescent="0.2">
      <c r="A39" s="291">
        <v>47</v>
      </c>
      <c r="B39" s="292">
        <v>29</v>
      </c>
      <c r="C39" s="292">
        <v>12</v>
      </c>
      <c r="D39" s="292">
        <v>1</v>
      </c>
      <c r="E39" s="292">
        <v>4330</v>
      </c>
      <c r="F39" s="292">
        <v>2</v>
      </c>
      <c r="G39" s="292">
        <v>1</v>
      </c>
      <c r="H39" s="292">
        <v>0</v>
      </c>
      <c r="I39" s="293">
        <v>733</v>
      </c>
      <c r="J39" s="299">
        <v>0</v>
      </c>
    </row>
    <row r="40" spans="1:10" ht="20" x14ac:dyDescent="0.2">
      <c r="A40" s="291">
        <v>50</v>
      </c>
      <c r="B40" s="292">
        <v>36</v>
      </c>
      <c r="C40" s="292">
        <v>15</v>
      </c>
      <c r="D40" s="292">
        <v>1</v>
      </c>
      <c r="E40" s="292">
        <v>4990</v>
      </c>
      <c r="F40" s="292">
        <v>7</v>
      </c>
      <c r="G40" s="292">
        <v>1</v>
      </c>
      <c r="H40" s="292">
        <v>1</v>
      </c>
      <c r="I40" s="293">
        <v>1210</v>
      </c>
      <c r="J40" s="299">
        <v>0</v>
      </c>
    </row>
    <row r="41" spans="1:10" ht="20" x14ac:dyDescent="0.2">
      <c r="A41" s="291">
        <v>52</v>
      </c>
      <c r="B41" s="292">
        <v>32</v>
      </c>
      <c r="C41" s="292">
        <v>15</v>
      </c>
      <c r="D41" s="292">
        <v>2</v>
      </c>
      <c r="E41" s="292">
        <v>5410</v>
      </c>
      <c r="F41" s="292">
        <v>5.8</v>
      </c>
      <c r="G41" s="292">
        <v>1</v>
      </c>
      <c r="H41" s="292">
        <v>0</v>
      </c>
      <c r="I41" s="293">
        <v>449</v>
      </c>
      <c r="J41" s="299">
        <v>0</v>
      </c>
    </row>
    <row r="42" spans="1:10" ht="20" x14ac:dyDescent="0.2">
      <c r="A42" s="291">
        <v>53</v>
      </c>
      <c r="B42" s="292">
        <v>38</v>
      </c>
      <c r="C42" s="292">
        <v>31</v>
      </c>
      <c r="D42" s="292">
        <v>1</v>
      </c>
      <c r="E42" s="292">
        <v>9880</v>
      </c>
      <c r="F42" s="292">
        <v>7.9</v>
      </c>
      <c r="G42" s="292">
        <v>1</v>
      </c>
      <c r="H42" s="292">
        <v>1</v>
      </c>
      <c r="I42" s="293">
        <v>1033</v>
      </c>
      <c r="J42" s="299">
        <v>0</v>
      </c>
    </row>
    <row r="43" spans="1:10" ht="20" x14ac:dyDescent="0.2">
      <c r="A43" s="291">
        <v>54</v>
      </c>
      <c r="B43" s="292">
        <v>40</v>
      </c>
      <c r="C43" s="292">
        <v>23</v>
      </c>
      <c r="D43" s="292">
        <v>1</v>
      </c>
      <c r="E43" s="292">
        <v>7000</v>
      </c>
      <c r="F43" s="292">
        <v>4</v>
      </c>
      <c r="G43" s="292">
        <v>1</v>
      </c>
      <c r="H43" s="292">
        <v>1</v>
      </c>
      <c r="I43" s="293">
        <v>346</v>
      </c>
      <c r="J43" s="299">
        <v>0</v>
      </c>
    </row>
    <row r="44" spans="1:10" ht="20" x14ac:dyDescent="0.2">
      <c r="A44" s="291">
        <v>55</v>
      </c>
      <c r="B44" s="292">
        <v>38</v>
      </c>
      <c r="C44" s="292">
        <v>12</v>
      </c>
      <c r="D44" s="292">
        <v>3</v>
      </c>
      <c r="E44" s="292">
        <v>4690</v>
      </c>
      <c r="F44" s="292">
        <v>7.6</v>
      </c>
      <c r="G44" s="292">
        <v>0</v>
      </c>
      <c r="H44" s="292">
        <v>1</v>
      </c>
      <c r="I44" s="293">
        <v>40</v>
      </c>
      <c r="J44" s="299">
        <v>0</v>
      </c>
    </row>
    <row r="45" spans="1:10" ht="20" x14ac:dyDescent="0.2">
      <c r="A45" s="291">
        <v>56</v>
      </c>
      <c r="B45" s="292">
        <v>44</v>
      </c>
      <c r="C45" s="292">
        <v>25</v>
      </c>
      <c r="D45" s="292">
        <v>1</v>
      </c>
      <c r="E45" s="292">
        <v>5910</v>
      </c>
      <c r="F45" s="292">
        <v>6.8</v>
      </c>
      <c r="G45" s="292">
        <v>0</v>
      </c>
      <c r="H45" s="292">
        <v>0</v>
      </c>
      <c r="I45" s="293">
        <v>354</v>
      </c>
      <c r="J45" s="299">
        <v>0</v>
      </c>
    </row>
    <row r="46" spans="1:10" ht="20" x14ac:dyDescent="0.2">
      <c r="A46" s="291">
        <v>57</v>
      </c>
      <c r="B46" s="292">
        <v>47</v>
      </c>
      <c r="C46" s="292">
        <v>12</v>
      </c>
      <c r="D46" s="292">
        <v>2</v>
      </c>
      <c r="E46" s="292">
        <v>5440</v>
      </c>
      <c r="F46" s="292">
        <v>5.2</v>
      </c>
      <c r="G46" s="292">
        <v>0</v>
      </c>
      <c r="H46" s="292">
        <v>0</v>
      </c>
      <c r="I46" s="293">
        <v>673</v>
      </c>
      <c r="J46" s="299">
        <v>0</v>
      </c>
    </row>
    <row r="47" spans="1:10" ht="20" x14ac:dyDescent="0.2">
      <c r="A47" s="291">
        <v>58</v>
      </c>
      <c r="B47" s="292">
        <v>41</v>
      </c>
      <c r="C47" s="292">
        <v>17</v>
      </c>
      <c r="D47" s="292">
        <v>1</v>
      </c>
      <c r="E47" s="292">
        <v>5970</v>
      </c>
      <c r="F47" s="292">
        <v>6</v>
      </c>
      <c r="G47" s="292">
        <v>0</v>
      </c>
      <c r="H47" s="292">
        <v>1</v>
      </c>
      <c r="I47" s="293">
        <v>380</v>
      </c>
      <c r="J47" s="299">
        <v>0</v>
      </c>
    </row>
    <row r="48" spans="1:10" ht="20" x14ac:dyDescent="0.2">
      <c r="A48" s="291">
        <v>59</v>
      </c>
      <c r="B48" s="292">
        <v>47</v>
      </c>
      <c r="C48" s="292">
        <v>24</v>
      </c>
      <c r="D48" s="292">
        <v>1</v>
      </c>
      <c r="E48" s="292">
        <v>5720</v>
      </c>
      <c r="F48" s="292">
        <v>3.2</v>
      </c>
      <c r="G48" s="292">
        <v>0</v>
      </c>
      <c r="H48" s="292">
        <v>0</v>
      </c>
      <c r="I48" s="293">
        <v>500</v>
      </c>
      <c r="J48" s="299">
        <v>0</v>
      </c>
    </row>
    <row r="49" spans="1:10" ht="20" x14ac:dyDescent="0.2">
      <c r="A49" s="291">
        <v>60</v>
      </c>
      <c r="B49" s="292">
        <v>37</v>
      </c>
      <c r="C49" s="292">
        <v>28</v>
      </c>
      <c r="D49" s="292">
        <v>1</v>
      </c>
      <c r="E49" s="292">
        <v>7520</v>
      </c>
      <c r="F49" s="292">
        <v>7.2</v>
      </c>
      <c r="G49" s="292">
        <v>0</v>
      </c>
      <c r="H49" s="292">
        <v>0</v>
      </c>
      <c r="I49" s="293">
        <v>1377</v>
      </c>
      <c r="J49" s="299">
        <v>0</v>
      </c>
    </row>
    <row r="50" spans="1:10" ht="20" x14ac:dyDescent="0.2">
      <c r="A50" s="291">
        <v>61</v>
      </c>
      <c r="B50" s="292">
        <v>37</v>
      </c>
      <c r="C50" s="292">
        <v>15</v>
      </c>
      <c r="D50" s="292">
        <v>2</v>
      </c>
      <c r="E50" s="292">
        <v>5800</v>
      </c>
      <c r="F50" s="292">
        <v>5.6</v>
      </c>
      <c r="G50" s="292">
        <v>1</v>
      </c>
      <c r="H50" s="292">
        <v>0</v>
      </c>
      <c r="I50" s="293">
        <v>566</v>
      </c>
      <c r="J50" s="299">
        <v>0</v>
      </c>
    </row>
    <row r="51" spans="1:10" ht="20" x14ac:dyDescent="0.2">
      <c r="A51" s="291">
        <v>63</v>
      </c>
      <c r="B51" s="292">
        <v>32</v>
      </c>
      <c r="C51" s="292">
        <v>25</v>
      </c>
      <c r="D51" s="292">
        <v>1</v>
      </c>
      <c r="E51" s="292">
        <v>8070</v>
      </c>
      <c r="F51" s="292">
        <v>5.4</v>
      </c>
      <c r="G51" s="292">
        <v>1</v>
      </c>
      <c r="H51" s="292">
        <v>1</v>
      </c>
      <c r="I51" s="293">
        <v>650</v>
      </c>
      <c r="J51" s="299">
        <v>0</v>
      </c>
    </row>
    <row r="52" spans="1:10" ht="20" x14ac:dyDescent="0.2">
      <c r="A52" s="291">
        <v>65</v>
      </c>
      <c r="B52" s="292">
        <v>35</v>
      </c>
      <c r="C52" s="292">
        <v>23</v>
      </c>
      <c r="D52" s="292">
        <v>1</v>
      </c>
      <c r="E52" s="292">
        <v>6280</v>
      </c>
      <c r="F52" s="292">
        <v>3.4</v>
      </c>
      <c r="G52" s="292">
        <v>1</v>
      </c>
      <c r="H52" s="292">
        <v>0</v>
      </c>
      <c r="I52" s="293">
        <v>758</v>
      </c>
      <c r="J52" s="299">
        <v>0</v>
      </c>
    </row>
    <row r="53" spans="1:10" ht="20" x14ac:dyDescent="0.2">
      <c r="A53" s="291">
        <v>66</v>
      </c>
      <c r="B53" s="292">
        <v>42</v>
      </c>
      <c r="C53" s="292">
        <v>16</v>
      </c>
      <c r="D53" s="292">
        <v>1</v>
      </c>
      <c r="E53" s="292">
        <v>6740</v>
      </c>
      <c r="F53" s="292">
        <v>7.5</v>
      </c>
      <c r="G53" s="292">
        <v>0</v>
      </c>
      <c r="H53" s="292">
        <v>0</v>
      </c>
      <c r="I53" s="293">
        <v>935</v>
      </c>
      <c r="J53" s="299">
        <v>0</v>
      </c>
    </row>
    <row r="54" spans="1:10" ht="20" x14ac:dyDescent="0.2">
      <c r="A54" s="291">
        <v>67</v>
      </c>
      <c r="B54" s="292">
        <v>33</v>
      </c>
      <c r="C54" s="292">
        <v>13</v>
      </c>
      <c r="D54" s="292">
        <v>1</v>
      </c>
      <c r="E54" s="292">
        <v>4890</v>
      </c>
      <c r="F54" s="292">
        <v>4.5</v>
      </c>
      <c r="G54" s="292">
        <v>0</v>
      </c>
      <c r="H54" s="292">
        <v>0</v>
      </c>
      <c r="I54" s="293">
        <v>52</v>
      </c>
      <c r="J54" s="299">
        <v>0</v>
      </c>
    </row>
    <row r="55" spans="1:10" ht="20" x14ac:dyDescent="0.2">
      <c r="A55" s="291">
        <v>68</v>
      </c>
      <c r="B55" s="292">
        <v>46</v>
      </c>
      <c r="C55" s="292">
        <v>29</v>
      </c>
      <c r="D55" s="292">
        <v>1</v>
      </c>
      <c r="E55" s="292">
        <v>10480</v>
      </c>
      <c r="F55" s="292">
        <v>1.9</v>
      </c>
      <c r="G55" s="292">
        <v>1</v>
      </c>
      <c r="H55" s="292">
        <v>1</v>
      </c>
      <c r="I55" s="293">
        <v>723</v>
      </c>
      <c r="J55" s="299">
        <v>0</v>
      </c>
    </row>
    <row r="56" spans="1:10" ht="20" x14ac:dyDescent="0.2">
      <c r="A56" s="291">
        <v>69</v>
      </c>
      <c r="B56" s="292">
        <v>40</v>
      </c>
      <c r="C56" s="292">
        <v>27</v>
      </c>
      <c r="D56" s="292">
        <v>1</v>
      </c>
      <c r="E56" s="292">
        <v>6410</v>
      </c>
      <c r="F56" s="292">
        <v>3.2</v>
      </c>
      <c r="G56" s="292">
        <v>1</v>
      </c>
      <c r="H56" s="292">
        <v>0</v>
      </c>
      <c r="I56" s="293">
        <v>608</v>
      </c>
      <c r="J56" s="299">
        <v>0</v>
      </c>
    </row>
    <row r="57" spans="1:10" ht="20" x14ac:dyDescent="0.2">
      <c r="A57" s="291">
        <v>73</v>
      </c>
      <c r="B57" s="292">
        <v>56</v>
      </c>
      <c r="C57" s="292">
        <v>22</v>
      </c>
      <c r="D57" s="292">
        <v>2</v>
      </c>
      <c r="E57" s="292">
        <v>10250</v>
      </c>
      <c r="F57" s="292">
        <v>4.3</v>
      </c>
      <c r="G57" s="292">
        <v>1</v>
      </c>
      <c r="H57" s="292">
        <v>0</v>
      </c>
      <c r="I57" s="293">
        <v>1215</v>
      </c>
      <c r="J57" s="299">
        <v>0</v>
      </c>
    </row>
    <row r="58" spans="1:10" ht="20" x14ac:dyDescent="0.2">
      <c r="A58" s="291">
        <v>74</v>
      </c>
      <c r="B58" s="292">
        <v>35</v>
      </c>
      <c r="C58" s="292">
        <v>14</v>
      </c>
      <c r="D58" s="292">
        <v>4</v>
      </c>
      <c r="E58" s="292">
        <v>15869.999999999998</v>
      </c>
      <c r="F58" s="292">
        <v>5.0999999999999996</v>
      </c>
      <c r="G58" s="292">
        <v>1</v>
      </c>
      <c r="H58" s="292">
        <v>0</v>
      </c>
      <c r="I58" s="293">
        <v>1985</v>
      </c>
      <c r="J58" s="299">
        <v>0</v>
      </c>
    </row>
    <row r="59" spans="1:10" ht="20" x14ac:dyDescent="0.2">
      <c r="A59" s="291">
        <v>75</v>
      </c>
      <c r="B59" s="292">
        <v>53</v>
      </c>
      <c r="C59" s="292">
        <v>26</v>
      </c>
      <c r="D59" s="292">
        <v>1</v>
      </c>
      <c r="E59" s="292">
        <v>6820</v>
      </c>
      <c r="F59" s="292">
        <v>4.0999999999999996</v>
      </c>
      <c r="G59" s="292">
        <v>0</v>
      </c>
      <c r="H59" s="292">
        <v>0</v>
      </c>
      <c r="I59" s="293">
        <v>882</v>
      </c>
      <c r="J59" s="299">
        <v>0</v>
      </c>
    </row>
    <row r="60" spans="1:10" ht="20" x14ac:dyDescent="0.2">
      <c r="A60" s="291">
        <v>76</v>
      </c>
      <c r="B60" s="292">
        <v>28</v>
      </c>
      <c r="C60" s="292">
        <v>18</v>
      </c>
      <c r="D60" s="292">
        <v>2</v>
      </c>
      <c r="E60" s="292">
        <v>6030</v>
      </c>
      <c r="F60" s="292">
        <v>6.9</v>
      </c>
      <c r="G60" s="292">
        <v>1</v>
      </c>
      <c r="H60" s="292">
        <v>0</v>
      </c>
      <c r="I60" s="293">
        <v>663</v>
      </c>
      <c r="J60" s="299">
        <v>0</v>
      </c>
    </row>
    <row r="61" spans="1:10" ht="20" x14ac:dyDescent="0.2">
      <c r="A61" s="291">
        <v>77</v>
      </c>
      <c r="B61" s="292">
        <v>37</v>
      </c>
      <c r="C61" s="292">
        <v>21</v>
      </c>
      <c r="D61" s="292">
        <v>1</v>
      </c>
      <c r="E61" s="292">
        <v>6400</v>
      </c>
      <c r="F61" s="292">
        <v>0.7</v>
      </c>
      <c r="G61" s="292">
        <v>0</v>
      </c>
      <c r="H61" s="292">
        <v>1</v>
      </c>
      <c r="I61" s="293">
        <v>1229</v>
      </c>
      <c r="J61" s="299">
        <v>0</v>
      </c>
    </row>
    <row r="62" spans="1:10" ht="20" x14ac:dyDescent="0.2">
      <c r="A62" s="291">
        <v>78</v>
      </c>
      <c r="B62" s="292">
        <v>36</v>
      </c>
      <c r="C62" s="292">
        <v>19</v>
      </c>
      <c r="D62" s="292">
        <v>2</v>
      </c>
      <c r="E62" s="292">
        <v>5360</v>
      </c>
      <c r="F62" s="292">
        <v>5.6</v>
      </c>
      <c r="G62" s="292">
        <v>0</v>
      </c>
      <c r="H62" s="292">
        <v>1</v>
      </c>
      <c r="I62" s="293">
        <v>411</v>
      </c>
      <c r="J62" s="299">
        <v>0</v>
      </c>
    </row>
    <row r="63" spans="1:10" ht="20" x14ac:dyDescent="0.2">
      <c r="A63" s="291">
        <v>80</v>
      </c>
      <c r="B63" s="292">
        <v>35</v>
      </c>
      <c r="C63" s="292">
        <v>20</v>
      </c>
      <c r="D63" s="292">
        <v>2</v>
      </c>
      <c r="E63" s="292">
        <v>5020</v>
      </c>
      <c r="F63" s="292">
        <v>1.9</v>
      </c>
      <c r="G63" s="292">
        <v>1</v>
      </c>
      <c r="H63" s="292">
        <v>0</v>
      </c>
      <c r="I63" s="293">
        <v>339</v>
      </c>
      <c r="J63" s="299">
        <v>0</v>
      </c>
    </row>
    <row r="64" spans="1:10" ht="20" x14ac:dyDescent="0.2">
      <c r="A64" s="291">
        <v>81</v>
      </c>
      <c r="B64" s="292">
        <v>29</v>
      </c>
      <c r="C64" s="292">
        <v>16</v>
      </c>
      <c r="D64" s="292">
        <v>3</v>
      </c>
      <c r="E64" s="292">
        <v>6330</v>
      </c>
      <c r="F64" s="292">
        <v>6.8</v>
      </c>
      <c r="G64" s="292">
        <v>0</v>
      </c>
      <c r="H64" s="292">
        <v>0</v>
      </c>
      <c r="I64" s="293">
        <v>869</v>
      </c>
      <c r="J64" s="299">
        <v>0</v>
      </c>
    </row>
    <row r="65" spans="1:10" ht="20" x14ac:dyDescent="0.2">
      <c r="A65" s="291">
        <v>82</v>
      </c>
      <c r="B65" s="292">
        <v>34</v>
      </c>
      <c r="C65" s="292">
        <v>24</v>
      </c>
      <c r="D65" s="292">
        <v>1</v>
      </c>
      <c r="E65" s="292">
        <v>6870</v>
      </c>
      <c r="F65" s="292">
        <v>3.8</v>
      </c>
      <c r="G65" s="292">
        <v>1</v>
      </c>
      <c r="H65" s="292">
        <v>0</v>
      </c>
      <c r="I65" s="293">
        <v>532</v>
      </c>
      <c r="J65" s="299">
        <v>0</v>
      </c>
    </row>
    <row r="66" spans="1:10" ht="20" x14ac:dyDescent="0.2">
      <c r="A66" s="291">
        <v>83</v>
      </c>
      <c r="B66" s="292">
        <v>39</v>
      </c>
      <c r="C66" s="292">
        <v>19</v>
      </c>
      <c r="D66" s="292">
        <v>1</v>
      </c>
      <c r="E66" s="292">
        <v>5810</v>
      </c>
      <c r="F66" s="292">
        <v>5.4</v>
      </c>
      <c r="G66" s="292">
        <v>0</v>
      </c>
      <c r="H66" s="292">
        <v>1</v>
      </c>
      <c r="I66" s="293">
        <v>1238</v>
      </c>
      <c r="J66" s="299">
        <v>0</v>
      </c>
    </row>
    <row r="67" spans="1:10" ht="20" x14ac:dyDescent="0.2">
      <c r="A67" s="291">
        <v>84</v>
      </c>
      <c r="B67" s="292">
        <v>39</v>
      </c>
      <c r="C67" s="292">
        <v>25</v>
      </c>
      <c r="D67" s="292">
        <v>1</v>
      </c>
      <c r="E67" s="292">
        <v>6120</v>
      </c>
      <c r="F67" s="292">
        <v>1.9</v>
      </c>
      <c r="G67" s="292">
        <v>1</v>
      </c>
      <c r="H67" s="292">
        <v>1</v>
      </c>
      <c r="I67" s="293">
        <v>457</v>
      </c>
      <c r="J67" s="299">
        <v>0</v>
      </c>
    </row>
    <row r="68" spans="1:10" ht="20" x14ac:dyDescent="0.2">
      <c r="A68" s="291">
        <v>85</v>
      </c>
      <c r="B68" s="292">
        <v>44</v>
      </c>
      <c r="C68" s="292">
        <v>13</v>
      </c>
      <c r="D68" s="292">
        <v>1</v>
      </c>
      <c r="E68" s="292">
        <v>5470</v>
      </c>
      <c r="F68" s="292">
        <v>5.6</v>
      </c>
      <c r="G68" s="292">
        <v>1</v>
      </c>
      <c r="H68" s="292">
        <v>1</v>
      </c>
      <c r="I68" s="293">
        <v>793</v>
      </c>
      <c r="J68" s="299">
        <v>0</v>
      </c>
    </row>
    <row r="69" spans="1:10" ht="20" x14ac:dyDescent="0.2">
      <c r="A69" s="291">
        <v>86</v>
      </c>
      <c r="B69" s="292">
        <v>28</v>
      </c>
      <c r="C69" s="292">
        <v>21</v>
      </c>
      <c r="D69" s="292">
        <v>1</v>
      </c>
      <c r="E69" s="292">
        <v>5300</v>
      </c>
      <c r="F69" s="292">
        <v>2.4</v>
      </c>
      <c r="G69" s="292">
        <v>1</v>
      </c>
      <c r="H69" s="292">
        <v>0</v>
      </c>
      <c r="I69" s="293">
        <v>371</v>
      </c>
      <c r="J69" s="299">
        <v>0</v>
      </c>
    </row>
    <row r="70" spans="1:10" ht="20" x14ac:dyDescent="0.2">
      <c r="A70" s="291">
        <v>87</v>
      </c>
      <c r="B70" s="292">
        <v>40</v>
      </c>
      <c r="C70" s="292">
        <v>21</v>
      </c>
      <c r="D70" s="292">
        <v>1</v>
      </c>
      <c r="E70" s="292">
        <v>6010</v>
      </c>
      <c r="F70" s="292">
        <v>5.4</v>
      </c>
      <c r="G70" s="292">
        <v>1</v>
      </c>
      <c r="H70" s="292">
        <v>0</v>
      </c>
      <c r="I70" s="293">
        <v>340</v>
      </c>
      <c r="J70" s="299">
        <v>0</v>
      </c>
    </row>
    <row r="71" spans="1:10" ht="20" x14ac:dyDescent="0.2">
      <c r="A71" s="291">
        <v>88</v>
      </c>
      <c r="B71" s="292">
        <v>41</v>
      </c>
      <c r="C71" s="292">
        <v>31</v>
      </c>
      <c r="D71" s="292">
        <v>2</v>
      </c>
      <c r="E71" s="292">
        <v>9270</v>
      </c>
      <c r="F71" s="292">
        <v>2.9</v>
      </c>
      <c r="G71" s="292">
        <v>0</v>
      </c>
      <c r="H71" s="292">
        <v>0</v>
      </c>
      <c r="I71" s="293">
        <v>891</v>
      </c>
      <c r="J71" s="299">
        <v>0</v>
      </c>
    </row>
    <row r="72" spans="1:10" ht="20" x14ac:dyDescent="0.2">
      <c r="A72" s="291">
        <v>89</v>
      </c>
      <c r="B72" s="292">
        <v>51</v>
      </c>
      <c r="C72" s="292">
        <v>40</v>
      </c>
      <c r="D72" s="292">
        <v>1</v>
      </c>
      <c r="E72" s="292">
        <v>11880.000000000002</v>
      </c>
      <c r="F72" s="292">
        <v>4.5999999999999996</v>
      </c>
      <c r="G72" s="292">
        <v>1</v>
      </c>
      <c r="H72" s="292">
        <v>0</v>
      </c>
      <c r="I72" s="293">
        <v>1846</v>
      </c>
      <c r="J72" s="299">
        <v>0</v>
      </c>
    </row>
    <row r="73" spans="1:10" ht="20" x14ac:dyDescent="0.2">
      <c r="A73" s="291">
        <v>90</v>
      </c>
      <c r="B73" s="292">
        <v>35</v>
      </c>
      <c r="C73" s="292">
        <v>20</v>
      </c>
      <c r="D73" s="292">
        <v>1</v>
      </c>
      <c r="E73" s="292">
        <v>5420</v>
      </c>
      <c r="F73" s="292">
        <v>4.0999999999999996</v>
      </c>
      <c r="G73" s="292">
        <v>1</v>
      </c>
      <c r="H73" s="292">
        <v>1</v>
      </c>
      <c r="I73" s="293">
        <v>952</v>
      </c>
      <c r="J73" s="299">
        <v>0</v>
      </c>
    </row>
    <row r="74" spans="1:10" ht="20" x14ac:dyDescent="0.2">
      <c r="A74" s="291">
        <v>91</v>
      </c>
      <c r="B74" s="292">
        <v>46</v>
      </c>
      <c r="C74" s="292">
        <v>18</v>
      </c>
      <c r="D74" s="292">
        <v>1</v>
      </c>
      <c r="E74" s="292">
        <v>6400</v>
      </c>
      <c r="F74" s="292">
        <v>8.5</v>
      </c>
      <c r="G74" s="292">
        <v>0</v>
      </c>
      <c r="H74" s="292">
        <v>1</v>
      </c>
      <c r="I74" s="293">
        <v>234</v>
      </c>
      <c r="J74" s="299">
        <v>0</v>
      </c>
    </row>
    <row r="75" spans="1:10" ht="20" x14ac:dyDescent="0.2">
      <c r="A75" s="291">
        <v>92</v>
      </c>
      <c r="B75" s="292">
        <v>47</v>
      </c>
      <c r="C75" s="292">
        <v>14</v>
      </c>
      <c r="D75" s="292">
        <v>1</v>
      </c>
      <c r="E75" s="292">
        <v>6400</v>
      </c>
      <c r="F75" s="292">
        <v>6.5</v>
      </c>
      <c r="G75" s="292">
        <v>0</v>
      </c>
      <c r="H75" s="292">
        <v>0</v>
      </c>
      <c r="I75" s="293">
        <v>473</v>
      </c>
      <c r="J75" s="299">
        <v>0</v>
      </c>
    </row>
    <row r="76" spans="1:10" ht="20" x14ac:dyDescent="0.2">
      <c r="A76" s="291">
        <v>93</v>
      </c>
      <c r="B76" s="292">
        <v>26</v>
      </c>
      <c r="C76" s="292">
        <v>19</v>
      </c>
      <c r="D76" s="292">
        <v>1</v>
      </c>
      <c r="E76" s="292">
        <v>6110</v>
      </c>
      <c r="F76" s="292">
        <v>7.7</v>
      </c>
      <c r="G76" s="292">
        <v>1</v>
      </c>
      <c r="H76" s="292">
        <v>1</v>
      </c>
      <c r="I76" s="293">
        <v>307</v>
      </c>
      <c r="J76" s="299">
        <v>0</v>
      </c>
    </row>
    <row r="77" spans="1:10" ht="20" x14ac:dyDescent="0.2">
      <c r="A77" s="291">
        <v>94</v>
      </c>
      <c r="B77" s="292">
        <v>30</v>
      </c>
      <c r="C77" s="292">
        <v>20</v>
      </c>
      <c r="D77" s="292">
        <v>1</v>
      </c>
      <c r="E77" s="292">
        <v>6240</v>
      </c>
      <c r="F77" s="292">
        <v>5.6</v>
      </c>
      <c r="G77" s="292">
        <v>1</v>
      </c>
      <c r="H77" s="292">
        <v>0</v>
      </c>
      <c r="I77" s="293">
        <v>349</v>
      </c>
      <c r="J77" s="299">
        <v>0</v>
      </c>
    </row>
    <row r="78" spans="1:10" ht="20" x14ac:dyDescent="0.2">
      <c r="A78" s="291">
        <v>95</v>
      </c>
      <c r="B78" s="292">
        <v>35</v>
      </c>
      <c r="C78" s="292">
        <v>15</v>
      </c>
      <c r="D78" s="292">
        <v>2</v>
      </c>
      <c r="E78" s="292">
        <v>5680</v>
      </c>
      <c r="F78" s="292">
        <v>4.5999999999999996</v>
      </c>
      <c r="G78" s="292">
        <v>1</v>
      </c>
      <c r="H78" s="292">
        <v>0</v>
      </c>
      <c r="I78" s="293">
        <v>1015</v>
      </c>
      <c r="J78" s="299">
        <v>0</v>
      </c>
    </row>
    <row r="79" spans="1:10" ht="20" x14ac:dyDescent="0.2">
      <c r="A79" s="291">
        <v>96</v>
      </c>
      <c r="B79" s="292">
        <v>27</v>
      </c>
      <c r="C79" s="292">
        <v>14</v>
      </c>
      <c r="D79" s="292">
        <v>3</v>
      </c>
      <c r="E79" s="292">
        <v>5550</v>
      </c>
      <c r="F79" s="292">
        <v>0.5</v>
      </c>
      <c r="G79" s="292">
        <v>1</v>
      </c>
      <c r="H79" s="292">
        <v>0</v>
      </c>
      <c r="I79" s="293">
        <v>873</v>
      </c>
      <c r="J79" s="299">
        <v>0</v>
      </c>
    </row>
    <row r="80" spans="1:10" ht="20" x14ac:dyDescent="0.2">
      <c r="A80" s="291">
        <v>97</v>
      </c>
      <c r="B80" s="292">
        <v>27</v>
      </c>
      <c r="C80" s="292">
        <v>14</v>
      </c>
      <c r="D80" s="292">
        <v>2</v>
      </c>
      <c r="E80" s="292">
        <v>5600</v>
      </c>
      <c r="F80" s="292">
        <v>3.8</v>
      </c>
      <c r="G80" s="292">
        <v>1</v>
      </c>
      <c r="H80" s="292">
        <v>1</v>
      </c>
      <c r="I80" s="293">
        <v>565</v>
      </c>
      <c r="J80" s="299">
        <v>0</v>
      </c>
    </row>
    <row r="81" spans="1:10" ht="20" x14ac:dyDescent="0.2">
      <c r="A81" s="291">
        <v>98</v>
      </c>
      <c r="B81" s="292">
        <v>41</v>
      </c>
      <c r="C81" s="292">
        <v>25</v>
      </c>
      <c r="D81" s="292">
        <v>1</v>
      </c>
      <c r="E81" s="292">
        <v>5780</v>
      </c>
      <c r="F81" s="292">
        <v>4.8</v>
      </c>
      <c r="G81" s="292">
        <v>1</v>
      </c>
      <c r="H81" s="292">
        <v>1</v>
      </c>
      <c r="I81" s="293">
        <v>431</v>
      </c>
      <c r="J81" s="299">
        <v>0</v>
      </c>
    </row>
    <row r="82" spans="1:10" ht="20" x14ac:dyDescent="0.2">
      <c r="A82" s="291">
        <v>99</v>
      </c>
      <c r="B82" s="292">
        <v>36</v>
      </c>
      <c r="C82" s="292">
        <v>29</v>
      </c>
      <c r="D82" s="292">
        <v>1</v>
      </c>
      <c r="E82" s="292">
        <v>5810</v>
      </c>
      <c r="F82" s="292">
        <v>4.5999999999999996</v>
      </c>
      <c r="G82" s="292">
        <v>0</v>
      </c>
      <c r="H82" s="292">
        <v>0</v>
      </c>
      <c r="I82" s="293">
        <v>970</v>
      </c>
      <c r="J82" s="299">
        <v>0</v>
      </c>
    </row>
    <row r="83" spans="1:10" ht="20" x14ac:dyDescent="0.2">
      <c r="A83" s="291">
        <v>100</v>
      </c>
      <c r="B83" s="292">
        <v>32</v>
      </c>
      <c r="C83" s="292">
        <v>25</v>
      </c>
      <c r="D83" s="292">
        <v>1</v>
      </c>
      <c r="E83" s="292">
        <v>8170</v>
      </c>
      <c r="F83" s="292">
        <v>3.5</v>
      </c>
      <c r="G83" s="292">
        <v>0</v>
      </c>
      <c r="H83" s="292">
        <v>0</v>
      </c>
      <c r="I83" s="293">
        <v>519</v>
      </c>
      <c r="J83" s="299">
        <v>0</v>
      </c>
    </row>
    <row r="84" spans="1:10" ht="20" x14ac:dyDescent="0.2">
      <c r="A84" s="291">
        <v>101</v>
      </c>
      <c r="B84" s="292">
        <v>27</v>
      </c>
      <c r="C84" s="292">
        <v>12</v>
      </c>
      <c r="D84" s="292">
        <v>4</v>
      </c>
      <c r="E84" s="292">
        <v>5790</v>
      </c>
      <c r="F84" s="292">
        <v>7</v>
      </c>
      <c r="G84" s="292">
        <v>1</v>
      </c>
      <c r="H84" s="292">
        <v>0</v>
      </c>
      <c r="I84" s="293">
        <v>178</v>
      </c>
      <c r="J84" s="299">
        <v>0</v>
      </c>
    </row>
    <row r="85" spans="1:10" ht="20" x14ac:dyDescent="0.2">
      <c r="A85" s="291">
        <v>102</v>
      </c>
      <c r="B85" s="292">
        <v>33</v>
      </c>
      <c r="C85" s="292">
        <v>16</v>
      </c>
      <c r="D85" s="292">
        <v>1</v>
      </c>
      <c r="E85" s="292">
        <v>5030</v>
      </c>
      <c r="F85" s="292">
        <v>2.2000000000000002</v>
      </c>
      <c r="G85" s="292">
        <v>1</v>
      </c>
      <c r="H85" s="292">
        <v>1</v>
      </c>
      <c r="I85" s="293">
        <v>331</v>
      </c>
      <c r="J85" s="299">
        <v>0</v>
      </c>
    </row>
    <row r="86" spans="1:10" ht="20" x14ac:dyDescent="0.2">
      <c r="A86" s="291">
        <v>103</v>
      </c>
      <c r="B86" s="292">
        <v>55</v>
      </c>
      <c r="C86" s="292">
        <v>31</v>
      </c>
      <c r="D86" s="292">
        <v>1</v>
      </c>
      <c r="E86" s="292">
        <v>9970</v>
      </c>
      <c r="F86" s="292">
        <v>4.2</v>
      </c>
      <c r="G86" s="292">
        <v>1</v>
      </c>
      <c r="H86" s="292">
        <v>0</v>
      </c>
      <c r="I86" s="293">
        <v>624</v>
      </c>
      <c r="J86" s="299">
        <v>0</v>
      </c>
    </row>
    <row r="87" spans="1:10" ht="20" x14ac:dyDescent="0.2">
      <c r="A87" s="291">
        <v>105</v>
      </c>
      <c r="B87" s="292">
        <v>41</v>
      </c>
      <c r="C87" s="292">
        <v>14</v>
      </c>
      <c r="D87" s="292">
        <v>1</v>
      </c>
      <c r="E87" s="292">
        <v>5180</v>
      </c>
      <c r="F87" s="292">
        <v>8.1</v>
      </c>
      <c r="G87" s="292">
        <v>1</v>
      </c>
      <c r="H87" s="292">
        <v>1</v>
      </c>
      <c r="I87" s="293">
        <v>610</v>
      </c>
      <c r="J87" s="299">
        <v>0</v>
      </c>
    </row>
    <row r="88" spans="1:10" ht="20" x14ac:dyDescent="0.2">
      <c r="A88" s="291">
        <v>106</v>
      </c>
      <c r="B88" s="292">
        <v>41</v>
      </c>
      <c r="C88" s="292">
        <v>23</v>
      </c>
      <c r="D88" s="292">
        <v>2</v>
      </c>
      <c r="E88" s="292">
        <v>9840</v>
      </c>
      <c r="F88" s="292">
        <v>3.4</v>
      </c>
      <c r="G88" s="292">
        <v>1</v>
      </c>
      <c r="H88" s="292">
        <v>0</v>
      </c>
      <c r="I88" s="293">
        <v>131</v>
      </c>
      <c r="J88" s="299">
        <v>0</v>
      </c>
    </row>
    <row r="89" spans="1:10" ht="20" x14ac:dyDescent="0.2">
      <c r="A89" s="291">
        <v>107</v>
      </c>
      <c r="B89" s="292">
        <v>42</v>
      </c>
      <c r="C89" s="292">
        <v>30</v>
      </c>
      <c r="D89" s="292">
        <v>1</v>
      </c>
      <c r="E89" s="292">
        <v>7860</v>
      </c>
      <c r="F89" s="292">
        <v>7.1</v>
      </c>
      <c r="G89" s="292">
        <v>1</v>
      </c>
      <c r="H89" s="292">
        <v>1</v>
      </c>
      <c r="I89" s="293">
        <v>1859</v>
      </c>
      <c r="J89" s="299">
        <v>0</v>
      </c>
    </row>
    <row r="90" spans="1:10" ht="20" x14ac:dyDescent="0.2">
      <c r="A90" s="291">
        <v>108</v>
      </c>
      <c r="B90" s="292">
        <v>32</v>
      </c>
      <c r="C90" s="292">
        <v>13</v>
      </c>
      <c r="D90" s="292">
        <v>4</v>
      </c>
      <c r="E90" s="292">
        <v>5350</v>
      </c>
      <c r="F90" s="292">
        <v>3.1</v>
      </c>
      <c r="G90" s="292">
        <v>0</v>
      </c>
      <c r="H90" s="292">
        <v>0</v>
      </c>
      <c r="I90" s="293">
        <v>676</v>
      </c>
      <c r="J90" s="299">
        <v>0</v>
      </c>
    </row>
    <row r="91" spans="1:10" ht="20" x14ac:dyDescent="0.2">
      <c r="A91" s="291">
        <v>110</v>
      </c>
      <c r="B91" s="292">
        <v>46</v>
      </c>
      <c r="C91" s="292">
        <v>13</v>
      </c>
      <c r="D91" s="292">
        <v>1</v>
      </c>
      <c r="E91" s="292">
        <v>6960</v>
      </c>
      <c r="F91" s="292">
        <v>5.6</v>
      </c>
      <c r="G91" s="292">
        <v>1</v>
      </c>
      <c r="H91" s="292">
        <v>1</v>
      </c>
      <c r="I91" s="293">
        <v>250</v>
      </c>
      <c r="J91" s="299">
        <v>0</v>
      </c>
    </row>
    <row r="92" spans="1:10" ht="20" x14ac:dyDescent="0.2">
      <c r="A92" s="291">
        <v>113</v>
      </c>
      <c r="B92" s="292">
        <v>42</v>
      </c>
      <c r="C92" s="292">
        <v>19</v>
      </c>
      <c r="D92" s="292">
        <v>3</v>
      </c>
      <c r="E92" s="292">
        <v>5160</v>
      </c>
      <c r="F92" s="292">
        <v>6.8</v>
      </c>
      <c r="G92" s="292">
        <v>1</v>
      </c>
      <c r="H92" s="292">
        <v>0</v>
      </c>
      <c r="I92" s="293">
        <v>396</v>
      </c>
      <c r="J92" s="299">
        <v>0</v>
      </c>
    </row>
    <row r="93" spans="1:10" ht="20" x14ac:dyDescent="0.2">
      <c r="A93" s="291">
        <v>115</v>
      </c>
      <c r="B93" s="292">
        <v>41</v>
      </c>
      <c r="C93" s="292">
        <v>16</v>
      </c>
      <c r="D93" s="292">
        <v>2</v>
      </c>
      <c r="E93" s="292">
        <v>4950</v>
      </c>
      <c r="F93" s="292">
        <v>5.8</v>
      </c>
      <c r="G93" s="292">
        <v>0</v>
      </c>
      <c r="H93" s="292">
        <v>0</v>
      </c>
      <c r="I93" s="293">
        <v>358</v>
      </c>
      <c r="J93" s="299">
        <v>0</v>
      </c>
    </row>
    <row r="94" spans="1:10" ht="20" x14ac:dyDescent="0.2">
      <c r="A94" s="291">
        <v>116</v>
      </c>
      <c r="B94" s="292">
        <v>40</v>
      </c>
      <c r="C94" s="292">
        <v>15</v>
      </c>
      <c r="D94" s="292">
        <v>2</v>
      </c>
      <c r="E94" s="292">
        <v>5220</v>
      </c>
      <c r="F94" s="292">
        <v>8.6999999999999993</v>
      </c>
      <c r="G94" s="292">
        <v>1</v>
      </c>
      <c r="H94" s="292">
        <v>0</v>
      </c>
      <c r="I94" s="293">
        <v>205</v>
      </c>
      <c r="J94" s="299">
        <v>0</v>
      </c>
    </row>
    <row r="95" spans="1:10" ht="20" x14ac:dyDescent="0.2">
      <c r="A95" s="291">
        <v>117</v>
      </c>
      <c r="B95" s="292">
        <v>27</v>
      </c>
      <c r="C95" s="292">
        <v>14</v>
      </c>
      <c r="D95" s="292">
        <v>1</v>
      </c>
      <c r="E95" s="292">
        <v>5300</v>
      </c>
      <c r="F95" s="292">
        <v>6.4</v>
      </c>
      <c r="G95" s="292">
        <v>1</v>
      </c>
      <c r="H95" s="292">
        <v>1</v>
      </c>
      <c r="I95" s="293">
        <v>906</v>
      </c>
      <c r="J95" s="299">
        <v>0</v>
      </c>
    </row>
    <row r="96" spans="1:10" ht="20" x14ac:dyDescent="0.2">
      <c r="A96" s="291">
        <v>118</v>
      </c>
      <c r="B96" s="292">
        <v>39</v>
      </c>
      <c r="C96" s="292">
        <v>25</v>
      </c>
      <c r="D96" s="292">
        <v>1</v>
      </c>
      <c r="E96" s="292">
        <v>8710</v>
      </c>
      <c r="F96" s="292">
        <v>7.2</v>
      </c>
      <c r="G96" s="292">
        <v>0</v>
      </c>
      <c r="H96" s="292">
        <v>0</v>
      </c>
      <c r="I96" s="293">
        <v>601</v>
      </c>
      <c r="J96" s="299">
        <v>0</v>
      </c>
    </row>
    <row r="97" spans="1:10" ht="20" x14ac:dyDescent="0.2">
      <c r="A97" s="291">
        <v>120</v>
      </c>
      <c r="B97" s="292">
        <v>44</v>
      </c>
      <c r="C97" s="292">
        <v>29</v>
      </c>
      <c r="D97" s="292">
        <v>2</v>
      </c>
      <c r="E97" s="292">
        <v>11820</v>
      </c>
      <c r="F97" s="292">
        <v>5</v>
      </c>
      <c r="G97" s="292">
        <v>1</v>
      </c>
      <c r="H97" s="292">
        <v>1</v>
      </c>
      <c r="I97" s="293">
        <v>951</v>
      </c>
      <c r="J97" s="299">
        <v>0</v>
      </c>
    </row>
    <row r="98" spans="1:10" ht="20" x14ac:dyDescent="0.2">
      <c r="A98" s="291">
        <v>121</v>
      </c>
      <c r="B98" s="292">
        <v>44</v>
      </c>
      <c r="C98" s="292">
        <v>23</v>
      </c>
      <c r="D98" s="292">
        <v>3</v>
      </c>
      <c r="E98" s="292">
        <v>10110</v>
      </c>
      <c r="F98" s="292">
        <v>7.4</v>
      </c>
      <c r="G98" s="292">
        <v>1</v>
      </c>
      <c r="H98" s="292">
        <v>1</v>
      </c>
      <c r="I98" s="293">
        <v>614</v>
      </c>
      <c r="J98" s="299">
        <v>0</v>
      </c>
    </row>
    <row r="99" spans="1:10" ht="20" x14ac:dyDescent="0.2">
      <c r="A99" s="291">
        <v>122</v>
      </c>
      <c r="B99" s="292">
        <v>42</v>
      </c>
      <c r="C99" s="292">
        <v>29</v>
      </c>
      <c r="D99" s="292">
        <v>1</v>
      </c>
      <c r="E99" s="292">
        <v>8160</v>
      </c>
      <c r="F99" s="292">
        <v>5.2</v>
      </c>
      <c r="G99" s="292">
        <v>1</v>
      </c>
      <c r="H99" s="292">
        <v>1</v>
      </c>
      <c r="I99" s="293">
        <v>571</v>
      </c>
      <c r="J99" s="299">
        <v>0</v>
      </c>
    </row>
    <row r="100" spans="1:10" ht="20" x14ac:dyDescent="0.2">
      <c r="A100" s="291">
        <v>123</v>
      </c>
      <c r="B100" s="292">
        <v>48</v>
      </c>
      <c r="C100" s="292">
        <v>18</v>
      </c>
      <c r="D100" s="292">
        <v>3</v>
      </c>
      <c r="E100" s="292">
        <v>8090.0000000000009</v>
      </c>
      <c r="F100" s="292">
        <v>2.9</v>
      </c>
      <c r="G100" s="292">
        <v>1</v>
      </c>
      <c r="H100" s="292">
        <v>0</v>
      </c>
      <c r="I100" s="293">
        <v>1308</v>
      </c>
      <c r="J100" s="299">
        <v>0</v>
      </c>
    </row>
    <row r="101" spans="1:10" ht="20" x14ac:dyDescent="0.2">
      <c r="A101" s="291">
        <v>125</v>
      </c>
      <c r="B101" s="292">
        <v>49</v>
      </c>
      <c r="C101" s="292">
        <v>19</v>
      </c>
      <c r="D101" s="292">
        <v>2</v>
      </c>
      <c r="E101" s="292">
        <v>6120</v>
      </c>
      <c r="F101" s="292">
        <v>8.1</v>
      </c>
      <c r="G101" s="292">
        <v>1</v>
      </c>
      <c r="H101" s="292">
        <v>1</v>
      </c>
      <c r="I101" s="293">
        <v>194</v>
      </c>
      <c r="J101" s="299">
        <v>0</v>
      </c>
    </row>
    <row r="102" spans="1:10" ht="20" x14ac:dyDescent="0.2">
      <c r="A102" s="291">
        <v>127</v>
      </c>
      <c r="B102" s="292">
        <v>30</v>
      </c>
      <c r="C102" s="292">
        <v>23</v>
      </c>
      <c r="D102" s="292">
        <v>1</v>
      </c>
      <c r="E102" s="292">
        <v>6390</v>
      </c>
      <c r="F102" s="292">
        <v>4.4000000000000004</v>
      </c>
      <c r="G102" s="292">
        <v>1</v>
      </c>
      <c r="H102" s="292">
        <v>0</v>
      </c>
      <c r="I102" s="293">
        <v>203</v>
      </c>
      <c r="J102" s="299">
        <v>0</v>
      </c>
    </row>
    <row r="103" spans="1:10" ht="20" x14ac:dyDescent="0.2">
      <c r="A103" s="291">
        <v>128</v>
      </c>
      <c r="B103" s="292">
        <v>38</v>
      </c>
      <c r="C103" s="292">
        <v>22</v>
      </c>
      <c r="D103" s="292">
        <v>1</v>
      </c>
      <c r="E103" s="292">
        <v>5000</v>
      </c>
      <c r="F103" s="292">
        <v>4.2</v>
      </c>
      <c r="G103" s="292">
        <v>1</v>
      </c>
      <c r="H103" s="292">
        <v>0</v>
      </c>
      <c r="I103" s="293">
        <v>651</v>
      </c>
      <c r="J103" s="299">
        <v>0</v>
      </c>
    </row>
    <row r="104" spans="1:10" ht="20" x14ac:dyDescent="0.2">
      <c r="A104" s="291">
        <v>129</v>
      </c>
      <c r="B104" s="292">
        <v>44</v>
      </c>
      <c r="C104" s="292">
        <v>28</v>
      </c>
      <c r="D104" s="292">
        <v>2</v>
      </c>
      <c r="E104" s="292">
        <v>7080</v>
      </c>
      <c r="F104" s="292">
        <v>5.8</v>
      </c>
      <c r="G104" s="292">
        <v>1</v>
      </c>
      <c r="H104" s="292">
        <v>0</v>
      </c>
      <c r="I104" s="293">
        <v>1324</v>
      </c>
      <c r="J104" s="299">
        <v>0</v>
      </c>
    </row>
    <row r="105" spans="1:10" ht="20" x14ac:dyDescent="0.2">
      <c r="A105" s="291">
        <v>130</v>
      </c>
      <c r="B105" s="292">
        <v>37</v>
      </c>
      <c r="C105" s="292">
        <v>12</v>
      </c>
      <c r="D105" s="292">
        <v>3</v>
      </c>
      <c r="E105" s="292">
        <v>5990</v>
      </c>
      <c r="F105" s="292">
        <v>6.7</v>
      </c>
      <c r="G105" s="292">
        <v>1</v>
      </c>
      <c r="H105" s="292">
        <v>0</v>
      </c>
      <c r="I105" s="293">
        <v>479</v>
      </c>
      <c r="J105" s="299">
        <v>0</v>
      </c>
    </row>
    <row r="106" spans="1:10" ht="20" x14ac:dyDescent="0.2">
      <c r="A106" s="291">
        <v>131</v>
      </c>
      <c r="B106" s="292">
        <v>43</v>
      </c>
      <c r="C106" s="292">
        <v>18</v>
      </c>
      <c r="D106" s="292">
        <v>2</v>
      </c>
      <c r="E106" s="292">
        <v>5600</v>
      </c>
      <c r="F106" s="292">
        <v>5.4</v>
      </c>
      <c r="G106" s="292">
        <v>0</v>
      </c>
      <c r="H106" s="292">
        <v>0</v>
      </c>
      <c r="I106" s="293">
        <v>672</v>
      </c>
      <c r="J106" s="299">
        <v>0</v>
      </c>
    </row>
    <row r="107" spans="1:10" ht="20" x14ac:dyDescent="0.2">
      <c r="A107" s="291">
        <v>132</v>
      </c>
      <c r="B107" s="292">
        <v>38</v>
      </c>
      <c r="C107" s="292">
        <v>21</v>
      </c>
      <c r="D107" s="292">
        <v>2</v>
      </c>
      <c r="E107" s="292">
        <v>6630</v>
      </c>
      <c r="F107" s="292">
        <v>5.9</v>
      </c>
      <c r="G107" s="292">
        <v>1</v>
      </c>
      <c r="H107" s="292">
        <v>0</v>
      </c>
      <c r="I107" s="293">
        <v>1148</v>
      </c>
      <c r="J107" s="299">
        <v>0</v>
      </c>
    </row>
    <row r="108" spans="1:10" ht="20" x14ac:dyDescent="0.2">
      <c r="A108" s="291">
        <v>134</v>
      </c>
      <c r="B108" s="292">
        <v>40</v>
      </c>
      <c r="C108" s="292">
        <v>25</v>
      </c>
      <c r="D108" s="292">
        <v>2</v>
      </c>
      <c r="E108" s="292">
        <v>7990.0000000000009</v>
      </c>
      <c r="F108" s="292">
        <v>4.5999999999999996</v>
      </c>
      <c r="G108" s="292">
        <v>0</v>
      </c>
      <c r="H108" s="292">
        <v>1</v>
      </c>
      <c r="I108" s="293">
        <v>339</v>
      </c>
      <c r="J108" s="299">
        <v>0</v>
      </c>
    </row>
    <row r="109" spans="1:10" ht="20" x14ac:dyDescent="0.2">
      <c r="A109" s="291">
        <v>135</v>
      </c>
      <c r="B109" s="292">
        <v>43</v>
      </c>
      <c r="C109" s="292">
        <v>24</v>
      </c>
      <c r="D109" s="292">
        <v>1</v>
      </c>
      <c r="E109" s="292">
        <v>11000</v>
      </c>
      <c r="F109" s="292">
        <v>6.4</v>
      </c>
      <c r="G109" s="292">
        <v>1</v>
      </c>
      <c r="H109" s="292">
        <v>1</v>
      </c>
      <c r="I109" s="293">
        <v>834</v>
      </c>
      <c r="J109" s="299">
        <v>0</v>
      </c>
    </row>
    <row r="110" spans="1:10" ht="20" x14ac:dyDescent="0.2">
      <c r="A110" s="291">
        <v>136</v>
      </c>
      <c r="B110" s="292">
        <v>54</v>
      </c>
      <c r="C110" s="292">
        <v>15</v>
      </c>
      <c r="D110" s="292">
        <v>1</v>
      </c>
      <c r="E110" s="292">
        <v>5700</v>
      </c>
      <c r="F110" s="292">
        <v>4.4000000000000004</v>
      </c>
      <c r="G110" s="292">
        <v>1</v>
      </c>
      <c r="H110" s="292">
        <v>0</v>
      </c>
      <c r="I110" s="293">
        <v>147</v>
      </c>
      <c r="J110" s="299">
        <v>0</v>
      </c>
    </row>
    <row r="111" spans="1:10" ht="20" x14ac:dyDescent="0.2">
      <c r="A111" s="291">
        <v>137</v>
      </c>
      <c r="B111" s="292">
        <v>47</v>
      </c>
      <c r="C111" s="292">
        <v>38</v>
      </c>
      <c r="D111" s="292">
        <v>1</v>
      </c>
      <c r="E111" s="292">
        <v>15170</v>
      </c>
      <c r="F111" s="292">
        <v>8.6999999999999993</v>
      </c>
      <c r="G111" s="292">
        <v>1</v>
      </c>
      <c r="H111" s="292">
        <v>0</v>
      </c>
      <c r="I111" s="293">
        <v>990</v>
      </c>
      <c r="J111" s="299">
        <v>0</v>
      </c>
    </row>
    <row r="112" spans="1:10" ht="20" x14ac:dyDescent="0.2">
      <c r="A112" s="291">
        <v>138</v>
      </c>
      <c r="B112" s="292">
        <v>28</v>
      </c>
      <c r="C112" s="292">
        <v>15</v>
      </c>
      <c r="D112" s="292">
        <v>1</v>
      </c>
      <c r="E112" s="292">
        <v>5160</v>
      </c>
      <c r="F112" s="292">
        <v>3.8</v>
      </c>
      <c r="G112" s="292">
        <v>0</v>
      </c>
      <c r="H112" s="292">
        <v>0</v>
      </c>
      <c r="I112" s="293">
        <v>1054</v>
      </c>
      <c r="J112" s="299">
        <v>0</v>
      </c>
    </row>
    <row r="113" spans="1:10" ht="20" x14ac:dyDescent="0.2">
      <c r="A113" s="291">
        <v>142</v>
      </c>
      <c r="B113" s="292">
        <v>33</v>
      </c>
      <c r="C113" s="292">
        <v>24</v>
      </c>
      <c r="D113" s="292">
        <v>1</v>
      </c>
      <c r="E113" s="292">
        <v>6140</v>
      </c>
      <c r="F113" s="292">
        <v>4.4000000000000004</v>
      </c>
      <c r="G113" s="292">
        <v>1</v>
      </c>
      <c r="H113" s="292">
        <v>0</v>
      </c>
      <c r="I113" s="293">
        <v>904</v>
      </c>
      <c r="J113" s="299">
        <v>0</v>
      </c>
    </row>
    <row r="114" spans="1:10" ht="20" x14ac:dyDescent="0.2">
      <c r="A114" s="291">
        <v>143</v>
      </c>
      <c r="B114" s="292">
        <v>29</v>
      </c>
      <c r="C114" s="292">
        <v>13</v>
      </c>
      <c r="D114" s="292">
        <v>1</v>
      </c>
      <c r="E114" s="292">
        <v>5520</v>
      </c>
      <c r="F114" s="292">
        <v>7.8</v>
      </c>
      <c r="G114" s="292">
        <v>1</v>
      </c>
      <c r="H114" s="292">
        <v>1</v>
      </c>
      <c r="I114" s="293">
        <v>548</v>
      </c>
      <c r="J114" s="299">
        <v>0</v>
      </c>
    </row>
    <row r="115" spans="1:10" ht="20" x14ac:dyDescent="0.2">
      <c r="A115" s="291">
        <v>144</v>
      </c>
      <c r="B115" s="292">
        <v>40</v>
      </c>
      <c r="C115" s="292">
        <v>31</v>
      </c>
      <c r="D115" s="292">
        <v>1</v>
      </c>
      <c r="E115" s="292">
        <v>10890</v>
      </c>
      <c r="F115" s="292">
        <v>6.8</v>
      </c>
      <c r="G115" s="292">
        <v>1</v>
      </c>
      <c r="H115" s="292">
        <v>0</v>
      </c>
      <c r="I115" s="293">
        <v>545</v>
      </c>
      <c r="J115" s="299">
        <v>0</v>
      </c>
    </row>
    <row r="116" spans="1:10" ht="20" x14ac:dyDescent="0.2">
      <c r="A116" s="291">
        <v>147</v>
      </c>
      <c r="B116" s="292">
        <v>56</v>
      </c>
      <c r="C116" s="292">
        <v>36</v>
      </c>
      <c r="D116" s="292">
        <v>1</v>
      </c>
      <c r="E116" s="292">
        <v>11270</v>
      </c>
      <c r="F116" s="292">
        <v>1.6</v>
      </c>
      <c r="G116" s="292">
        <v>1</v>
      </c>
      <c r="H116" s="292">
        <v>0</v>
      </c>
      <c r="I116" s="293">
        <v>1521</v>
      </c>
      <c r="J116" s="299">
        <v>0</v>
      </c>
    </row>
    <row r="117" spans="1:10" ht="20" x14ac:dyDescent="0.2">
      <c r="A117" s="291">
        <v>148</v>
      </c>
      <c r="B117" s="292">
        <v>50</v>
      </c>
      <c r="C117" s="292">
        <v>37</v>
      </c>
      <c r="D117" s="292">
        <v>1</v>
      </c>
      <c r="E117" s="292">
        <v>8140.0000000000009</v>
      </c>
      <c r="F117" s="292">
        <v>8</v>
      </c>
      <c r="G117" s="292">
        <v>1</v>
      </c>
      <c r="H117" s="292">
        <v>0</v>
      </c>
      <c r="I117" s="293">
        <v>149</v>
      </c>
      <c r="J117" s="299">
        <v>0</v>
      </c>
    </row>
    <row r="118" spans="1:10" ht="20" x14ac:dyDescent="0.2">
      <c r="A118" s="291">
        <v>149</v>
      </c>
      <c r="B118" s="292">
        <v>61</v>
      </c>
      <c r="C118" s="292">
        <v>26</v>
      </c>
      <c r="D118" s="292">
        <v>4</v>
      </c>
      <c r="E118" s="292">
        <v>19820</v>
      </c>
      <c r="F118" s="292">
        <v>2.1</v>
      </c>
      <c r="G118" s="292">
        <v>1</v>
      </c>
      <c r="H118" s="292">
        <v>1</v>
      </c>
      <c r="I118" s="293">
        <v>1696</v>
      </c>
      <c r="J118" s="299">
        <v>0</v>
      </c>
    </row>
    <row r="119" spans="1:10" ht="20" x14ac:dyDescent="0.2">
      <c r="A119" s="291">
        <v>150</v>
      </c>
      <c r="B119" s="292">
        <v>46</v>
      </c>
      <c r="C119" s="292">
        <v>26</v>
      </c>
      <c r="D119" s="292">
        <v>1</v>
      </c>
      <c r="E119" s="292">
        <v>9620</v>
      </c>
      <c r="F119" s="292">
        <v>3.5</v>
      </c>
      <c r="G119" s="292">
        <v>1</v>
      </c>
      <c r="H119" s="292">
        <v>1</v>
      </c>
      <c r="I119" s="293">
        <v>998</v>
      </c>
      <c r="J119" s="299">
        <v>0</v>
      </c>
    </row>
    <row r="120" spans="1:10" ht="20" x14ac:dyDescent="0.2">
      <c r="A120" s="291">
        <v>151</v>
      </c>
      <c r="B120" s="292">
        <v>44</v>
      </c>
      <c r="C120" s="292">
        <v>22</v>
      </c>
      <c r="D120" s="292">
        <v>2</v>
      </c>
      <c r="E120" s="292">
        <v>8440</v>
      </c>
      <c r="F120" s="292">
        <v>3.5</v>
      </c>
      <c r="G120" s="292">
        <v>1</v>
      </c>
      <c r="H120" s="292">
        <v>0</v>
      </c>
      <c r="I120" s="293">
        <v>177</v>
      </c>
      <c r="J120" s="299">
        <v>0</v>
      </c>
    </row>
    <row r="121" spans="1:10" ht="20" x14ac:dyDescent="0.2">
      <c r="A121" s="291">
        <v>152</v>
      </c>
      <c r="B121" s="292">
        <v>41</v>
      </c>
      <c r="C121" s="292">
        <v>22</v>
      </c>
      <c r="D121" s="292">
        <v>2</v>
      </c>
      <c r="E121" s="292">
        <v>6820</v>
      </c>
      <c r="F121" s="292">
        <v>7.2</v>
      </c>
      <c r="G121" s="292">
        <v>0</v>
      </c>
      <c r="H121" s="292">
        <v>1</v>
      </c>
      <c r="I121" s="293">
        <v>590</v>
      </c>
      <c r="J121" s="299">
        <v>0</v>
      </c>
    </row>
    <row r="122" spans="1:10" ht="20" x14ac:dyDescent="0.2">
      <c r="A122" s="291">
        <v>153</v>
      </c>
      <c r="B122" s="292">
        <v>41</v>
      </c>
      <c r="C122" s="292">
        <v>23</v>
      </c>
      <c r="D122" s="292">
        <v>1</v>
      </c>
      <c r="E122" s="292">
        <v>7060</v>
      </c>
      <c r="F122" s="292">
        <v>10.4</v>
      </c>
      <c r="G122" s="292">
        <v>1</v>
      </c>
      <c r="H122" s="292">
        <v>1</v>
      </c>
      <c r="I122" s="293">
        <v>461</v>
      </c>
      <c r="J122" s="299">
        <v>0</v>
      </c>
    </row>
    <row r="123" spans="1:10" ht="20" x14ac:dyDescent="0.2">
      <c r="A123" s="291">
        <v>155</v>
      </c>
      <c r="B123" s="292">
        <v>47</v>
      </c>
      <c r="C123" s="292">
        <v>18</v>
      </c>
      <c r="D123" s="292">
        <v>1</v>
      </c>
      <c r="E123" s="292">
        <v>6870</v>
      </c>
      <c r="F123" s="292">
        <v>7.3</v>
      </c>
      <c r="G123" s="292">
        <v>1</v>
      </c>
      <c r="H123" s="292">
        <v>1</v>
      </c>
      <c r="I123" s="293">
        <v>338</v>
      </c>
      <c r="J123" s="299">
        <v>0</v>
      </c>
    </row>
    <row r="124" spans="1:10" ht="20" x14ac:dyDescent="0.2">
      <c r="A124" s="291">
        <v>156</v>
      </c>
      <c r="B124" s="292">
        <v>35</v>
      </c>
      <c r="C124" s="292">
        <v>23</v>
      </c>
      <c r="D124" s="292">
        <v>1</v>
      </c>
      <c r="E124" s="292">
        <v>5520</v>
      </c>
      <c r="F124" s="292">
        <v>5.9</v>
      </c>
      <c r="G124" s="292">
        <v>1</v>
      </c>
      <c r="H124" s="292">
        <v>0</v>
      </c>
      <c r="I124" s="293">
        <v>223</v>
      </c>
      <c r="J124" s="299">
        <v>0</v>
      </c>
    </row>
    <row r="125" spans="1:10" ht="20" x14ac:dyDescent="0.2">
      <c r="A125" s="291">
        <v>157</v>
      </c>
      <c r="B125" s="292">
        <v>28</v>
      </c>
      <c r="C125" s="292">
        <v>17</v>
      </c>
      <c r="D125" s="292">
        <v>2</v>
      </c>
      <c r="E125" s="292">
        <v>4910</v>
      </c>
      <c r="F125" s="292">
        <v>2.5</v>
      </c>
      <c r="G125" s="292">
        <v>1</v>
      </c>
      <c r="H125" s="292">
        <v>0</v>
      </c>
      <c r="I125" s="293">
        <v>624</v>
      </c>
      <c r="J125" s="299">
        <v>0</v>
      </c>
    </row>
    <row r="126" spans="1:10" ht="20" x14ac:dyDescent="0.2">
      <c r="A126" s="291">
        <v>158</v>
      </c>
      <c r="B126" s="292">
        <v>31</v>
      </c>
      <c r="C126" s="292">
        <v>21</v>
      </c>
      <c r="D126" s="292">
        <v>1</v>
      </c>
      <c r="E126" s="292">
        <v>5520</v>
      </c>
      <c r="F126" s="292">
        <v>4</v>
      </c>
      <c r="G126" s="292">
        <v>0</v>
      </c>
      <c r="H126" s="292">
        <v>1</v>
      </c>
      <c r="I126" s="293">
        <v>195</v>
      </c>
      <c r="J126" s="299">
        <v>0</v>
      </c>
    </row>
    <row r="127" spans="1:10" ht="20" x14ac:dyDescent="0.2">
      <c r="A127" s="291">
        <v>159</v>
      </c>
      <c r="B127" s="292">
        <v>38</v>
      </c>
      <c r="C127" s="292">
        <v>30</v>
      </c>
      <c r="D127" s="292">
        <v>1</v>
      </c>
      <c r="E127" s="292">
        <v>13220</v>
      </c>
      <c r="F127" s="292">
        <v>5.8</v>
      </c>
      <c r="G127" s="292">
        <v>1</v>
      </c>
      <c r="H127" s="292">
        <v>0</v>
      </c>
      <c r="I127" s="293">
        <v>1466</v>
      </c>
      <c r="J127" s="299">
        <v>0</v>
      </c>
    </row>
    <row r="128" spans="1:10" ht="20" x14ac:dyDescent="0.2">
      <c r="A128" s="291">
        <v>160</v>
      </c>
      <c r="B128" s="292">
        <v>34</v>
      </c>
      <c r="C128" s="292">
        <v>23</v>
      </c>
      <c r="D128" s="292">
        <v>2</v>
      </c>
      <c r="E128" s="292">
        <v>6420</v>
      </c>
      <c r="F128" s="292">
        <v>1</v>
      </c>
      <c r="G128" s="292">
        <v>0</v>
      </c>
      <c r="H128" s="292">
        <v>0</v>
      </c>
      <c r="I128" s="293">
        <v>307</v>
      </c>
      <c r="J128" s="299">
        <v>0</v>
      </c>
    </row>
    <row r="129" spans="1:10" ht="20" x14ac:dyDescent="0.2">
      <c r="A129" s="291">
        <v>163</v>
      </c>
      <c r="B129" s="292">
        <v>49</v>
      </c>
      <c r="C129" s="292">
        <v>20</v>
      </c>
      <c r="D129" s="292">
        <v>3</v>
      </c>
      <c r="E129" s="292">
        <v>12050</v>
      </c>
      <c r="F129" s="292">
        <v>1.9</v>
      </c>
      <c r="G129" s="292">
        <v>0</v>
      </c>
      <c r="H129" s="292">
        <v>1</v>
      </c>
      <c r="I129" s="293">
        <v>212</v>
      </c>
      <c r="J129" s="299">
        <v>0</v>
      </c>
    </row>
    <row r="130" spans="1:10" ht="20" x14ac:dyDescent="0.2">
      <c r="A130" s="291">
        <v>164</v>
      </c>
      <c r="B130" s="292">
        <v>38</v>
      </c>
      <c r="C130" s="292">
        <v>26</v>
      </c>
      <c r="D130" s="292">
        <v>1</v>
      </c>
      <c r="E130" s="292">
        <v>6580</v>
      </c>
      <c r="F130" s="292">
        <v>6.4</v>
      </c>
      <c r="G130" s="292">
        <v>1</v>
      </c>
      <c r="H130" s="292">
        <v>0</v>
      </c>
      <c r="I130" s="293">
        <v>236</v>
      </c>
      <c r="J130" s="299">
        <v>0</v>
      </c>
    </row>
    <row r="131" spans="1:10" ht="20" x14ac:dyDescent="0.2">
      <c r="A131" s="291">
        <v>165</v>
      </c>
      <c r="B131" s="292">
        <v>32</v>
      </c>
      <c r="C131" s="292">
        <v>13</v>
      </c>
      <c r="D131" s="292">
        <v>2</v>
      </c>
      <c r="E131" s="292">
        <v>6900</v>
      </c>
      <c r="F131" s="292">
        <v>3.7</v>
      </c>
      <c r="G131" s="292">
        <v>1</v>
      </c>
      <c r="H131" s="292">
        <v>1</v>
      </c>
      <c r="I131" s="293">
        <v>1348</v>
      </c>
      <c r="J131" s="299">
        <v>0</v>
      </c>
    </row>
    <row r="132" spans="1:10" ht="20" x14ac:dyDescent="0.2">
      <c r="A132" s="291">
        <v>166</v>
      </c>
      <c r="B132" s="292">
        <v>46</v>
      </c>
      <c r="C132" s="292">
        <v>28</v>
      </c>
      <c r="D132" s="292">
        <v>1</v>
      </c>
      <c r="E132" s="292">
        <v>10400</v>
      </c>
      <c r="F132" s="292">
        <v>5.4</v>
      </c>
      <c r="G132" s="292">
        <v>0</v>
      </c>
      <c r="H132" s="292">
        <v>0</v>
      </c>
      <c r="I132" s="293">
        <v>582</v>
      </c>
      <c r="J132" s="299">
        <v>0</v>
      </c>
    </row>
    <row r="133" spans="1:10" ht="20" x14ac:dyDescent="0.2">
      <c r="A133" s="291">
        <v>167</v>
      </c>
      <c r="B133" s="292">
        <v>34</v>
      </c>
      <c r="C133" s="292">
        <v>18</v>
      </c>
      <c r="D133" s="292">
        <v>4</v>
      </c>
      <c r="E133" s="292">
        <v>6590</v>
      </c>
      <c r="F133" s="292">
        <v>4.4000000000000004</v>
      </c>
      <c r="G133" s="292">
        <v>1</v>
      </c>
      <c r="H133" s="292">
        <v>0</v>
      </c>
      <c r="I133" s="293">
        <v>863</v>
      </c>
      <c r="J133" s="299">
        <v>0</v>
      </c>
    </row>
    <row r="134" spans="1:10" ht="20" x14ac:dyDescent="0.2">
      <c r="A134" s="291">
        <v>168</v>
      </c>
      <c r="B134" s="292">
        <v>31</v>
      </c>
      <c r="C134" s="292">
        <v>15</v>
      </c>
      <c r="D134" s="292">
        <v>1</v>
      </c>
      <c r="E134" s="292">
        <v>6660</v>
      </c>
      <c r="F134" s="292">
        <v>4.5</v>
      </c>
      <c r="G134" s="292">
        <v>1</v>
      </c>
      <c r="H134" s="292">
        <v>1</v>
      </c>
      <c r="I134" s="293">
        <v>442</v>
      </c>
      <c r="J134" s="299">
        <v>0</v>
      </c>
    </row>
    <row r="135" spans="1:10" ht="20" x14ac:dyDescent="0.2">
      <c r="A135" s="291">
        <v>169</v>
      </c>
      <c r="B135" s="292">
        <v>46</v>
      </c>
      <c r="C135" s="292">
        <v>25</v>
      </c>
      <c r="D135" s="292">
        <v>1</v>
      </c>
      <c r="E135" s="292">
        <v>6840</v>
      </c>
      <c r="F135" s="292">
        <v>3.4</v>
      </c>
      <c r="G135" s="292">
        <v>0</v>
      </c>
      <c r="H135" s="292">
        <v>0</v>
      </c>
      <c r="I135" s="293">
        <v>190</v>
      </c>
      <c r="J135" s="299">
        <v>0</v>
      </c>
    </row>
    <row r="136" spans="1:10" ht="20" x14ac:dyDescent="0.2">
      <c r="A136" s="291">
        <v>171</v>
      </c>
      <c r="B136" s="292">
        <v>48</v>
      </c>
      <c r="C136" s="292">
        <v>20</v>
      </c>
      <c r="D136" s="292">
        <v>4</v>
      </c>
      <c r="E136" s="292">
        <v>12980.000000000002</v>
      </c>
      <c r="F136" s="292">
        <v>2.7</v>
      </c>
      <c r="G136" s="292">
        <v>0</v>
      </c>
      <c r="H136" s="292">
        <v>0</v>
      </c>
      <c r="I136" s="293">
        <v>2677</v>
      </c>
      <c r="J136" s="299">
        <v>0</v>
      </c>
    </row>
    <row r="137" spans="1:10" ht="20" x14ac:dyDescent="0.2">
      <c r="A137" s="291">
        <v>172</v>
      </c>
      <c r="B137" s="292">
        <v>44</v>
      </c>
      <c r="C137" s="292">
        <v>27</v>
      </c>
      <c r="D137" s="292">
        <v>1</v>
      </c>
      <c r="E137" s="292">
        <v>7910</v>
      </c>
      <c r="F137" s="292">
        <v>3</v>
      </c>
      <c r="G137" s="292">
        <v>0</v>
      </c>
      <c r="H137" s="292">
        <v>0</v>
      </c>
      <c r="I137" s="293">
        <v>182</v>
      </c>
      <c r="J137" s="299">
        <v>0</v>
      </c>
    </row>
    <row r="138" spans="1:10" ht="20" x14ac:dyDescent="0.2">
      <c r="A138" s="291">
        <v>173</v>
      </c>
      <c r="B138" s="292">
        <v>35</v>
      </c>
      <c r="C138" s="292">
        <v>13</v>
      </c>
      <c r="D138" s="292">
        <v>1</v>
      </c>
      <c r="E138" s="292">
        <v>5770</v>
      </c>
      <c r="F138" s="292">
        <v>6.7</v>
      </c>
      <c r="G138" s="292">
        <v>1</v>
      </c>
      <c r="H138" s="292">
        <v>1</v>
      </c>
      <c r="I138" s="293">
        <v>219</v>
      </c>
      <c r="J138" s="299">
        <v>0</v>
      </c>
    </row>
    <row r="139" spans="1:10" ht="20" x14ac:dyDescent="0.2">
      <c r="A139" s="291">
        <v>174</v>
      </c>
      <c r="B139" s="292">
        <v>43</v>
      </c>
      <c r="C139" s="292">
        <v>36</v>
      </c>
      <c r="D139" s="292">
        <v>1</v>
      </c>
      <c r="E139" s="292">
        <v>13160</v>
      </c>
      <c r="F139" s="292">
        <v>4.9000000000000004</v>
      </c>
      <c r="G139" s="292">
        <v>1</v>
      </c>
      <c r="H139" s="292">
        <v>0</v>
      </c>
      <c r="I139" s="293">
        <v>1693</v>
      </c>
      <c r="J139" s="299">
        <v>0</v>
      </c>
    </row>
    <row r="140" spans="1:10" ht="20" x14ac:dyDescent="0.2">
      <c r="A140" s="291">
        <v>175</v>
      </c>
      <c r="B140" s="292">
        <v>52</v>
      </c>
      <c r="C140" s="292">
        <v>25</v>
      </c>
      <c r="D140" s="292">
        <v>2</v>
      </c>
      <c r="E140" s="292">
        <v>11870</v>
      </c>
      <c r="F140" s="292">
        <v>3.3</v>
      </c>
      <c r="G140" s="292">
        <v>1</v>
      </c>
      <c r="H140" s="292">
        <v>0</v>
      </c>
      <c r="I140" s="293">
        <v>567</v>
      </c>
      <c r="J140" s="299">
        <v>0</v>
      </c>
    </row>
    <row r="141" spans="1:10" ht="20" x14ac:dyDescent="0.2">
      <c r="A141" s="291">
        <v>177</v>
      </c>
      <c r="B141" s="292">
        <v>23</v>
      </c>
      <c r="C141" s="292">
        <v>16</v>
      </c>
      <c r="D141" s="292">
        <v>1</v>
      </c>
      <c r="E141" s="292">
        <v>4950</v>
      </c>
      <c r="F141" s="292">
        <v>4.8</v>
      </c>
      <c r="G141" s="292">
        <v>1</v>
      </c>
      <c r="H141" s="292">
        <v>1</v>
      </c>
      <c r="I141" s="293">
        <v>305</v>
      </c>
      <c r="J141" s="299">
        <v>0</v>
      </c>
    </row>
    <row r="142" spans="1:10" ht="20" x14ac:dyDescent="0.2">
      <c r="A142" s="291">
        <v>178</v>
      </c>
      <c r="B142" s="292">
        <v>35</v>
      </c>
      <c r="C142" s="292">
        <v>22</v>
      </c>
      <c r="D142" s="292">
        <v>1</v>
      </c>
      <c r="E142" s="292">
        <v>5860</v>
      </c>
      <c r="F142" s="292">
        <v>4.5999999999999996</v>
      </c>
      <c r="G142" s="292">
        <v>0</v>
      </c>
      <c r="H142" s="292">
        <v>1</v>
      </c>
      <c r="I142" s="293">
        <v>225</v>
      </c>
      <c r="J142" s="299">
        <v>0</v>
      </c>
    </row>
    <row r="143" spans="1:10" ht="20" x14ac:dyDescent="0.2">
      <c r="A143" s="291">
        <v>180</v>
      </c>
      <c r="B143" s="292">
        <v>29</v>
      </c>
      <c r="C143" s="292">
        <v>21</v>
      </c>
      <c r="D143" s="292">
        <v>1</v>
      </c>
      <c r="E143" s="292">
        <v>7190</v>
      </c>
      <c r="F143" s="292">
        <v>7.4</v>
      </c>
      <c r="G143" s="292">
        <v>1</v>
      </c>
      <c r="H143" s="292">
        <v>0</v>
      </c>
      <c r="I143" s="293">
        <v>319</v>
      </c>
      <c r="J143" s="299">
        <v>0</v>
      </c>
    </row>
    <row r="144" spans="1:10" ht="20" x14ac:dyDescent="0.2">
      <c r="A144" s="291">
        <v>181</v>
      </c>
      <c r="B144" s="292">
        <v>33</v>
      </c>
      <c r="C144" s="292">
        <v>19</v>
      </c>
      <c r="D144" s="292">
        <v>1</v>
      </c>
      <c r="E144" s="292">
        <v>7000</v>
      </c>
      <c r="F144" s="292">
        <v>5.6</v>
      </c>
      <c r="G144" s="292">
        <v>1</v>
      </c>
      <c r="H144" s="292">
        <v>0</v>
      </c>
      <c r="I144" s="293">
        <v>688</v>
      </c>
      <c r="J144" s="299">
        <v>0</v>
      </c>
    </row>
    <row r="145" spans="1:10" ht="20" x14ac:dyDescent="0.2">
      <c r="A145" s="291">
        <v>182</v>
      </c>
      <c r="B145" s="292">
        <v>47</v>
      </c>
      <c r="C145" s="292">
        <v>26</v>
      </c>
      <c r="D145" s="292">
        <v>1</v>
      </c>
      <c r="E145" s="292">
        <v>7060</v>
      </c>
      <c r="F145" s="292">
        <v>6.4</v>
      </c>
      <c r="G145" s="292">
        <v>1</v>
      </c>
      <c r="H145" s="292">
        <v>1</v>
      </c>
      <c r="I145" s="293">
        <v>146</v>
      </c>
      <c r="J145" s="299">
        <v>0</v>
      </c>
    </row>
    <row r="146" spans="1:10" ht="20" x14ac:dyDescent="0.2">
      <c r="A146" s="291">
        <v>183</v>
      </c>
      <c r="B146" s="292">
        <v>50</v>
      </c>
      <c r="C146" s="292">
        <v>21</v>
      </c>
      <c r="D146" s="292">
        <v>1</v>
      </c>
      <c r="E146" s="292">
        <v>5340</v>
      </c>
      <c r="F146" s="292">
        <v>2.6</v>
      </c>
      <c r="G146" s="292">
        <v>1</v>
      </c>
      <c r="H146" s="292">
        <v>0</v>
      </c>
      <c r="I146" s="293">
        <v>1828</v>
      </c>
      <c r="J146" s="299">
        <v>0</v>
      </c>
    </row>
    <row r="147" spans="1:10" ht="20" x14ac:dyDescent="0.2">
      <c r="A147" s="291">
        <v>184</v>
      </c>
      <c r="B147" s="292">
        <v>34</v>
      </c>
      <c r="C147" s="292">
        <v>13</v>
      </c>
      <c r="D147" s="292">
        <v>1</v>
      </c>
      <c r="E147" s="292">
        <v>5520</v>
      </c>
      <c r="F147" s="292">
        <v>7.1</v>
      </c>
      <c r="G147" s="292">
        <v>1</v>
      </c>
      <c r="H147" s="292">
        <v>1</v>
      </c>
      <c r="I147" s="293">
        <v>570</v>
      </c>
      <c r="J147" s="299">
        <v>0</v>
      </c>
    </row>
    <row r="148" spans="1:10" ht="20" x14ac:dyDescent="0.2">
      <c r="A148" s="291">
        <v>185</v>
      </c>
      <c r="B148" s="292">
        <v>45</v>
      </c>
      <c r="C148" s="292">
        <v>22</v>
      </c>
      <c r="D148" s="292">
        <v>1</v>
      </c>
      <c r="E148" s="292">
        <v>7060</v>
      </c>
      <c r="F148" s="292">
        <v>0.7</v>
      </c>
      <c r="G148" s="292">
        <v>1</v>
      </c>
      <c r="H148" s="292">
        <v>1</v>
      </c>
      <c r="I148" s="293">
        <v>255</v>
      </c>
      <c r="J148" s="299">
        <v>0</v>
      </c>
    </row>
    <row r="149" spans="1:10" ht="20" x14ac:dyDescent="0.2">
      <c r="A149" s="291">
        <v>186</v>
      </c>
      <c r="B149" s="292">
        <v>33</v>
      </c>
      <c r="C149" s="292">
        <v>15</v>
      </c>
      <c r="D149" s="292">
        <v>1</v>
      </c>
      <c r="E149" s="292">
        <v>5660</v>
      </c>
      <c r="F149" s="292">
        <v>5.4</v>
      </c>
      <c r="G149" s="292">
        <v>1</v>
      </c>
      <c r="H149" s="292">
        <v>1</v>
      </c>
      <c r="I149" s="293">
        <v>339</v>
      </c>
      <c r="J149" s="299">
        <v>0</v>
      </c>
    </row>
    <row r="150" spans="1:10" ht="20" x14ac:dyDescent="0.2">
      <c r="A150" s="291">
        <v>187</v>
      </c>
      <c r="B150" s="292">
        <v>46</v>
      </c>
      <c r="C150" s="292">
        <v>12</v>
      </c>
      <c r="D150" s="292">
        <v>3</v>
      </c>
      <c r="E150" s="292">
        <v>6870</v>
      </c>
      <c r="F150" s="292">
        <v>5.0999999999999996</v>
      </c>
      <c r="G150" s="292">
        <v>0</v>
      </c>
      <c r="H150" s="292">
        <v>0</v>
      </c>
      <c r="I150" s="293">
        <v>123</v>
      </c>
      <c r="J150" s="299">
        <v>0</v>
      </c>
    </row>
    <row r="151" spans="1:10" ht="20" x14ac:dyDescent="0.2">
      <c r="A151" s="291">
        <v>190</v>
      </c>
      <c r="B151" s="292">
        <v>33</v>
      </c>
      <c r="C151" s="292">
        <v>20</v>
      </c>
      <c r="D151" s="292">
        <v>3</v>
      </c>
      <c r="E151" s="292">
        <v>10900</v>
      </c>
      <c r="F151" s="292">
        <v>9.5</v>
      </c>
      <c r="G151" s="292">
        <v>1</v>
      </c>
      <c r="H151" s="292">
        <v>1</v>
      </c>
      <c r="I151" s="293">
        <v>684</v>
      </c>
      <c r="J151" s="299">
        <v>0</v>
      </c>
    </row>
    <row r="152" spans="1:10" ht="20" x14ac:dyDescent="0.2">
      <c r="A152" s="291">
        <v>191</v>
      </c>
      <c r="B152" s="292">
        <v>44</v>
      </c>
      <c r="C152" s="292">
        <v>27</v>
      </c>
      <c r="D152" s="292">
        <v>3</v>
      </c>
      <c r="E152" s="292">
        <v>15960.000000000002</v>
      </c>
      <c r="F152" s="292">
        <v>5</v>
      </c>
      <c r="G152" s="292">
        <v>1</v>
      </c>
      <c r="H152" s="292">
        <v>0</v>
      </c>
      <c r="I152" s="293">
        <v>1426</v>
      </c>
      <c r="J152" s="299">
        <v>0</v>
      </c>
    </row>
    <row r="153" spans="1:10" ht="20" x14ac:dyDescent="0.2">
      <c r="A153" s="291">
        <v>192</v>
      </c>
      <c r="B153" s="292">
        <v>55</v>
      </c>
      <c r="C153" s="292">
        <v>30</v>
      </c>
      <c r="D153" s="292">
        <v>2</v>
      </c>
      <c r="E153" s="292">
        <v>6500</v>
      </c>
      <c r="F153" s="292">
        <v>2.5</v>
      </c>
      <c r="G153" s="292">
        <v>0</v>
      </c>
      <c r="H153" s="292">
        <v>1</v>
      </c>
      <c r="I153" s="293">
        <v>143</v>
      </c>
      <c r="J153" s="299">
        <v>0</v>
      </c>
    </row>
    <row r="154" spans="1:10" ht="20" x14ac:dyDescent="0.2">
      <c r="A154" s="291">
        <v>193</v>
      </c>
      <c r="B154" s="292">
        <v>35</v>
      </c>
      <c r="C154" s="292">
        <v>17</v>
      </c>
      <c r="D154" s="292">
        <v>2</v>
      </c>
      <c r="E154" s="292">
        <v>8320</v>
      </c>
      <c r="F154" s="292">
        <v>3.7</v>
      </c>
      <c r="G154" s="292">
        <v>1</v>
      </c>
      <c r="H154" s="292">
        <v>0</v>
      </c>
      <c r="I154" s="293">
        <v>600</v>
      </c>
      <c r="J154" s="299">
        <v>0</v>
      </c>
    </row>
    <row r="155" spans="1:10" ht="20" x14ac:dyDescent="0.2">
      <c r="A155" s="291">
        <v>194</v>
      </c>
      <c r="B155" s="292">
        <v>39</v>
      </c>
      <c r="C155" s="292">
        <v>20</v>
      </c>
      <c r="D155" s="292">
        <v>1</v>
      </c>
      <c r="E155" s="292">
        <v>6130</v>
      </c>
      <c r="F155" s="292">
        <v>5.7</v>
      </c>
      <c r="G155" s="292">
        <v>0</v>
      </c>
      <c r="H155" s="292">
        <v>1</v>
      </c>
      <c r="I155" s="293">
        <v>471</v>
      </c>
      <c r="J155" s="299">
        <v>0</v>
      </c>
    </row>
    <row r="156" spans="1:10" ht="20" x14ac:dyDescent="0.2">
      <c r="A156" s="291">
        <v>195</v>
      </c>
      <c r="B156" s="292">
        <v>44</v>
      </c>
      <c r="C156" s="292">
        <v>14</v>
      </c>
      <c r="D156" s="292">
        <v>1</v>
      </c>
      <c r="E156" s="292">
        <v>5220</v>
      </c>
      <c r="F156" s="292">
        <v>4.5999999999999996</v>
      </c>
      <c r="G156" s="292">
        <v>0</v>
      </c>
      <c r="H156" s="292">
        <v>0</v>
      </c>
      <c r="I156" s="293">
        <v>406</v>
      </c>
      <c r="J156" s="299">
        <v>0</v>
      </c>
    </row>
    <row r="157" spans="1:10" ht="20" x14ac:dyDescent="0.2">
      <c r="A157" s="291">
        <v>197</v>
      </c>
      <c r="B157" s="292">
        <v>37</v>
      </c>
      <c r="C157" s="292">
        <v>14</v>
      </c>
      <c r="D157" s="292">
        <v>2</v>
      </c>
      <c r="E157" s="292">
        <v>4580</v>
      </c>
      <c r="F157" s="292">
        <v>5.7</v>
      </c>
      <c r="G157" s="292">
        <v>0</v>
      </c>
      <c r="H157" s="292">
        <v>1</v>
      </c>
      <c r="I157" s="293">
        <v>784</v>
      </c>
      <c r="J157" s="299">
        <v>0</v>
      </c>
    </row>
    <row r="158" spans="1:10" ht="20" x14ac:dyDescent="0.2">
      <c r="A158" s="291">
        <v>198</v>
      </c>
      <c r="B158" s="292">
        <v>43</v>
      </c>
      <c r="C158" s="292">
        <v>22</v>
      </c>
      <c r="D158" s="292">
        <v>1</v>
      </c>
      <c r="E158" s="292">
        <v>5460</v>
      </c>
      <c r="F158" s="292">
        <v>7</v>
      </c>
      <c r="G158" s="292">
        <v>1</v>
      </c>
      <c r="H158" s="292">
        <v>1</v>
      </c>
      <c r="I158" s="293">
        <v>346</v>
      </c>
      <c r="J158" s="299">
        <v>0</v>
      </c>
    </row>
    <row r="159" spans="1:10" ht="20" x14ac:dyDescent="0.2">
      <c r="A159" s="291">
        <v>199</v>
      </c>
      <c r="B159" s="292">
        <v>35</v>
      </c>
      <c r="C159" s="292">
        <v>25</v>
      </c>
      <c r="D159" s="292">
        <v>1</v>
      </c>
      <c r="E159" s="292">
        <v>6760</v>
      </c>
      <c r="F159" s="292">
        <v>4.8</v>
      </c>
      <c r="G159" s="292">
        <v>1</v>
      </c>
      <c r="H159" s="292">
        <v>1</v>
      </c>
      <c r="I159" s="293">
        <v>1211</v>
      </c>
      <c r="J159" s="299">
        <v>0</v>
      </c>
    </row>
    <row r="160" spans="1:10" ht="20" x14ac:dyDescent="0.2">
      <c r="A160" s="291">
        <v>203</v>
      </c>
      <c r="B160" s="292">
        <v>29</v>
      </c>
      <c r="C160" s="292">
        <v>17</v>
      </c>
      <c r="D160" s="292">
        <v>1</v>
      </c>
      <c r="E160" s="292">
        <v>4990</v>
      </c>
      <c r="F160" s="292">
        <v>4</v>
      </c>
      <c r="G160" s="292">
        <v>1</v>
      </c>
      <c r="H160" s="292">
        <v>0</v>
      </c>
      <c r="I160" s="293">
        <v>453</v>
      </c>
      <c r="J160" s="299">
        <v>0</v>
      </c>
    </row>
    <row r="161" spans="1:10" ht="20" x14ac:dyDescent="0.2">
      <c r="A161" s="291">
        <v>204</v>
      </c>
      <c r="B161" s="292">
        <v>34</v>
      </c>
      <c r="C161" s="292">
        <v>19</v>
      </c>
      <c r="D161" s="292">
        <v>1</v>
      </c>
      <c r="E161" s="292">
        <v>5080</v>
      </c>
      <c r="F161" s="292">
        <v>4.4000000000000004</v>
      </c>
      <c r="G161" s="292">
        <v>0</v>
      </c>
      <c r="H161" s="292">
        <v>0</v>
      </c>
      <c r="I161" s="293">
        <v>628</v>
      </c>
      <c r="J161" s="299">
        <v>0</v>
      </c>
    </row>
    <row r="162" spans="1:10" ht="20" x14ac:dyDescent="0.2">
      <c r="A162" s="291">
        <v>205</v>
      </c>
      <c r="B162" s="292">
        <v>32</v>
      </c>
      <c r="C162" s="292">
        <v>15</v>
      </c>
      <c r="D162" s="292">
        <v>1</v>
      </c>
      <c r="E162" s="292">
        <v>4620</v>
      </c>
      <c r="F162" s="292">
        <v>6</v>
      </c>
      <c r="G162" s="292">
        <v>0</v>
      </c>
      <c r="H162" s="292">
        <v>0</v>
      </c>
      <c r="I162" s="293">
        <v>231</v>
      </c>
      <c r="J162" s="299">
        <v>0</v>
      </c>
    </row>
    <row r="163" spans="1:10" ht="20" x14ac:dyDescent="0.2">
      <c r="A163" s="291">
        <v>207</v>
      </c>
      <c r="B163" s="292">
        <v>33</v>
      </c>
      <c r="C163" s="292">
        <v>23</v>
      </c>
      <c r="D163" s="292">
        <v>1</v>
      </c>
      <c r="E163" s="292">
        <v>6770</v>
      </c>
      <c r="F163" s="292">
        <v>2.1</v>
      </c>
      <c r="G163" s="292">
        <v>1</v>
      </c>
      <c r="H163" s="292">
        <v>0</v>
      </c>
      <c r="I163" s="293">
        <v>128</v>
      </c>
      <c r="J163" s="299">
        <v>0</v>
      </c>
    </row>
    <row r="164" spans="1:10" ht="20" x14ac:dyDescent="0.2">
      <c r="A164" s="291">
        <v>208</v>
      </c>
      <c r="B164" s="292">
        <v>37</v>
      </c>
      <c r="C164" s="292">
        <v>25</v>
      </c>
      <c r="D164" s="292">
        <v>1</v>
      </c>
      <c r="E164" s="292">
        <v>6460</v>
      </c>
      <c r="F164" s="292">
        <v>3.8</v>
      </c>
      <c r="G164" s="292">
        <v>1</v>
      </c>
      <c r="H164" s="292">
        <v>0</v>
      </c>
      <c r="I164" s="293">
        <v>1055</v>
      </c>
      <c r="J164" s="299">
        <v>0</v>
      </c>
    </row>
    <row r="165" spans="1:10" ht="20" x14ac:dyDescent="0.2">
      <c r="A165" s="291">
        <v>209</v>
      </c>
      <c r="B165" s="292">
        <v>34</v>
      </c>
      <c r="C165" s="292">
        <v>13</v>
      </c>
      <c r="D165" s="292">
        <v>1</v>
      </c>
      <c r="E165" s="292">
        <v>4890</v>
      </c>
      <c r="F165" s="292">
        <v>5.4</v>
      </c>
      <c r="G165" s="292">
        <v>1</v>
      </c>
      <c r="H165" s="292">
        <v>0</v>
      </c>
      <c r="I165" s="293">
        <v>716</v>
      </c>
      <c r="J165" s="299">
        <v>0</v>
      </c>
    </row>
    <row r="166" spans="1:10" ht="20" x14ac:dyDescent="0.2">
      <c r="A166" s="291">
        <v>210</v>
      </c>
      <c r="B166" s="292">
        <v>43</v>
      </c>
      <c r="C166" s="292">
        <v>17</v>
      </c>
      <c r="D166" s="292">
        <v>2</v>
      </c>
      <c r="E166" s="292">
        <v>8550</v>
      </c>
      <c r="F166" s="292">
        <v>1.7</v>
      </c>
      <c r="G166" s="292">
        <v>1</v>
      </c>
      <c r="H166" s="292">
        <v>0</v>
      </c>
      <c r="I166" s="293">
        <v>897</v>
      </c>
      <c r="J166" s="299">
        <v>0</v>
      </c>
    </row>
    <row r="167" spans="1:10" ht="20" x14ac:dyDescent="0.2">
      <c r="A167" s="291">
        <v>211</v>
      </c>
      <c r="B167" s="292">
        <v>28</v>
      </c>
      <c r="C167" s="292">
        <v>19</v>
      </c>
      <c r="D167" s="292">
        <v>1</v>
      </c>
      <c r="E167" s="292">
        <v>5250</v>
      </c>
      <c r="F167" s="292">
        <v>5.5</v>
      </c>
      <c r="G167" s="292">
        <v>0</v>
      </c>
      <c r="H167" s="292">
        <v>0</v>
      </c>
      <c r="I167" s="293">
        <v>790</v>
      </c>
      <c r="J167" s="299">
        <v>0</v>
      </c>
    </row>
    <row r="168" spans="1:10" ht="20" x14ac:dyDescent="0.2">
      <c r="A168" s="291">
        <v>212</v>
      </c>
      <c r="B168" s="292">
        <v>50</v>
      </c>
      <c r="C168" s="292">
        <v>26</v>
      </c>
      <c r="D168" s="292">
        <v>2</v>
      </c>
      <c r="E168" s="292">
        <v>9110</v>
      </c>
      <c r="F168" s="292">
        <v>8.4</v>
      </c>
      <c r="G168" s="292">
        <v>0</v>
      </c>
      <c r="H168" s="292">
        <v>0</v>
      </c>
      <c r="I168" s="293">
        <v>2376</v>
      </c>
      <c r="J168" s="299">
        <v>0</v>
      </c>
    </row>
    <row r="169" spans="1:10" ht="20" x14ac:dyDescent="0.2">
      <c r="A169" s="291">
        <v>213</v>
      </c>
      <c r="B169" s="292">
        <v>35</v>
      </c>
      <c r="C169" s="292">
        <v>14</v>
      </c>
      <c r="D169" s="292">
        <v>4</v>
      </c>
      <c r="E169" s="292">
        <v>6510</v>
      </c>
      <c r="F169" s="292">
        <v>6.3</v>
      </c>
      <c r="G169" s="292">
        <v>1</v>
      </c>
      <c r="H169" s="292">
        <v>0</v>
      </c>
      <c r="I169" s="293">
        <v>48</v>
      </c>
      <c r="J169" s="299">
        <v>0</v>
      </c>
    </row>
    <row r="170" spans="1:10" ht="20" x14ac:dyDescent="0.2">
      <c r="A170" s="291">
        <v>215</v>
      </c>
      <c r="B170" s="292">
        <v>38</v>
      </c>
      <c r="C170" s="292">
        <v>25</v>
      </c>
      <c r="D170" s="292">
        <v>2</v>
      </c>
      <c r="E170" s="292">
        <v>10020</v>
      </c>
      <c r="F170" s="292">
        <v>2.8</v>
      </c>
      <c r="G170" s="292">
        <v>1</v>
      </c>
      <c r="H170" s="292">
        <v>0</v>
      </c>
      <c r="I170" s="293">
        <v>357</v>
      </c>
      <c r="J170" s="299">
        <v>0</v>
      </c>
    </row>
    <row r="171" spans="1:10" ht="20" x14ac:dyDescent="0.2">
      <c r="A171" s="291">
        <v>216</v>
      </c>
      <c r="B171" s="292">
        <v>37</v>
      </c>
      <c r="C171" s="292">
        <v>12</v>
      </c>
      <c r="D171" s="292">
        <v>4</v>
      </c>
      <c r="E171" s="292">
        <v>7500</v>
      </c>
      <c r="F171" s="292">
        <v>7.7</v>
      </c>
      <c r="G171" s="292">
        <v>1</v>
      </c>
      <c r="H171" s="292">
        <v>1</v>
      </c>
      <c r="I171" s="293">
        <v>60</v>
      </c>
      <c r="J171" s="299">
        <v>0</v>
      </c>
    </row>
    <row r="172" spans="1:10" ht="20" x14ac:dyDescent="0.2">
      <c r="A172" s="291">
        <v>217</v>
      </c>
      <c r="B172" s="292">
        <v>46</v>
      </c>
      <c r="C172" s="292">
        <v>30</v>
      </c>
      <c r="D172" s="292">
        <v>2</v>
      </c>
      <c r="E172" s="292">
        <v>14530.000000000002</v>
      </c>
      <c r="F172" s="292">
        <v>5.4</v>
      </c>
      <c r="G172" s="292">
        <v>0</v>
      </c>
      <c r="H172" s="292">
        <v>0</v>
      </c>
      <c r="I172" s="293">
        <v>297</v>
      </c>
      <c r="J172" s="299">
        <v>0</v>
      </c>
    </row>
    <row r="173" spans="1:10" ht="20" x14ac:dyDescent="0.2">
      <c r="A173" s="291">
        <v>219</v>
      </c>
      <c r="B173" s="292">
        <v>36</v>
      </c>
      <c r="C173" s="292">
        <v>27</v>
      </c>
      <c r="D173" s="292">
        <v>2</v>
      </c>
      <c r="E173" s="292">
        <v>9190</v>
      </c>
      <c r="F173" s="292">
        <v>4.9000000000000004</v>
      </c>
      <c r="G173" s="292">
        <v>0</v>
      </c>
      <c r="H173" s="292">
        <v>0</v>
      </c>
      <c r="I173" s="293">
        <v>1189</v>
      </c>
      <c r="J173" s="299">
        <v>0</v>
      </c>
    </row>
    <row r="174" spans="1:10" ht="20" x14ac:dyDescent="0.2">
      <c r="A174" s="291">
        <v>222</v>
      </c>
      <c r="B174" s="292">
        <v>37</v>
      </c>
      <c r="C174" s="292">
        <v>30</v>
      </c>
      <c r="D174" s="292">
        <v>1</v>
      </c>
      <c r="E174" s="292">
        <v>9610</v>
      </c>
      <c r="F174" s="292">
        <v>6</v>
      </c>
      <c r="G174" s="292">
        <v>1</v>
      </c>
      <c r="H174" s="292">
        <v>0</v>
      </c>
      <c r="I174" s="293">
        <v>1191</v>
      </c>
      <c r="J174" s="299">
        <v>0</v>
      </c>
    </row>
    <row r="175" spans="1:10" ht="20" x14ac:dyDescent="0.2">
      <c r="A175" s="291">
        <v>224</v>
      </c>
      <c r="B175" s="292">
        <v>39</v>
      </c>
      <c r="C175" s="292">
        <v>20</v>
      </c>
      <c r="D175" s="292">
        <v>2</v>
      </c>
      <c r="E175" s="292">
        <v>6740</v>
      </c>
      <c r="F175" s="292">
        <v>5.0999999999999996</v>
      </c>
      <c r="G175" s="292">
        <v>1</v>
      </c>
      <c r="H175" s="292">
        <v>0</v>
      </c>
      <c r="I175" s="293">
        <v>787</v>
      </c>
      <c r="J175" s="299">
        <v>0</v>
      </c>
    </row>
    <row r="176" spans="1:10" ht="20" x14ac:dyDescent="0.2">
      <c r="A176" s="291">
        <v>225</v>
      </c>
      <c r="B176" s="292">
        <v>35</v>
      </c>
      <c r="C176" s="292">
        <v>19</v>
      </c>
      <c r="D176" s="292">
        <v>1</v>
      </c>
      <c r="E176" s="292">
        <v>5130</v>
      </c>
      <c r="F176" s="292">
        <v>1.5</v>
      </c>
      <c r="G176" s="292">
        <v>1</v>
      </c>
      <c r="H176" s="292">
        <v>0</v>
      </c>
      <c r="I176" s="293">
        <v>546</v>
      </c>
      <c r="J176" s="299">
        <v>0</v>
      </c>
    </row>
    <row r="177" spans="1:10" ht="20" x14ac:dyDescent="0.2">
      <c r="A177" s="291">
        <v>226</v>
      </c>
      <c r="B177" s="292">
        <v>39</v>
      </c>
      <c r="C177" s="292">
        <v>24</v>
      </c>
      <c r="D177" s="292">
        <v>1</v>
      </c>
      <c r="E177" s="292">
        <v>8020</v>
      </c>
      <c r="F177" s="292">
        <v>9.5</v>
      </c>
      <c r="G177" s="292">
        <v>1</v>
      </c>
      <c r="H177" s="292">
        <v>0</v>
      </c>
      <c r="I177" s="293">
        <v>603</v>
      </c>
      <c r="J177" s="299">
        <v>0</v>
      </c>
    </row>
    <row r="178" spans="1:10" ht="20" x14ac:dyDescent="0.2">
      <c r="A178" s="291">
        <v>227</v>
      </c>
      <c r="B178" s="292">
        <v>42</v>
      </c>
      <c r="C178" s="292">
        <v>29</v>
      </c>
      <c r="D178" s="292">
        <v>1</v>
      </c>
      <c r="E178" s="292">
        <v>7090</v>
      </c>
      <c r="F178" s="292">
        <v>4.2</v>
      </c>
      <c r="G178" s="292">
        <v>1</v>
      </c>
      <c r="H178" s="292">
        <v>0</v>
      </c>
      <c r="I178" s="293">
        <v>414</v>
      </c>
      <c r="J178" s="299">
        <v>0</v>
      </c>
    </row>
    <row r="179" spans="1:10" ht="20" x14ac:dyDescent="0.2">
      <c r="A179" s="291">
        <v>228</v>
      </c>
      <c r="B179" s="292">
        <v>35</v>
      </c>
      <c r="C179" s="292">
        <v>23</v>
      </c>
      <c r="D179" s="292">
        <v>1</v>
      </c>
      <c r="E179" s="292">
        <v>6770</v>
      </c>
      <c r="F179" s="292">
        <v>3.9</v>
      </c>
      <c r="G179" s="292">
        <v>1</v>
      </c>
      <c r="H179" s="292">
        <v>1</v>
      </c>
      <c r="I179" s="293">
        <v>176</v>
      </c>
      <c r="J179" s="299">
        <v>0</v>
      </c>
    </row>
    <row r="180" spans="1:10" ht="20" x14ac:dyDescent="0.2">
      <c r="A180" s="291">
        <v>229</v>
      </c>
      <c r="B180" s="292">
        <v>37</v>
      </c>
      <c r="C180" s="292">
        <v>18</v>
      </c>
      <c r="D180" s="292">
        <v>3</v>
      </c>
      <c r="E180" s="292">
        <v>5720</v>
      </c>
      <c r="F180" s="292">
        <v>5.9</v>
      </c>
      <c r="G180" s="292">
        <v>1</v>
      </c>
      <c r="H180" s="292">
        <v>0</v>
      </c>
      <c r="I180" s="293">
        <v>427</v>
      </c>
      <c r="J180" s="299">
        <v>0</v>
      </c>
    </row>
    <row r="181" spans="1:10" ht="20" x14ac:dyDescent="0.2">
      <c r="A181" s="291">
        <v>230</v>
      </c>
      <c r="B181" s="292">
        <v>45</v>
      </c>
      <c r="C181" s="292">
        <v>17</v>
      </c>
      <c r="D181" s="292">
        <v>1</v>
      </c>
      <c r="E181" s="292">
        <v>5290</v>
      </c>
      <c r="F181" s="292">
        <v>4.8</v>
      </c>
      <c r="G181" s="292">
        <v>1</v>
      </c>
      <c r="H181" s="292">
        <v>0</v>
      </c>
      <c r="I181" s="293">
        <v>141</v>
      </c>
      <c r="J181" s="299">
        <v>0</v>
      </c>
    </row>
    <row r="182" spans="1:10" ht="20" x14ac:dyDescent="0.2">
      <c r="A182" s="291">
        <v>231</v>
      </c>
      <c r="B182" s="292">
        <v>50</v>
      </c>
      <c r="C182" s="292">
        <v>31</v>
      </c>
      <c r="D182" s="292">
        <v>1</v>
      </c>
      <c r="E182" s="292">
        <v>10860</v>
      </c>
      <c r="F182" s="292">
        <v>5.9</v>
      </c>
      <c r="G182" s="292">
        <v>1</v>
      </c>
      <c r="H182" s="292">
        <v>0</v>
      </c>
      <c r="I182" s="293">
        <v>932</v>
      </c>
      <c r="J182" s="299">
        <v>0</v>
      </c>
    </row>
    <row r="183" spans="1:10" ht="20" x14ac:dyDescent="0.2">
      <c r="A183" s="291">
        <v>232</v>
      </c>
      <c r="B183" s="292">
        <v>51</v>
      </c>
      <c r="C183" s="292">
        <v>36</v>
      </c>
      <c r="D183" s="292">
        <v>1</v>
      </c>
      <c r="E183" s="292">
        <v>10490</v>
      </c>
      <c r="F183" s="292">
        <v>5</v>
      </c>
      <c r="G183" s="292">
        <v>1</v>
      </c>
      <c r="H183" s="292">
        <v>1</v>
      </c>
      <c r="I183" s="293">
        <v>1728</v>
      </c>
      <c r="J183" s="299">
        <v>0</v>
      </c>
    </row>
    <row r="184" spans="1:10" ht="20" x14ac:dyDescent="0.2">
      <c r="A184" s="291">
        <v>233</v>
      </c>
      <c r="B184" s="292">
        <v>38</v>
      </c>
      <c r="C184" s="292">
        <v>25</v>
      </c>
      <c r="D184" s="292">
        <v>2</v>
      </c>
      <c r="E184" s="292">
        <v>6970</v>
      </c>
      <c r="F184" s="292">
        <v>8.1999999999999993</v>
      </c>
      <c r="G184" s="292">
        <v>1</v>
      </c>
      <c r="H184" s="292">
        <v>0</v>
      </c>
      <c r="I184" s="293">
        <v>339</v>
      </c>
      <c r="J184" s="299">
        <v>0</v>
      </c>
    </row>
    <row r="185" spans="1:10" ht="20" x14ac:dyDescent="0.2">
      <c r="A185" s="291">
        <v>234</v>
      </c>
      <c r="B185" s="292">
        <v>36</v>
      </c>
      <c r="C185" s="292">
        <v>24</v>
      </c>
      <c r="D185" s="292">
        <v>2</v>
      </c>
      <c r="E185" s="292">
        <v>9610</v>
      </c>
      <c r="F185" s="292">
        <v>3.7</v>
      </c>
      <c r="G185" s="292">
        <v>1</v>
      </c>
      <c r="H185" s="292">
        <v>0</v>
      </c>
      <c r="I185" s="293">
        <v>811</v>
      </c>
      <c r="J185" s="299">
        <v>0</v>
      </c>
    </row>
    <row r="186" spans="1:10" ht="20" x14ac:dyDescent="0.2">
      <c r="A186" s="291">
        <v>235</v>
      </c>
      <c r="B186" s="292">
        <v>34</v>
      </c>
      <c r="C186" s="292">
        <v>21</v>
      </c>
      <c r="D186" s="292">
        <v>1</v>
      </c>
      <c r="E186" s="292">
        <v>5540</v>
      </c>
      <c r="F186" s="292">
        <v>5.6</v>
      </c>
      <c r="G186" s="292">
        <v>0</v>
      </c>
      <c r="H186" s="292">
        <v>0</v>
      </c>
      <c r="I186" s="293">
        <v>143</v>
      </c>
      <c r="J186" s="299">
        <v>0</v>
      </c>
    </row>
    <row r="187" spans="1:10" ht="20" x14ac:dyDescent="0.2">
      <c r="A187" s="291">
        <v>236</v>
      </c>
      <c r="B187" s="292">
        <v>37</v>
      </c>
      <c r="C187" s="292">
        <v>18</v>
      </c>
      <c r="D187" s="292">
        <v>1</v>
      </c>
      <c r="E187" s="292">
        <v>5400</v>
      </c>
      <c r="F187" s="292">
        <v>7.1</v>
      </c>
      <c r="G187" s="292">
        <v>1</v>
      </c>
      <c r="H187" s="292">
        <v>0</v>
      </c>
      <c r="I187" s="293">
        <v>627</v>
      </c>
      <c r="J187" s="299">
        <v>0</v>
      </c>
    </row>
    <row r="188" spans="1:10" ht="20" x14ac:dyDescent="0.2">
      <c r="A188" s="291">
        <v>237</v>
      </c>
      <c r="B188" s="292">
        <v>28</v>
      </c>
      <c r="C188" s="292">
        <v>12</v>
      </c>
      <c r="D188" s="292">
        <v>2</v>
      </c>
      <c r="E188" s="292">
        <v>5620</v>
      </c>
      <c r="F188" s="292">
        <v>2.2999999999999998</v>
      </c>
      <c r="G188" s="292">
        <v>1</v>
      </c>
      <c r="H188" s="292">
        <v>0</v>
      </c>
      <c r="I188" s="293">
        <v>680</v>
      </c>
      <c r="J188" s="299">
        <v>0</v>
      </c>
    </row>
    <row r="189" spans="1:10" ht="20" x14ac:dyDescent="0.2">
      <c r="A189" s="291">
        <v>239</v>
      </c>
      <c r="B189" s="292">
        <v>52</v>
      </c>
      <c r="C189" s="292">
        <v>33</v>
      </c>
      <c r="D189" s="292">
        <v>2</v>
      </c>
      <c r="E189" s="292">
        <v>19780</v>
      </c>
      <c r="F189" s="292">
        <v>8.1999999999999993</v>
      </c>
      <c r="G189" s="292">
        <v>0</v>
      </c>
      <c r="H189" s="292">
        <v>1</v>
      </c>
      <c r="I189" s="293">
        <v>1360</v>
      </c>
      <c r="J189" s="299">
        <v>0</v>
      </c>
    </row>
    <row r="190" spans="1:10" ht="20" x14ac:dyDescent="0.2">
      <c r="A190" s="291">
        <v>240</v>
      </c>
      <c r="B190" s="292">
        <v>34</v>
      </c>
      <c r="C190" s="292">
        <v>19</v>
      </c>
      <c r="D190" s="292">
        <v>4</v>
      </c>
      <c r="E190" s="292">
        <v>5960</v>
      </c>
      <c r="F190" s="292">
        <v>4.7</v>
      </c>
      <c r="G190" s="292">
        <v>1</v>
      </c>
      <c r="H190" s="292">
        <v>1</v>
      </c>
      <c r="I190" s="293">
        <v>152</v>
      </c>
      <c r="J190" s="299">
        <v>0</v>
      </c>
    </row>
    <row r="191" spans="1:10" ht="20" x14ac:dyDescent="0.2">
      <c r="A191" s="291">
        <v>245</v>
      </c>
      <c r="B191" s="292">
        <v>42</v>
      </c>
      <c r="C191" s="292">
        <v>22</v>
      </c>
      <c r="D191" s="292">
        <v>3</v>
      </c>
      <c r="E191" s="292">
        <v>6270</v>
      </c>
      <c r="F191" s="292">
        <v>4.5</v>
      </c>
      <c r="G191" s="292">
        <v>1</v>
      </c>
      <c r="H191" s="292">
        <v>1</v>
      </c>
      <c r="I191" s="293">
        <v>717</v>
      </c>
      <c r="J191" s="299">
        <v>0</v>
      </c>
    </row>
    <row r="192" spans="1:10" ht="20" x14ac:dyDescent="0.2">
      <c r="A192" s="291">
        <v>246</v>
      </c>
      <c r="B192" s="292">
        <v>29</v>
      </c>
      <c r="C192" s="292">
        <v>13</v>
      </c>
      <c r="D192" s="292">
        <v>1</v>
      </c>
      <c r="E192" s="292">
        <v>5230</v>
      </c>
      <c r="F192" s="292">
        <v>7.6</v>
      </c>
      <c r="G192" s="292">
        <v>0</v>
      </c>
      <c r="H192" s="292">
        <v>1</v>
      </c>
      <c r="I192" s="293">
        <v>372</v>
      </c>
      <c r="J192" s="299">
        <v>0</v>
      </c>
    </row>
    <row r="193" spans="1:10" ht="20" x14ac:dyDescent="0.2">
      <c r="A193" s="291">
        <v>247</v>
      </c>
      <c r="B193" s="292">
        <v>29</v>
      </c>
      <c r="C193" s="292">
        <v>18</v>
      </c>
      <c r="D193" s="292">
        <v>1</v>
      </c>
      <c r="E193" s="292">
        <v>5220</v>
      </c>
      <c r="F193" s="292">
        <v>5.3</v>
      </c>
      <c r="G193" s="292">
        <v>1</v>
      </c>
      <c r="H193" s="292">
        <v>0</v>
      </c>
      <c r="I193" s="293">
        <v>444</v>
      </c>
      <c r="J193" s="299">
        <v>0</v>
      </c>
    </row>
    <row r="194" spans="1:10" ht="20" x14ac:dyDescent="0.2">
      <c r="A194" s="291">
        <v>248</v>
      </c>
      <c r="B194" s="292">
        <v>42</v>
      </c>
      <c r="C194" s="292">
        <v>13</v>
      </c>
      <c r="D194" s="292">
        <v>1</v>
      </c>
      <c r="E194" s="292">
        <v>5390</v>
      </c>
      <c r="F194" s="292">
        <v>3</v>
      </c>
      <c r="G194" s="292">
        <v>1</v>
      </c>
      <c r="H194" s="292">
        <v>1</v>
      </c>
      <c r="I194" s="293">
        <v>396</v>
      </c>
      <c r="J194" s="299">
        <v>0</v>
      </c>
    </row>
    <row r="195" spans="1:10" ht="20" x14ac:dyDescent="0.2">
      <c r="A195" s="291">
        <v>250</v>
      </c>
      <c r="B195" s="292">
        <v>48</v>
      </c>
      <c r="C195" s="292">
        <v>23</v>
      </c>
      <c r="D195" s="292">
        <v>1</v>
      </c>
      <c r="E195" s="292">
        <v>7380</v>
      </c>
      <c r="F195" s="292">
        <v>4.8</v>
      </c>
      <c r="G195" s="292">
        <v>0</v>
      </c>
      <c r="H195" s="292">
        <v>1</v>
      </c>
      <c r="I195" s="293">
        <v>257</v>
      </c>
      <c r="J195" s="299">
        <v>0</v>
      </c>
    </row>
    <row r="196" spans="1:10" ht="20" x14ac:dyDescent="0.2">
      <c r="A196" s="291">
        <v>251</v>
      </c>
      <c r="B196" s="292">
        <v>44</v>
      </c>
      <c r="C196" s="292">
        <v>36</v>
      </c>
      <c r="D196" s="292">
        <v>1</v>
      </c>
      <c r="E196" s="292">
        <v>10730</v>
      </c>
      <c r="F196" s="292">
        <v>4.7</v>
      </c>
      <c r="G196" s="292">
        <v>0</v>
      </c>
      <c r="H196" s="292">
        <v>0</v>
      </c>
      <c r="I196" s="293">
        <v>865</v>
      </c>
      <c r="J196" s="299">
        <v>0</v>
      </c>
    </row>
    <row r="197" spans="1:10" ht="20" x14ac:dyDescent="0.2">
      <c r="A197" s="291">
        <v>252</v>
      </c>
      <c r="B197" s="292">
        <v>28</v>
      </c>
      <c r="C197" s="292">
        <v>15</v>
      </c>
      <c r="D197" s="292">
        <v>1</v>
      </c>
      <c r="E197" s="292">
        <v>4990</v>
      </c>
      <c r="F197" s="292">
        <v>5.6</v>
      </c>
      <c r="G197" s="292">
        <v>1</v>
      </c>
      <c r="H197" s="292">
        <v>0</v>
      </c>
      <c r="I197" s="293">
        <v>664</v>
      </c>
      <c r="J197" s="299">
        <v>0</v>
      </c>
    </row>
    <row r="198" spans="1:10" ht="20" x14ac:dyDescent="0.2">
      <c r="A198" s="291">
        <v>253</v>
      </c>
      <c r="B198" s="292">
        <v>49</v>
      </c>
      <c r="C198" s="292">
        <v>18</v>
      </c>
      <c r="D198" s="292">
        <v>1</v>
      </c>
      <c r="E198" s="292">
        <v>8090.0000000000009</v>
      </c>
      <c r="F198" s="292">
        <v>6.7</v>
      </c>
      <c r="G198" s="292">
        <v>1</v>
      </c>
      <c r="H198" s="292">
        <v>1</v>
      </c>
      <c r="I198" s="293">
        <v>299</v>
      </c>
      <c r="J198" s="299">
        <v>0</v>
      </c>
    </row>
    <row r="199" spans="1:10" ht="20" x14ac:dyDescent="0.2">
      <c r="A199" s="291">
        <v>256</v>
      </c>
      <c r="B199" s="292">
        <v>36</v>
      </c>
      <c r="C199" s="292">
        <v>24</v>
      </c>
      <c r="D199" s="292">
        <v>3</v>
      </c>
      <c r="E199" s="292">
        <v>9970</v>
      </c>
      <c r="F199" s="292">
        <v>4.7</v>
      </c>
      <c r="G199" s="292">
        <v>1</v>
      </c>
      <c r="H199" s="292">
        <v>1</v>
      </c>
      <c r="I199" s="293">
        <v>1193</v>
      </c>
      <c r="J199" s="299">
        <v>0</v>
      </c>
    </row>
    <row r="200" spans="1:10" ht="20" x14ac:dyDescent="0.2">
      <c r="A200" s="291">
        <v>257</v>
      </c>
      <c r="B200" s="292">
        <v>40</v>
      </c>
      <c r="C200" s="292">
        <v>15</v>
      </c>
      <c r="D200" s="292">
        <v>4</v>
      </c>
      <c r="E200" s="292">
        <v>7970</v>
      </c>
      <c r="F200" s="292">
        <v>3.2</v>
      </c>
      <c r="G200" s="292">
        <v>1</v>
      </c>
      <c r="H200" s="292">
        <v>1</v>
      </c>
      <c r="I200" s="293">
        <v>266</v>
      </c>
      <c r="J200" s="299">
        <v>0</v>
      </c>
    </row>
    <row r="201" spans="1:10" ht="20" x14ac:dyDescent="0.2">
      <c r="A201" s="291">
        <v>258</v>
      </c>
      <c r="B201" s="292">
        <v>29</v>
      </c>
      <c r="C201" s="292">
        <v>18</v>
      </c>
      <c r="D201" s="292">
        <v>1</v>
      </c>
      <c r="E201" s="292">
        <v>5190</v>
      </c>
      <c r="F201" s="292">
        <v>2.8</v>
      </c>
      <c r="G201" s="292">
        <v>1</v>
      </c>
      <c r="H201" s="292">
        <v>0</v>
      </c>
      <c r="I201" s="293">
        <v>46</v>
      </c>
      <c r="J201" s="299">
        <v>0</v>
      </c>
    </row>
    <row r="202" spans="1:10" ht="20" x14ac:dyDescent="0.2">
      <c r="A202" s="291">
        <v>259</v>
      </c>
      <c r="B202" s="292">
        <v>29</v>
      </c>
      <c r="C202" s="292">
        <v>22</v>
      </c>
      <c r="D202" s="292">
        <v>1</v>
      </c>
      <c r="E202" s="292">
        <v>4830</v>
      </c>
      <c r="F202" s="292">
        <v>2.5</v>
      </c>
      <c r="G202" s="292">
        <v>0</v>
      </c>
      <c r="H202" s="292">
        <v>0</v>
      </c>
      <c r="I202" s="293">
        <v>472</v>
      </c>
      <c r="J202" s="299">
        <v>0</v>
      </c>
    </row>
    <row r="203" spans="1:10" ht="20" x14ac:dyDescent="0.2">
      <c r="A203" s="291">
        <v>260</v>
      </c>
      <c r="B203" s="292">
        <v>41</v>
      </c>
      <c r="C203" s="292">
        <v>17</v>
      </c>
      <c r="D203" s="292">
        <v>1</v>
      </c>
      <c r="E203" s="292">
        <v>5590</v>
      </c>
      <c r="F203" s="292">
        <v>4.0999999999999996</v>
      </c>
      <c r="G203" s="292">
        <v>0</v>
      </c>
      <c r="H203" s="292">
        <v>0</v>
      </c>
      <c r="I203" s="293">
        <v>64</v>
      </c>
      <c r="J203" s="299">
        <v>0</v>
      </c>
    </row>
    <row r="204" spans="1:10" ht="20" x14ac:dyDescent="0.2">
      <c r="A204" s="291">
        <v>261</v>
      </c>
      <c r="B204" s="292">
        <v>33</v>
      </c>
      <c r="C204" s="292">
        <v>26</v>
      </c>
      <c r="D204" s="292">
        <v>1</v>
      </c>
      <c r="E204" s="292">
        <v>5980</v>
      </c>
      <c r="F204" s="292">
        <v>2.6</v>
      </c>
      <c r="G204" s="292">
        <v>1</v>
      </c>
      <c r="H204" s="292">
        <v>0</v>
      </c>
      <c r="I204" s="293">
        <v>619</v>
      </c>
      <c r="J204" s="299">
        <v>0</v>
      </c>
    </row>
    <row r="205" spans="1:10" ht="20" x14ac:dyDescent="0.2">
      <c r="A205" s="291">
        <v>264</v>
      </c>
      <c r="B205" s="292">
        <v>45</v>
      </c>
      <c r="C205" s="292">
        <v>20</v>
      </c>
      <c r="D205" s="292">
        <v>2</v>
      </c>
      <c r="E205" s="292">
        <v>6850</v>
      </c>
      <c r="F205" s="292">
        <v>7.4</v>
      </c>
      <c r="G205" s="292">
        <v>1</v>
      </c>
      <c r="H205" s="292">
        <v>0</v>
      </c>
      <c r="I205" s="293">
        <v>407</v>
      </c>
      <c r="J205" s="299">
        <v>0</v>
      </c>
    </row>
    <row r="206" spans="1:10" ht="20" x14ac:dyDescent="0.2">
      <c r="A206" s="291">
        <v>266</v>
      </c>
      <c r="B206" s="292">
        <v>33</v>
      </c>
      <c r="C206" s="292">
        <v>17</v>
      </c>
      <c r="D206" s="292">
        <v>1</v>
      </c>
      <c r="E206" s="292">
        <v>5770</v>
      </c>
      <c r="F206" s="292">
        <v>2.4</v>
      </c>
      <c r="G206" s="292">
        <v>0</v>
      </c>
      <c r="H206" s="292">
        <v>0</v>
      </c>
      <c r="I206" s="293">
        <v>191</v>
      </c>
      <c r="J206" s="299">
        <v>0</v>
      </c>
    </row>
    <row r="207" spans="1:10" ht="20" x14ac:dyDescent="0.2">
      <c r="A207" s="291">
        <v>267</v>
      </c>
      <c r="B207" s="292">
        <v>39</v>
      </c>
      <c r="C207" s="292">
        <v>26</v>
      </c>
      <c r="D207" s="292">
        <v>2</v>
      </c>
      <c r="E207" s="292">
        <v>8790</v>
      </c>
      <c r="F207" s="292">
        <v>4</v>
      </c>
      <c r="G207" s="292">
        <v>1</v>
      </c>
      <c r="H207" s="292">
        <v>1</v>
      </c>
      <c r="I207" s="293">
        <v>234</v>
      </c>
      <c r="J207" s="299">
        <v>0</v>
      </c>
    </row>
    <row r="208" spans="1:10" ht="20" x14ac:dyDescent="0.2">
      <c r="A208" s="291">
        <v>268</v>
      </c>
      <c r="B208" s="292">
        <v>44</v>
      </c>
      <c r="C208" s="292">
        <v>17</v>
      </c>
      <c r="D208" s="292">
        <v>1</v>
      </c>
      <c r="E208" s="292">
        <v>5120</v>
      </c>
      <c r="F208" s="292">
        <v>4.5</v>
      </c>
      <c r="G208" s="292">
        <v>0</v>
      </c>
      <c r="H208" s="292">
        <v>1</v>
      </c>
      <c r="I208" s="293">
        <v>135</v>
      </c>
      <c r="J208" s="299">
        <v>0</v>
      </c>
    </row>
    <row r="209" spans="1:10" ht="20" x14ac:dyDescent="0.2">
      <c r="A209" s="291">
        <v>269</v>
      </c>
      <c r="B209" s="292">
        <v>42</v>
      </c>
      <c r="C209" s="292">
        <v>33</v>
      </c>
      <c r="D209" s="292">
        <v>2</v>
      </c>
      <c r="E209" s="292">
        <v>16269.999999999998</v>
      </c>
      <c r="F209" s="292">
        <v>3.5</v>
      </c>
      <c r="G209" s="292">
        <v>1</v>
      </c>
      <c r="H209" s="292">
        <v>0</v>
      </c>
      <c r="I209" s="293">
        <v>1309</v>
      </c>
      <c r="J209" s="299">
        <v>0</v>
      </c>
    </row>
    <row r="210" spans="1:10" ht="20" x14ac:dyDescent="0.2">
      <c r="A210" s="291">
        <v>270</v>
      </c>
      <c r="B210" s="292">
        <v>31</v>
      </c>
      <c r="C210" s="292">
        <v>23</v>
      </c>
      <c r="D210" s="292">
        <v>1</v>
      </c>
      <c r="E210" s="292">
        <v>5830</v>
      </c>
      <c r="F210" s="292">
        <v>5.3</v>
      </c>
      <c r="G210" s="292">
        <v>1</v>
      </c>
      <c r="H210" s="292">
        <v>1</v>
      </c>
      <c r="I210" s="293">
        <v>425</v>
      </c>
      <c r="J210" s="299">
        <v>0</v>
      </c>
    </row>
    <row r="211" spans="1:10" ht="20" x14ac:dyDescent="0.2">
      <c r="A211" s="291">
        <v>273</v>
      </c>
      <c r="B211" s="292">
        <v>47</v>
      </c>
      <c r="C211" s="292">
        <v>13</v>
      </c>
      <c r="D211" s="292">
        <v>3</v>
      </c>
      <c r="E211" s="292">
        <v>6820</v>
      </c>
      <c r="F211" s="292">
        <v>4.3</v>
      </c>
      <c r="G211" s="292">
        <v>0</v>
      </c>
      <c r="H211" s="292">
        <v>1</v>
      </c>
      <c r="I211" s="293">
        <v>488</v>
      </c>
      <c r="J211" s="299">
        <v>0</v>
      </c>
    </row>
    <row r="212" spans="1:10" ht="20" x14ac:dyDescent="0.2">
      <c r="A212" s="291">
        <v>274</v>
      </c>
      <c r="B212" s="292">
        <v>36</v>
      </c>
      <c r="C212" s="292">
        <v>19</v>
      </c>
      <c r="D212" s="292">
        <v>3</v>
      </c>
      <c r="E212" s="292">
        <v>16860</v>
      </c>
      <c r="F212" s="292">
        <v>9.6999999999999993</v>
      </c>
      <c r="G212" s="292">
        <v>1</v>
      </c>
      <c r="H212" s="292">
        <v>0</v>
      </c>
      <c r="I212" s="293">
        <v>305</v>
      </c>
      <c r="J212" s="299">
        <v>0</v>
      </c>
    </row>
    <row r="213" spans="1:10" ht="20" x14ac:dyDescent="0.2">
      <c r="A213" s="291">
        <v>275</v>
      </c>
      <c r="B213" s="292">
        <v>44</v>
      </c>
      <c r="C213" s="292">
        <v>32</v>
      </c>
      <c r="D213" s="292">
        <v>1</v>
      </c>
      <c r="E213" s="292">
        <v>9230</v>
      </c>
      <c r="F213" s="292">
        <v>4.9000000000000004</v>
      </c>
      <c r="G213" s="292">
        <v>1</v>
      </c>
      <c r="H213" s="292">
        <v>1</v>
      </c>
      <c r="I213" s="293">
        <v>263</v>
      </c>
      <c r="J213" s="299">
        <v>0</v>
      </c>
    </row>
    <row r="214" spans="1:10" ht="20" x14ac:dyDescent="0.2">
      <c r="A214" s="291">
        <v>276</v>
      </c>
      <c r="B214" s="292">
        <v>56</v>
      </c>
      <c r="C214" s="292">
        <v>49</v>
      </c>
      <c r="D214" s="292">
        <v>1</v>
      </c>
      <c r="E214" s="292">
        <v>19390</v>
      </c>
      <c r="F214" s="292">
        <v>6.2</v>
      </c>
      <c r="G214" s="292">
        <v>1</v>
      </c>
      <c r="H214" s="292">
        <v>1</v>
      </c>
      <c r="I214" s="293">
        <v>4106</v>
      </c>
      <c r="J214" s="299">
        <v>0</v>
      </c>
    </row>
    <row r="215" spans="1:10" ht="20" x14ac:dyDescent="0.2">
      <c r="A215" s="291">
        <v>279</v>
      </c>
      <c r="B215" s="292">
        <v>31</v>
      </c>
      <c r="C215" s="292">
        <v>19</v>
      </c>
      <c r="D215" s="292">
        <v>2</v>
      </c>
      <c r="E215" s="292">
        <v>6000</v>
      </c>
      <c r="F215" s="292">
        <v>1.1000000000000001</v>
      </c>
      <c r="G215" s="292">
        <v>1</v>
      </c>
      <c r="H215" s="292">
        <v>0</v>
      </c>
      <c r="I215" s="293">
        <v>683</v>
      </c>
      <c r="J215" s="299">
        <v>0</v>
      </c>
    </row>
    <row r="216" spans="1:10" ht="20" x14ac:dyDescent="0.2">
      <c r="A216" s="291">
        <v>280</v>
      </c>
      <c r="B216" s="292">
        <v>54</v>
      </c>
      <c r="C216" s="292">
        <v>38</v>
      </c>
      <c r="D216" s="292">
        <v>1</v>
      </c>
      <c r="E216" s="292">
        <v>15869.999999999998</v>
      </c>
      <c r="F216" s="292">
        <v>2</v>
      </c>
      <c r="G216" s="292">
        <v>1</v>
      </c>
      <c r="H216" s="292">
        <v>0</v>
      </c>
      <c r="I216" s="293">
        <v>1080</v>
      </c>
      <c r="J216" s="299">
        <v>0</v>
      </c>
    </row>
    <row r="217" spans="1:10" ht="20" x14ac:dyDescent="0.2">
      <c r="A217" s="291">
        <v>281</v>
      </c>
      <c r="B217" s="292">
        <v>37</v>
      </c>
      <c r="C217" s="292">
        <v>26</v>
      </c>
      <c r="D217" s="292">
        <v>2</v>
      </c>
      <c r="E217" s="292">
        <v>5910</v>
      </c>
      <c r="F217" s="292">
        <v>6.8</v>
      </c>
      <c r="G217" s="292">
        <v>1</v>
      </c>
      <c r="H217" s="292">
        <v>0</v>
      </c>
      <c r="I217" s="293">
        <v>1657</v>
      </c>
      <c r="J217" s="299">
        <v>0</v>
      </c>
    </row>
    <row r="218" spans="1:10" ht="20" x14ac:dyDescent="0.2">
      <c r="A218" s="291">
        <v>282</v>
      </c>
      <c r="B218" s="292">
        <v>30</v>
      </c>
      <c r="C218" s="292">
        <v>12</v>
      </c>
      <c r="D218" s="292">
        <v>2</v>
      </c>
      <c r="E218" s="292">
        <v>5260</v>
      </c>
      <c r="F218" s="292">
        <v>2.1</v>
      </c>
      <c r="G218" s="292">
        <v>1</v>
      </c>
      <c r="H218" s="292">
        <v>1</v>
      </c>
      <c r="I218" s="293">
        <v>434</v>
      </c>
      <c r="J218" s="299">
        <v>0</v>
      </c>
    </row>
    <row r="219" spans="1:10" ht="20" x14ac:dyDescent="0.2">
      <c r="A219" s="291">
        <v>283</v>
      </c>
      <c r="B219" s="292">
        <v>30</v>
      </c>
      <c r="C219" s="292">
        <v>18</v>
      </c>
      <c r="D219" s="292">
        <v>3</v>
      </c>
      <c r="E219" s="292">
        <v>5860</v>
      </c>
      <c r="F219" s="292">
        <v>5.3</v>
      </c>
      <c r="G219" s="292">
        <v>0</v>
      </c>
      <c r="H219" s="292">
        <v>1</v>
      </c>
      <c r="I219" s="293">
        <v>246</v>
      </c>
      <c r="J219" s="299">
        <v>0</v>
      </c>
    </row>
    <row r="220" spans="1:10" ht="20" x14ac:dyDescent="0.2">
      <c r="A220" s="291">
        <v>284</v>
      </c>
      <c r="B220" s="292">
        <v>35</v>
      </c>
      <c r="C220" s="292">
        <v>16</v>
      </c>
      <c r="D220" s="292">
        <v>4</v>
      </c>
      <c r="E220" s="292">
        <v>7230</v>
      </c>
      <c r="F220" s="292">
        <v>7.7</v>
      </c>
      <c r="G220" s="292">
        <v>1</v>
      </c>
      <c r="H220" s="292">
        <v>0</v>
      </c>
      <c r="I220" s="293">
        <v>270</v>
      </c>
      <c r="J220" s="299">
        <v>0</v>
      </c>
    </row>
    <row r="221" spans="1:10" ht="20" x14ac:dyDescent="0.2">
      <c r="A221" s="291">
        <v>285</v>
      </c>
      <c r="B221" s="292">
        <v>32</v>
      </c>
      <c r="C221" s="292">
        <v>19</v>
      </c>
      <c r="D221" s="292">
        <v>1</v>
      </c>
      <c r="E221" s="292">
        <v>5110</v>
      </c>
      <c r="F221" s="292">
        <v>5</v>
      </c>
      <c r="G221" s="292">
        <v>0</v>
      </c>
      <c r="H221" s="292">
        <v>1</v>
      </c>
      <c r="I221" s="293">
        <v>796</v>
      </c>
      <c r="J221" s="299">
        <v>0</v>
      </c>
    </row>
    <row r="222" spans="1:10" ht="20" x14ac:dyDescent="0.2">
      <c r="A222" s="291">
        <v>287</v>
      </c>
      <c r="B222" s="292">
        <v>38</v>
      </c>
      <c r="C222" s="292">
        <v>28</v>
      </c>
      <c r="D222" s="292">
        <v>2</v>
      </c>
      <c r="E222" s="292">
        <v>8360</v>
      </c>
      <c r="F222" s="292">
        <v>5.2</v>
      </c>
      <c r="G222" s="292">
        <v>0</v>
      </c>
      <c r="H222" s="292">
        <v>0</v>
      </c>
      <c r="I222" s="293">
        <v>63</v>
      </c>
      <c r="J222" s="299">
        <v>0</v>
      </c>
    </row>
    <row r="223" spans="1:10" ht="20" x14ac:dyDescent="0.2">
      <c r="A223" s="291">
        <v>290</v>
      </c>
      <c r="B223" s="292">
        <v>31</v>
      </c>
      <c r="C223" s="292">
        <v>19</v>
      </c>
      <c r="D223" s="292">
        <v>1</v>
      </c>
      <c r="E223" s="292">
        <v>5300</v>
      </c>
      <c r="F223" s="292">
        <v>5.4</v>
      </c>
      <c r="G223" s="292">
        <v>1</v>
      </c>
      <c r="H223" s="292">
        <v>1</v>
      </c>
      <c r="I223" s="293">
        <v>335</v>
      </c>
      <c r="J223" s="299">
        <v>0</v>
      </c>
    </row>
    <row r="224" spans="1:10" ht="20" x14ac:dyDescent="0.2">
      <c r="A224" s="291">
        <v>291</v>
      </c>
      <c r="B224" s="292">
        <v>47</v>
      </c>
      <c r="C224" s="292">
        <v>29</v>
      </c>
      <c r="D224" s="292">
        <v>2</v>
      </c>
      <c r="E224" s="292">
        <v>13380.000000000002</v>
      </c>
      <c r="F224" s="292">
        <v>7.9</v>
      </c>
      <c r="G224" s="292">
        <v>1</v>
      </c>
      <c r="H224" s="292">
        <v>0</v>
      </c>
      <c r="I224" s="293">
        <v>1217</v>
      </c>
      <c r="J224" s="299">
        <v>0</v>
      </c>
    </row>
    <row r="225" spans="1:10" ht="20" x14ac:dyDescent="0.2">
      <c r="A225" s="291">
        <v>292</v>
      </c>
      <c r="B225" s="292">
        <v>42</v>
      </c>
      <c r="C225" s="292">
        <v>22</v>
      </c>
      <c r="D225" s="292">
        <v>1</v>
      </c>
      <c r="E225" s="292">
        <v>13150</v>
      </c>
      <c r="F225" s="292">
        <v>4.4000000000000004</v>
      </c>
      <c r="G225" s="292">
        <v>0</v>
      </c>
      <c r="H225" s="292">
        <v>0</v>
      </c>
      <c r="I225" s="293">
        <v>76</v>
      </c>
      <c r="J225" s="299">
        <v>0</v>
      </c>
    </row>
    <row r="226" spans="1:10" ht="20" x14ac:dyDescent="0.2">
      <c r="A226" s="291">
        <v>293</v>
      </c>
      <c r="B226" s="292">
        <v>56</v>
      </c>
      <c r="C226" s="292">
        <v>38</v>
      </c>
      <c r="D226" s="292">
        <v>1</v>
      </c>
      <c r="E226" s="292">
        <v>14030.000000000002</v>
      </c>
      <c r="F226" s="292">
        <v>6.7</v>
      </c>
      <c r="G226" s="292">
        <v>1</v>
      </c>
      <c r="H226" s="292">
        <v>0</v>
      </c>
      <c r="I226" s="293">
        <v>1830</v>
      </c>
      <c r="J226" s="299">
        <v>0</v>
      </c>
    </row>
    <row r="227" spans="1:10" ht="20" x14ac:dyDescent="0.2">
      <c r="A227" s="291">
        <v>295</v>
      </c>
      <c r="B227" s="292">
        <v>36</v>
      </c>
      <c r="C227" s="292">
        <v>24</v>
      </c>
      <c r="D227" s="292">
        <v>1</v>
      </c>
      <c r="E227" s="292">
        <v>6700</v>
      </c>
      <c r="F227" s="292">
        <v>5.3</v>
      </c>
      <c r="G227" s="292">
        <v>1</v>
      </c>
      <c r="H227" s="292">
        <v>0</v>
      </c>
      <c r="I227" s="293">
        <v>371</v>
      </c>
      <c r="J227" s="299">
        <v>0</v>
      </c>
    </row>
    <row r="228" spans="1:10" ht="20" x14ac:dyDescent="0.2">
      <c r="A228" s="291">
        <v>298</v>
      </c>
      <c r="B228" s="292">
        <v>25</v>
      </c>
      <c r="C228" s="292">
        <v>12</v>
      </c>
      <c r="D228" s="292">
        <v>2</v>
      </c>
      <c r="E228" s="292">
        <v>4700</v>
      </c>
      <c r="F228" s="292">
        <v>8.9</v>
      </c>
      <c r="G228" s="292">
        <v>0</v>
      </c>
      <c r="H228" s="292">
        <v>1</v>
      </c>
      <c r="I228" s="293">
        <v>275</v>
      </c>
      <c r="J228" s="299">
        <v>0</v>
      </c>
    </row>
    <row r="229" spans="1:10" ht="20" x14ac:dyDescent="0.2">
      <c r="A229" s="291">
        <v>299</v>
      </c>
      <c r="B229" s="292">
        <v>27</v>
      </c>
      <c r="C229" s="292">
        <v>17</v>
      </c>
      <c r="D229" s="292">
        <v>1</v>
      </c>
      <c r="E229" s="292">
        <v>5690</v>
      </c>
      <c r="F229" s="292">
        <v>5.2</v>
      </c>
      <c r="G229" s="292">
        <v>1</v>
      </c>
      <c r="H229" s="292">
        <v>0</v>
      </c>
      <c r="I229" s="293">
        <v>708</v>
      </c>
      <c r="J229" s="299">
        <v>0</v>
      </c>
    </row>
    <row r="230" spans="1:10" ht="20" x14ac:dyDescent="0.2">
      <c r="A230" s="291">
        <v>300</v>
      </c>
      <c r="B230" s="292">
        <v>32</v>
      </c>
      <c r="C230" s="292">
        <v>16</v>
      </c>
      <c r="D230" s="292">
        <v>4</v>
      </c>
      <c r="E230" s="292">
        <v>4550</v>
      </c>
      <c r="F230" s="292">
        <v>8.5</v>
      </c>
      <c r="G230" s="292">
        <v>1</v>
      </c>
      <c r="H230" s="292">
        <v>1</v>
      </c>
      <c r="I230" s="293">
        <v>219</v>
      </c>
      <c r="J230" s="299">
        <v>0</v>
      </c>
    </row>
    <row r="231" spans="1:10" ht="20" x14ac:dyDescent="0.2">
      <c r="A231" s="291">
        <v>301</v>
      </c>
      <c r="B231" s="292">
        <v>34</v>
      </c>
      <c r="C231" s="292">
        <v>13</v>
      </c>
      <c r="D231" s="292">
        <v>2</v>
      </c>
      <c r="E231" s="292">
        <v>4560</v>
      </c>
      <c r="F231" s="292">
        <v>3.5</v>
      </c>
      <c r="G231" s="292">
        <v>1</v>
      </c>
      <c r="H231" s="292">
        <v>1</v>
      </c>
      <c r="I231" s="293">
        <v>139</v>
      </c>
      <c r="J231" s="299">
        <v>0</v>
      </c>
    </row>
    <row r="232" spans="1:10" ht="20" x14ac:dyDescent="0.2">
      <c r="A232" s="291">
        <v>302</v>
      </c>
      <c r="B232" s="292">
        <v>43</v>
      </c>
      <c r="C232" s="292">
        <v>29</v>
      </c>
      <c r="D232" s="292">
        <v>2</v>
      </c>
      <c r="E232" s="292">
        <v>10430</v>
      </c>
      <c r="F232" s="292">
        <v>4.3</v>
      </c>
      <c r="G232" s="292">
        <v>0</v>
      </c>
      <c r="H232" s="292">
        <v>1</v>
      </c>
      <c r="I232" s="293">
        <v>456</v>
      </c>
      <c r="J232" s="299">
        <v>0</v>
      </c>
    </row>
    <row r="233" spans="1:10" ht="20" x14ac:dyDescent="0.2">
      <c r="A233" s="291">
        <v>303</v>
      </c>
      <c r="B233" s="292">
        <v>39</v>
      </c>
      <c r="C233" s="292">
        <v>18</v>
      </c>
      <c r="D233" s="292">
        <v>1</v>
      </c>
      <c r="E233" s="292">
        <v>6200</v>
      </c>
      <c r="F233" s="292">
        <v>3.5</v>
      </c>
      <c r="G233" s="292">
        <v>1</v>
      </c>
      <c r="H233" s="292">
        <v>1</v>
      </c>
      <c r="I233" s="293">
        <v>282</v>
      </c>
      <c r="J233" s="299">
        <v>0</v>
      </c>
    </row>
    <row r="234" spans="1:10" ht="20" x14ac:dyDescent="0.2">
      <c r="A234" s="291">
        <v>304</v>
      </c>
      <c r="B234" s="292">
        <v>33</v>
      </c>
      <c r="C234" s="292">
        <v>23</v>
      </c>
      <c r="D234" s="292">
        <v>2</v>
      </c>
      <c r="E234" s="292">
        <v>7530</v>
      </c>
      <c r="F234" s="292">
        <v>3.2</v>
      </c>
      <c r="G234" s="292">
        <v>0</v>
      </c>
      <c r="H234" s="292">
        <v>0</v>
      </c>
      <c r="I234" s="293">
        <v>167</v>
      </c>
      <c r="J234" s="299">
        <v>0</v>
      </c>
    </row>
    <row r="235" spans="1:10" ht="20" x14ac:dyDescent="0.2">
      <c r="A235" s="291">
        <v>305</v>
      </c>
      <c r="B235" s="292">
        <v>30</v>
      </c>
      <c r="C235" s="292">
        <v>21</v>
      </c>
      <c r="D235" s="292">
        <v>2</v>
      </c>
      <c r="E235" s="292">
        <v>6380</v>
      </c>
      <c r="F235" s="292">
        <v>2.2000000000000002</v>
      </c>
      <c r="G235" s="292">
        <v>1</v>
      </c>
      <c r="H235" s="292">
        <v>1</v>
      </c>
      <c r="I235" s="293">
        <v>1090</v>
      </c>
      <c r="J235" s="299">
        <v>0</v>
      </c>
    </row>
    <row r="236" spans="1:10" ht="20" x14ac:dyDescent="0.2">
      <c r="A236" s="291">
        <v>307</v>
      </c>
      <c r="B236" s="292">
        <v>29</v>
      </c>
      <c r="C236" s="292">
        <v>18</v>
      </c>
      <c r="D236" s="292">
        <v>1</v>
      </c>
      <c r="E236" s="292">
        <v>5480</v>
      </c>
      <c r="F236" s="292">
        <v>6.6</v>
      </c>
      <c r="G236" s="292">
        <v>1</v>
      </c>
      <c r="H236" s="292">
        <v>1</v>
      </c>
      <c r="I236" s="293">
        <v>550</v>
      </c>
      <c r="J236" s="299">
        <v>0</v>
      </c>
    </row>
    <row r="237" spans="1:10" ht="20" x14ac:dyDescent="0.2">
      <c r="A237" s="291">
        <v>309</v>
      </c>
      <c r="B237" s="292">
        <v>33</v>
      </c>
      <c r="C237" s="292">
        <v>24</v>
      </c>
      <c r="D237" s="292">
        <v>1</v>
      </c>
      <c r="E237" s="292">
        <v>7530</v>
      </c>
      <c r="F237" s="292">
        <v>6.3</v>
      </c>
      <c r="G237" s="292">
        <v>1</v>
      </c>
      <c r="H237" s="292">
        <v>1</v>
      </c>
      <c r="I237" s="293">
        <v>1432</v>
      </c>
      <c r="J237" s="299">
        <v>0</v>
      </c>
    </row>
    <row r="238" spans="1:10" ht="20" x14ac:dyDescent="0.2">
      <c r="A238" s="291">
        <v>310</v>
      </c>
      <c r="B238" s="292">
        <v>41</v>
      </c>
      <c r="C238" s="292">
        <v>20</v>
      </c>
      <c r="D238" s="292">
        <v>1</v>
      </c>
      <c r="E238" s="292">
        <v>5520</v>
      </c>
      <c r="F238" s="292">
        <v>4.8</v>
      </c>
      <c r="G238" s="292">
        <v>1</v>
      </c>
      <c r="H238" s="292">
        <v>0</v>
      </c>
      <c r="I238" s="293">
        <v>139</v>
      </c>
      <c r="J238" s="299">
        <v>0</v>
      </c>
    </row>
    <row r="239" spans="1:10" ht="20" x14ac:dyDescent="0.2">
      <c r="A239" s="291">
        <v>311</v>
      </c>
      <c r="B239" s="292">
        <v>40</v>
      </c>
      <c r="C239" s="292">
        <v>19</v>
      </c>
      <c r="D239" s="292">
        <v>2</v>
      </c>
      <c r="E239" s="292">
        <v>7920</v>
      </c>
      <c r="F239" s="292">
        <v>4.2</v>
      </c>
      <c r="G239" s="292">
        <v>0</v>
      </c>
      <c r="H239" s="292">
        <v>0</v>
      </c>
      <c r="I239" s="293">
        <v>195</v>
      </c>
      <c r="J239" s="299">
        <v>0</v>
      </c>
    </row>
    <row r="240" spans="1:10" ht="20" x14ac:dyDescent="0.2">
      <c r="A240" s="291">
        <v>312</v>
      </c>
      <c r="B240" s="292">
        <v>34</v>
      </c>
      <c r="C240" s="292">
        <v>15</v>
      </c>
      <c r="D240" s="292">
        <v>1</v>
      </c>
      <c r="E240" s="292">
        <v>4620</v>
      </c>
      <c r="F240" s="292">
        <v>2.8</v>
      </c>
      <c r="G240" s="292">
        <v>0</v>
      </c>
      <c r="H240" s="292">
        <v>0</v>
      </c>
      <c r="I240" s="293">
        <v>538</v>
      </c>
      <c r="J240" s="299">
        <v>0</v>
      </c>
    </row>
    <row r="241" spans="1:10" ht="20" x14ac:dyDescent="0.2">
      <c r="A241" s="291">
        <v>313</v>
      </c>
      <c r="B241" s="292">
        <v>43</v>
      </c>
      <c r="C241" s="292">
        <v>12</v>
      </c>
      <c r="D241" s="292">
        <v>2</v>
      </c>
      <c r="E241" s="292">
        <v>5610</v>
      </c>
      <c r="F241" s="292">
        <v>4.0999999999999996</v>
      </c>
      <c r="G241" s="292">
        <v>0</v>
      </c>
      <c r="H241" s="292">
        <v>0</v>
      </c>
      <c r="I241" s="293">
        <v>335</v>
      </c>
      <c r="J241" s="299">
        <v>0</v>
      </c>
    </row>
    <row r="242" spans="1:10" ht="20" x14ac:dyDescent="0.2">
      <c r="A242" s="291">
        <v>314</v>
      </c>
      <c r="B242" s="292">
        <v>53</v>
      </c>
      <c r="C242" s="292">
        <v>37</v>
      </c>
      <c r="D242" s="292">
        <v>4</v>
      </c>
      <c r="E242" s="292">
        <v>37190</v>
      </c>
      <c r="F242" s="292">
        <v>5.6</v>
      </c>
      <c r="G242" s="292">
        <v>1</v>
      </c>
      <c r="H242" s="292">
        <v>0</v>
      </c>
      <c r="I242" s="293">
        <v>3514</v>
      </c>
      <c r="J242" s="299">
        <v>0</v>
      </c>
    </row>
    <row r="243" spans="1:10" ht="20" x14ac:dyDescent="0.2">
      <c r="A243" s="291">
        <v>315</v>
      </c>
      <c r="B243" s="292">
        <v>38</v>
      </c>
      <c r="C243" s="292">
        <v>15</v>
      </c>
      <c r="D243" s="292">
        <v>1</v>
      </c>
      <c r="E243" s="292">
        <v>4890</v>
      </c>
      <c r="F243" s="292">
        <v>1.5</v>
      </c>
      <c r="G243" s="292">
        <v>0</v>
      </c>
      <c r="H243" s="292">
        <v>1</v>
      </c>
      <c r="I243" s="293">
        <v>254</v>
      </c>
      <c r="J243" s="299">
        <v>0</v>
      </c>
    </row>
    <row r="244" spans="1:10" ht="20" x14ac:dyDescent="0.2">
      <c r="A244" s="291">
        <v>316</v>
      </c>
      <c r="B244" s="292">
        <v>32</v>
      </c>
      <c r="C244" s="292">
        <v>20</v>
      </c>
      <c r="D244" s="292">
        <v>3</v>
      </c>
      <c r="E244" s="292">
        <v>9390</v>
      </c>
      <c r="F244" s="292">
        <v>4.9000000000000004</v>
      </c>
      <c r="G244" s="292">
        <v>1</v>
      </c>
      <c r="H244" s="292">
        <v>0</v>
      </c>
      <c r="I244" s="293">
        <v>789</v>
      </c>
      <c r="J244" s="299">
        <v>0</v>
      </c>
    </row>
    <row r="245" spans="1:10" ht="20" x14ac:dyDescent="0.2">
      <c r="A245" s="291">
        <v>317</v>
      </c>
      <c r="B245" s="292">
        <v>35</v>
      </c>
      <c r="C245" s="292">
        <v>25</v>
      </c>
      <c r="D245" s="292">
        <v>1</v>
      </c>
      <c r="E245" s="292">
        <v>8410</v>
      </c>
      <c r="F245" s="292">
        <v>3.8</v>
      </c>
      <c r="G245" s="292">
        <v>1</v>
      </c>
      <c r="H245" s="292">
        <v>1</v>
      </c>
      <c r="I245" s="293">
        <v>425</v>
      </c>
      <c r="J245" s="299">
        <v>0</v>
      </c>
    </row>
    <row r="246" spans="1:10" ht="20" x14ac:dyDescent="0.2">
      <c r="A246" s="291">
        <v>318</v>
      </c>
      <c r="B246" s="292">
        <v>31</v>
      </c>
      <c r="C246" s="292">
        <v>21</v>
      </c>
      <c r="D246" s="292">
        <v>1</v>
      </c>
      <c r="E246" s="292">
        <v>5400</v>
      </c>
      <c r="F246" s="292">
        <v>7.4</v>
      </c>
      <c r="G246" s="292">
        <v>1</v>
      </c>
      <c r="H246" s="292">
        <v>0</v>
      </c>
      <c r="I246" s="293">
        <v>154</v>
      </c>
      <c r="J246" s="299">
        <v>0</v>
      </c>
    </row>
    <row r="247" spans="1:10" ht="20" x14ac:dyDescent="0.2">
      <c r="A247" s="291">
        <v>319</v>
      </c>
      <c r="B247" s="292">
        <v>37</v>
      </c>
      <c r="C247" s="292">
        <v>18</v>
      </c>
      <c r="D247" s="292">
        <v>1</v>
      </c>
      <c r="E247" s="292">
        <v>5500</v>
      </c>
      <c r="F247" s="292">
        <v>5.8</v>
      </c>
      <c r="G247" s="292">
        <v>1</v>
      </c>
      <c r="H247" s="292">
        <v>0</v>
      </c>
      <c r="I247" s="293">
        <v>917</v>
      </c>
      <c r="J247" s="299">
        <v>0</v>
      </c>
    </row>
    <row r="248" spans="1:10" ht="20" x14ac:dyDescent="0.2">
      <c r="A248" s="291">
        <v>321</v>
      </c>
      <c r="B248" s="292">
        <v>49</v>
      </c>
      <c r="C248" s="292">
        <v>20</v>
      </c>
      <c r="D248" s="292">
        <v>3</v>
      </c>
      <c r="E248" s="292">
        <v>7280</v>
      </c>
      <c r="F248" s="292">
        <v>5</v>
      </c>
      <c r="G248" s="292">
        <v>1</v>
      </c>
      <c r="H248" s="292">
        <v>0</v>
      </c>
      <c r="I248" s="293">
        <v>273</v>
      </c>
      <c r="J248" s="299">
        <v>0</v>
      </c>
    </row>
    <row r="249" spans="1:10" ht="20" x14ac:dyDescent="0.2">
      <c r="A249" s="291">
        <v>323</v>
      </c>
      <c r="B249" s="292">
        <v>41</v>
      </c>
      <c r="C249" s="292">
        <v>34</v>
      </c>
      <c r="D249" s="292">
        <v>1</v>
      </c>
      <c r="E249" s="292">
        <v>8480</v>
      </c>
      <c r="F249" s="292">
        <v>3.9</v>
      </c>
      <c r="G249" s="292">
        <v>0</v>
      </c>
      <c r="H249" s="292">
        <v>0</v>
      </c>
      <c r="I249" s="293">
        <v>887</v>
      </c>
      <c r="J249" s="299">
        <v>0</v>
      </c>
    </row>
    <row r="250" spans="1:10" ht="20" x14ac:dyDescent="0.2">
      <c r="A250" s="291">
        <v>324</v>
      </c>
      <c r="B250" s="292">
        <v>48</v>
      </c>
      <c r="C250" s="292">
        <v>22</v>
      </c>
      <c r="D250" s="292">
        <v>5</v>
      </c>
      <c r="E250" s="292">
        <v>7580</v>
      </c>
      <c r="F250" s="292">
        <v>4.2</v>
      </c>
      <c r="G250" s="292">
        <v>0</v>
      </c>
      <c r="H250" s="292">
        <v>0</v>
      </c>
      <c r="I250" s="293">
        <v>1281</v>
      </c>
      <c r="J250" s="299">
        <v>0</v>
      </c>
    </row>
    <row r="251" spans="1:10" ht="20" x14ac:dyDescent="0.2">
      <c r="A251" s="291">
        <v>325</v>
      </c>
      <c r="B251" s="292">
        <v>48</v>
      </c>
      <c r="C251" s="292">
        <v>28</v>
      </c>
      <c r="D251" s="292">
        <v>2</v>
      </c>
      <c r="E251" s="292">
        <v>10050</v>
      </c>
      <c r="F251" s="292">
        <v>8.1999999999999993</v>
      </c>
      <c r="G251" s="292">
        <v>0</v>
      </c>
      <c r="H251" s="292">
        <v>0</v>
      </c>
      <c r="I251" s="293">
        <v>434</v>
      </c>
      <c r="J251" s="299">
        <v>0</v>
      </c>
    </row>
    <row r="252" spans="1:10" ht="20" x14ac:dyDescent="0.2">
      <c r="A252" s="291">
        <v>327</v>
      </c>
      <c r="B252" s="292">
        <v>42</v>
      </c>
      <c r="C252" s="292">
        <v>32</v>
      </c>
      <c r="D252" s="292">
        <v>1</v>
      </c>
      <c r="E252" s="292">
        <v>7620</v>
      </c>
      <c r="F252" s="292">
        <v>3.1</v>
      </c>
      <c r="G252" s="292">
        <v>1</v>
      </c>
      <c r="H252" s="292">
        <v>0</v>
      </c>
      <c r="I252" s="293">
        <v>549</v>
      </c>
      <c r="J252" s="299">
        <v>0</v>
      </c>
    </row>
    <row r="253" spans="1:10" ht="20" x14ac:dyDescent="0.2">
      <c r="A253" s="291">
        <v>329</v>
      </c>
      <c r="B253" s="292">
        <v>48</v>
      </c>
      <c r="C253" s="292">
        <v>35</v>
      </c>
      <c r="D253" s="292">
        <v>1</v>
      </c>
      <c r="E253" s="292">
        <v>13090</v>
      </c>
      <c r="F253" s="292">
        <v>3.3</v>
      </c>
      <c r="G253" s="292">
        <v>0</v>
      </c>
      <c r="H253" s="292">
        <v>0</v>
      </c>
      <c r="I253" s="293">
        <v>493</v>
      </c>
      <c r="J253" s="299">
        <v>0</v>
      </c>
    </row>
    <row r="254" spans="1:10" ht="20" x14ac:dyDescent="0.2">
      <c r="A254" s="291">
        <v>330</v>
      </c>
      <c r="B254" s="292">
        <v>28</v>
      </c>
      <c r="C254" s="292">
        <v>20</v>
      </c>
      <c r="D254" s="292">
        <v>1</v>
      </c>
      <c r="E254" s="292">
        <v>4820</v>
      </c>
      <c r="F254" s="292">
        <v>5.9</v>
      </c>
      <c r="G254" s="292">
        <v>1</v>
      </c>
      <c r="H254" s="292">
        <v>1</v>
      </c>
      <c r="I254" s="293">
        <v>464</v>
      </c>
      <c r="J254" s="299">
        <v>0</v>
      </c>
    </row>
    <row r="255" spans="1:10" ht="20" x14ac:dyDescent="0.2">
      <c r="A255" s="291">
        <v>331</v>
      </c>
      <c r="B255" s="292">
        <v>47</v>
      </c>
      <c r="C255" s="292">
        <v>30</v>
      </c>
      <c r="D255" s="292">
        <v>1</v>
      </c>
      <c r="E255" s="292">
        <v>9620</v>
      </c>
      <c r="F255" s="292">
        <v>6.6</v>
      </c>
      <c r="G255" s="292">
        <v>1</v>
      </c>
      <c r="H255" s="292">
        <v>1</v>
      </c>
      <c r="I255" s="293">
        <v>1878</v>
      </c>
      <c r="J255" s="299">
        <v>0</v>
      </c>
    </row>
    <row r="256" spans="1:10" ht="20" x14ac:dyDescent="0.2">
      <c r="A256" s="291">
        <v>332</v>
      </c>
      <c r="B256" s="292">
        <v>47</v>
      </c>
      <c r="C256" s="292">
        <v>18</v>
      </c>
      <c r="D256" s="292">
        <v>5</v>
      </c>
      <c r="E256" s="292">
        <v>5470</v>
      </c>
      <c r="F256" s="292">
        <v>4.2</v>
      </c>
      <c r="G256" s="292">
        <v>1</v>
      </c>
      <c r="H256" s="292">
        <v>0</v>
      </c>
      <c r="I256" s="293">
        <v>190</v>
      </c>
      <c r="J256" s="299">
        <v>0</v>
      </c>
    </row>
    <row r="257" spans="1:10" ht="20" x14ac:dyDescent="0.2">
      <c r="A257" s="291">
        <v>335</v>
      </c>
      <c r="B257" s="292">
        <v>43</v>
      </c>
      <c r="C257" s="292">
        <v>26</v>
      </c>
      <c r="D257" s="292">
        <v>1</v>
      </c>
      <c r="E257" s="292">
        <v>6360</v>
      </c>
      <c r="F257" s="292">
        <v>7.2</v>
      </c>
      <c r="G257" s="292">
        <v>0</v>
      </c>
      <c r="H257" s="292">
        <v>0</v>
      </c>
      <c r="I257" s="293">
        <v>671</v>
      </c>
      <c r="J257" s="299">
        <v>0</v>
      </c>
    </row>
    <row r="258" spans="1:10" ht="20" x14ac:dyDescent="0.2">
      <c r="A258" s="291">
        <v>336</v>
      </c>
      <c r="B258" s="292">
        <v>29</v>
      </c>
      <c r="C258" s="292">
        <v>17</v>
      </c>
      <c r="D258" s="292">
        <v>1</v>
      </c>
      <c r="E258" s="292">
        <v>4970</v>
      </c>
      <c r="F258" s="292">
        <v>4.8</v>
      </c>
      <c r="G258" s="292">
        <v>1</v>
      </c>
      <c r="H258" s="292">
        <v>0</v>
      </c>
      <c r="I258" s="293">
        <v>771</v>
      </c>
      <c r="J258" s="299">
        <v>0</v>
      </c>
    </row>
    <row r="259" spans="1:10" ht="20" x14ac:dyDescent="0.2">
      <c r="A259" s="291">
        <v>337</v>
      </c>
      <c r="B259" s="292">
        <v>41</v>
      </c>
      <c r="C259" s="292">
        <v>17</v>
      </c>
      <c r="D259" s="292">
        <v>1</v>
      </c>
      <c r="E259" s="292">
        <v>6170</v>
      </c>
      <c r="F259" s="292">
        <v>5.5</v>
      </c>
      <c r="G259" s="292">
        <v>0</v>
      </c>
      <c r="H259" s="292">
        <v>1</v>
      </c>
      <c r="I259" s="293">
        <v>322</v>
      </c>
      <c r="J259" s="299">
        <v>0</v>
      </c>
    </row>
    <row r="260" spans="1:10" ht="20" x14ac:dyDescent="0.2">
      <c r="A260" s="291">
        <v>338</v>
      </c>
      <c r="B260" s="292">
        <v>45</v>
      </c>
      <c r="C260" s="292">
        <v>31</v>
      </c>
      <c r="D260" s="292">
        <v>2</v>
      </c>
      <c r="E260" s="292">
        <v>10570</v>
      </c>
      <c r="F260" s="292">
        <v>6.2</v>
      </c>
      <c r="G260" s="292">
        <v>1</v>
      </c>
      <c r="H260" s="292">
        <v>1</v>
      </c>
      <c r="I260" s="293">
        <v>252</v>
      </c>
      <c r="J260" s="299">
        <v>0</v>
      </c>
    </row>
    <row r="261" spans="1:10" ht="20" x14ac:dyDescent="0.2">
      <c r="A261" s="291">
        <v>340</v>
      </c>
      <c r="B261" s="292">
        <v>50</v>
      </c>
      <c r="C261" s="292">
        <v>24</v>
      </c>
      <c r="D261" s="292">
        <v>2</v>
      </c>
      <c r="E261" s="292">
        <v>13390</v>
      </c>
      <c r="F261" s="292">
        <v>8.3000000000000007</v>
      </c>
      <c r="G261" s="292">
        <v>0</v>
      </c>
      <c r="H261" s="292">
        <v>0</v>
      </c>
      <c r="I261" s="293">
        <v>930</v>
      </c>
      <c r="J261" s="299">
        <v>0</v>
      </c>
    </row>
    <row r="262" spans="1:10" ht="20" x14ac:dyDescent="0.2">
      <c r="A262" s="291">
        <v>341</v>
      </c>
      <c r="B262" s="292">
        <v>33</v>
      </c>
      <c r="C262" s="292">
        <v>20</v>
      </c>
      <c r="D262" s="292">
        <v>1</v>
      </c>
      <c r="E262" s="292">
        <v>5840</v>
      </c>
      <c r="F262" s="292">
        <v>1.4</v>
      </c>
      <c r="G262" s="292">
        <v>1</v>
      </c>
      <c r="H262" s="292">
        <v>1</v>
      </c>
      <c r="I262" s="293">
        <v>238</v>
      </c>
      <c r="J262" s="299">
        <v>0</v>
      </c>
    </row>
    <row r="263" spans="1:10" ht="20" x14ac:dyDescent="0.2">
      <c r="A263" s="291">
        <v>342</v>
      </c>
      <c r="B263" s="292">
        <v>24</v>
      </c>
      <c r="C263" s="292">
        <v>13</v>
      </c>
      <c r="D263" s="292">
        <v>1</v>
      </c>
      <c r="E263" s="292">
        <v>4250</v>
      </c>
      <c r="F263" s="292">
        <v>3.4</v>
      </c>
      <c r="G263" s="292">
        <v>1</v>
      </c>
      <c r="H263" s="292">
        <v>0</v>
      </c>
      <c r="I263" s="293">
        <v>592</v>
      </c>
      <c r="J263" s="299">
        <v>0</v>
      </c>
    </row>
    <row r="264" spans="1:10" ht="20" x14ac:dyDescent="0.2">
      <c r="A264" s="291">
        <v>343</v>
      </c>
      <c r="B264" s="292">
        <v>42</v>
      </c>
      <c r="C264" s="292">
        <v>24</v>
      </c>
      <c r="D264" s="292">
        <v>1</v>
      </c>
      <c r="E264" s="292">
        <v>8680</v>
      </c>
      <c r="F264" s="292">
        <v>6.2</v>
      </c>
      <c r="G264" s="292">
        <v>0</v>
      </c>
      <c r="H264" s="292">
        <v>0</v>
      </c>
      <c r="I264" s="293">
        <v>333</v>
      </c>
      <c r="J264" s="299">
        <v>0</v>
      </c>
    </row>
    <row r="265" spans="1:10" ht="20" x14ac:dyDescent="0.2">
      <c r="A265" s="291">
        <v>345</v>
      </c>
      <c r="B265" s="292">
        <v>34</v>
      </c>
      <c r="C265" s="292">
        <v>19</v>
      </c>
      <c r="D265" s="292">
        <v>1</v>
      </c>
      <c r="E265" s="292">
        <v>5500</v>
      </c>
      <c r="F265" s="292">
        <v>5</v>
      </c>
      <c r="G265" s="292">
        <v>1</v>
      </c>
      <c r="H265" s="292">
        <v>0</v>
      </c>
      <c r="I265" s="293">
        <v>607</v>
      </c>
      <c r="J265" s="299">
        <v>0</v>
      </c>
    </row>
    <row r="266" spans="1:10" ht="20" x14ac:dyDescent="0.2">
      <c r="A266" s="291">
        <v>346</v>
      </c>
      <c r="B266" s="292">
        <v>32</v>
      </c>
      <c r="C266" s="292">
        <v>16</v>
      </c>
      <c r="D266" s="292">
        <v>1</v>
      </c>
      <c r="E266" s="292">
        <v>5100</v>
      </c>
      <c r="F266" s="292">
        <v>2.2999999999999998</v>
      </c>
      <c r="G266" s="292">
        <v>1</v>
      </c>
      <c r="H266" s="292">
        <v>0</v>
      </c>
      <c r="I266" s="293">
        <v>489</v>
      </c>
      <c r="J266" s="299">
        <v>0</v>
      </c>
    </row>
    <row r="267" spans="1:10" ht="20" x14ac:dyDescent="0.2">
      <c r="A267" s="291">
        <v>348</v>
      </c>
      <c r="B267" s="292">
        <v>43</v>
      </c>
      <c r="C267" s="292">
        <v>27</v>
      </c>
      <c r="D267" s="292">
        <v>1</v>
      </c>
      <c r="E267" s="292">
        <v>9180</v>
      </c>
      <c r="F267" s="292">
        <v>6.1</v>
      </c>
      <c r="G267" s="292">
        <v>0</v>
      </c>
      <c r="H267" s="292">
        <v>1</v>
      </c>
      <c r="I267" s="293">
        <v>976</v>
      </c>
      <c r="J267" s="299">
        <v>0</v>
      </c>
    </row>
    <row r="268" spans="1:10" ht="20" x14ac:dyDescent="0.2">
      <c r="A268" s="291">
        <v>351</v>
      </c>
      <c r="B268" s="292">
        <v>43</v>
      </c>
      <c r="C268" s="292">
        <v>36</v>
      </c>
      <c r="D268" s="292">
        <v>1</v>
      </c>
      <c r="E268" s="292">
        <v>14170</v>
      </c>
      <c r="F268" s="292">
        <v>3.9</v>
      </c>
      <c r="G268" s="292">
        <v>1</v>
      </c>
      <c r="H268" s="292">
        <v>1</v>
      </c>
      <c r="I268" s="293">
        <v>1810</v>
      </c>
      <c r="J268" s="299">
        <v>0</v>
      </c>
    </row>
    <row r="269" spans="1:10" ht="20" x14ac:dyDescent="0.2">
      <c r="A269" s="291">
        <v>352</v>
      </c>
      <c r="B269" s="292">
        <v>30</v>
      </c>
      <c r="C269" s="292">
        <v>15</v>
      </c>
      <c r="D269" s="292">
        <v>1</v>
      </c>
      <c r="E269" s="292">
        <v>5110</v>
      </c>
      <c r="F269" s="292">
        <v>3.8</v>
      </c>
      <c r="G269" s="292">
        <v>0</v>
      </c>
      <c r="H269" s="292">
        <v>0</v>
      </c>
      <c r="I269" s="293">
        <v>229</v>
      </c>
      <c r="J269" s="299">
        <v>0</v>
      </c>
    </row>
    <row r="270" spans="1:10" ht="20" x14ac:dyDescent="0.2">
      <c r="A270" s="291">
        <v>353</v>
      </c>
      <c r="B270" s="292">
        <v>31</v>
      </c>
      <c r="C270" s="292">
        <v>16</v>
      </c>
      <c r="D270" s="292">
        <v>4</v>
      </c>
      <c r="E270" s="292">
        <v>5880</v>
      </c>
      <c r="F270" s="292">
        <v>1</v>
      </c>
      <c r="G270" s="292">
        <v>1</v>
      </c>
      <c r="H270" s="292">
        <v>0</v>
      </c>
      <c r="I270" s="293">
        <v>901</v>
      </c>
      <c r="J270" s="299">
        <v>0</v>
      </c>
    </row>
    <row r="271" spans="1:10" ht="20" x14ac:dyDescent="0.2">
      <c r="A271" s="291">
        <v>355</v>
      </c>
      <c r="B271" s="292">
        <v>42</v>
      </c>
      <c r="C271" s="292">
        <v>21</v>
      </c>
      <c r="D271" s="292">
        <v>1</v>
      </c>
      <c r="E271" s="292">
        <v>8130</v>
      </c>
      <c r="F271" s="292">
        <v>6.8</v>
      </c>
      <c r="G271" s="292">
        <v>1</v>
      </c>
      <c r="H271" s="292">
        <v>0</v>
      </c>
      <c r="I271" s="293">
        <v>474</v>
      </c>
      <c r="J271" s="299">
        <v>0</v>
      </c>
    </row>
    <row r="272" spans="1:10" ht="20" x14ac:dyDescent="0.2">
      <c r="A272" s="291">
        <v>356</v>
      </c>
      <c r="B272" s="292">
        <v>42</v>
      </c>
      <c r="C272" s="292">
        <v>25</v>
      </c>
      <c r="D272" s="292">
        <v>4</v>
      </c>
      <c r="E272" s="292">
        <v>8500</v>
      </c>
      <c r="F272" s="292">
        <v>4.2</v>
      </c>
      <c r="G272" s="292">
        <v>1</v>
      </c>
      <c r="H272" s="292">
        <v>1</v>
      </c>
      <c r="I272" s="293">
        <v>1280</v>
      </c>
      <c r="J272" s="299">
        <v>0</v>
      </c>
    </row>
    <row r="273" spans="1:10" ht="20" x14ac:dyDescent="0.2">
      <c r="A273" s="291">
        <v>357</v>
      </c>
      <c r="B273" s="292">
        <v>35</v>
      </c>
      <c r="C273" s="292">
        <v>14</v>
      </c>
      <c r="D273" s="292">
        <v>3</v>
      </c>
      <c r="E273" s="292">
        <v>5590</v>
      </c>
      <c r="F273" s="292">
        <v>6.7</v>
      </c>
      <c r="G273" s="292">
        <v>0</v>
      </c>
      <c r="H273" s="292">
        <v>0</v>
      </c>
      <c r="I273" s="293">
        <v>204</v>
      </c>
      <c r="J273" s="299">
        <v>0</v>
      </c>
    </row>
    <row r="274" spans="1:10" ht="20" x14ac:dyDescent="0.2">
      <c r="A274" s="291">
        <v>359</v>
      </c>
      <c r="B274" s="292">
        <v>33</v>
      </c>
      <c r="C274" s="292">
        <v>12</v>
      </c>
      <c r="D274" s="292">
        <v>2</v>
      </c>
      <c r="E274" s="292">
        <v>5400</v>
      </c>
      <c r="F274" s="292">
        <v>2.7</v>
      </c>
      <c r="G274" s="292">
        <v>1</v>
      </c>
      <c r="H274" s="292">
        <v>0</v>
      </c>
      <c r="I274" s="293">
        <v>628</v>
      </c>
      <c r="J274" s="299">
        <v>0</v>
      </c>
    </row>
    <row r="275" spans="1:10" ht="20" x14ac:dyDescent="0.2">
      <c r="A275" s="291">
        <v>360</v>
      </c>
      <c r="B275" s="292">
        <v>48</v>
      </c>
      <c r="C275" s="292">
        <v>21</v>
      </c>
      <c r="D275" s="292">
        <v>1</v>
      </c>
      <c r="E275" s="292">
        <v>5550</v>
      </c>
      <c r="F275" s="292">
        <v>5</v>
      </c>
      <c r="G275" s="292">
        <v>0</v>
      </c>
      <c r="H275" s="292">
        <v>0</v>
      </c>
      <c r="I275" s="293">
        <v>147</v>
      </c>
      <c r="J275" s="299">
        <v>0</v>
      </c>
    </row>
    <row r="276" spans="1:10" ht="20" x14ac:dyDescent="0.2">
      <c r="A276" s="291">
        <v>361</v>
      </c>
      <c r="B276" s="292">
        <v>56</v>
      </c>
      <c r="C276" s="292">
        <v>27</v>
      </c>
      <c r="D276" s="292">
        <v>1</v>
      </c>
      <c r="E276" s="292">
        <v>6630</v>
      </c>
      <c r="F276" s="292">
        <v>6.7</v>
      </c>
      <c r="G276" s="292">
        <v>1</v>
      </c>
      <c r="H276" s="292">
        <v>1</v>
      </c>
      <c r="I276" s="293">
        <v>1233</v>
      </c>
      <c r="J276" s="299">
        <v>0</v>
      </c>
    </row>
    <row r="277" spans="1:10" ht="20" x14ac:dyDescent="0.2">
      <c r="A277" s="291">
        <v>362</v>
      </c>
      <c r="B277" s="292">
        <v>44</v>
      </c>
      <c r="C277" s="292">
        <v>14</v>
      </c>
      <c r="D277" s="292">
        <v>4</v>
      </c>
      <c r="E277" s="292">
        <v>5880</v>
      </c>
      <c r="F277" s="292">
        <v>6</v>
      </c>
      <c r="G277" s="292">
        <v>0</v>
      </c>
      <c r="H277" s="292">
        <v>1</v>
      </c>
      <c r="I277" s="293">
        <v>535</v>
      </c>
      <c r="J277" s="299">
        <v>0</v>
      </c>
    </row>
    <row r="278" spans="1:10" ht="20" x14ac:dyDescent="0.2">
      <c r="A278" s="291">
        <v>363</v>
      </c>
      <c r="B278" s="292">
        <v>36</v>
      </c>
      <c r="C278" s="292">
        <v>16</v>
      </c>
      <c r="D278" s="292">
        <v>5</v>
      </c>
      <c r="E278" s="292">
        <v>7900</v>
      </c>
      <c r="F278" s="292">
        <v>4.5999999999999996</v>
      </c>
      <c r="G278" s="292">
        <v>0</v>
      </c>
      <c r="H278" s="292">
        <v>1</v>
      </c>
      <c r="I278" s="293">
        <v>218</v>
      </c>
      <c r="J278" s="299">
        <v>0</v>
      </c>
    </row>
    <row r="279" spans="1:10" ht="20" x14ac:dyDescent="0.2">
      <c r="A279" s="291">
        <v>364</v>
      </c>
      <c r="B279" s="292">
        <v>32</v>
      </c>
      <c r="C279" s="292">
        <v>13</v>
      </c>
      <c r="D279" s="292">
        <v>1</v>
      </c>
      <c r="E279" s="292">
        <v>4820</v>
      </c>
      <c r="F279" s="292">
        <v>5.7</v>
      </c>
      <c r="G279" s="292">
        <v>1</v>
      </c>
      <c r="H279" s="292">
        <v>0</v>
      </c>
      <c r="I279" s="293">
        <v>156</v>
      </c>
      <c r="J279" s="299">
        <v>0</v>
      </c>
    </row>
    <row r="280" spans="1:10" ht="20" x14ac:dyDescent="0.2">
      <c r="A280" s="291">
        <v>365</v>
      </c>
      <c r="B280" s="292">
        <v>31</v>
      </c>
      <c r="C280" s="292">
        <v>17</v>
      </c>
      <c r="D280" s="292">
        <v>1</v>
      </c>
      <c r="E280" s="292">
        <v>4710</v>
      </c>
      <c r="F280" s="292">
        <v>4.4000000000000004</v>
      </c>
      <c r="G280" s="292">
        <v>1</v>
      </c>
      <c r="H280" s="292">
        <v>0</v>
      </c>
      <c r="I280" s="293">
        <v>334</v>
      </c>
      <c r="J280" s="299">
        <v>0</v>
      </c>
    </row>
    <row r="281" spans="1:10" ht="20" x14ac:dyDescent="0.2">
      <c r="A281" s="291">
        <v>368</v>
      </c>
      <c r="B281" s="292">
        <v>39</v>
      </c>
      <c r="C281" s="292">
        <v>16</v>
      </c>
      <c r="D281" s="292">
        <v>1</v>
      </c>
      <c r="E281" s="292">
        <v>5150</v>
      </c>
      <c r="F281" s="292">
        <v>5.5</v>
      </c>
      <c r="G281" s="292">
        <v>0</v>
      </c>
      <c r="H281" s="292">
        <v>0</v>
      </c>
      <c r="I281" s="293">
        <v>448</v>
      </c>
      <c r="J281" s="299">
        <v>0</v>
      </c>
    </row>
    <row r="282" spans="1:10" ht="20" x14ac:dyDescent="0.2">
      <c r="A282" s="291">
        <v>369</v>
      </c>
      <c r="B282" s="292">
        <v>59</v>
      </c>
      <c r="C282" s="292">
        <v>29</v>
      </c>
      <c r="D282" s="292">
        <v>1</v>
      </c>
      <c r="E282" s="292">
        <v>10510</v>
      </c>
      <c r="F282" s="292">
        <v>5.3</v>
      </c>
      <c r="G282" s="292">
        <v>1</v>
      </c>
      <c r="H282" s="292">
        <v>0</v>
      </c>
      <c r="I282" s="293">
        <v>767</v>
      </c>
      <c r="J282" s="299">
        <v>0</v>
      </c>
    </row>
    <row r="283" spans="1:10" ht="20" x14ac:dyDescent="0.2">
      <c r="A283" s="291">
        <v>370</v>
      </c>
      <c r="B283" s="292">
        <v>32</v>
      </c>
      <c r="C283" s="292">
        <v>19</v>
      </c>
      <c r="D283" s="292">
        <v>2</v>
      </c>
      <c r="E283" s="292">
        <v>6570</v>
      </c>
      <c r="F283" s="292">
        <v>7.2</v>
      </c>
      <c r="G283" s="292">
        <v>1</v>
      </c>
      <c r="H283" s="292">
        <v>0</v>
      </c>
      <c r="I283" s="293">
        <v>795</v>
      </c>
      <c r="J283" s="299">
        <v>0</v>
      </c>
    </row>
    <row r="284" spans="1:10" ht="20" x14ac:dyDescent="0.2">
      <c r="A284" s="291">
        <v>371</v>
      </c>
      <c r="B284" s="292">
        <v>44</v>
      </c>
      <c r="C284" s="292">
        <v>18</v>
      </c>
      <c r="D284" s="292">
        <v>1</v>
      </c>
      <c r="E284" s="292">
        <v>6130</v>
      </c>
      <c r="F284" s="292">
        <v>3.7</v>
      </c>
      <c r="G284" s="292">
        <v>1</v>
      </c>
      <c r="H284" s="292">
        <v>0</v>
      </c>
      <c r="I284" s="293">
        <v>736</v>
      </c>
      <c r="J284" s="299">
        <v>0</v>
      </c>
    </row>
    <row r="285" spans="1:10" ht="20" x14ac:dyDescent="0.2">
      <c r="A285" s="291">
        <v>372</v>
      </c>
      <c r="B285" s="292">
        <v>35</v>
      </c>
      <c r="C285" s="292">
        <v>20</v>
      </c>
      <c r="D285" s="292">
        <v>2</v>
      </c>
      <c r="E285" s="292">
        <v>7680</v>
      </c>
      <c r="F285" s="292">
        <v>1.5</v>
      </c>
      <c r="G285" s="292">
        <v>0</v>
      </c>
      <c r="H285" s="292">
        <v>0</v>
      </c>
      <c r="I285" s="293">
        <v>268</v>
      </c>
      <c r="J285" s="299">
        <v>0</v>
      </c>
    </row>
    <row r="286" spans="1:10" ht="20" x14ac:dyDescent="0.2">
      <c r="A286" s="291">
        <v>373</v>
      </c>
      <c r="B286" s="292">
        <v>28</v>
      </c>
      <c r="C286" s="292">
        <v>17</v>
      </c>
      <c r="D286" s="292">
        <v>1</v>
      </c>
      <c r="E286" s="292">
        <v>5130</v>
      </c>
      <c r="F286" s="292">
        <v>7.3</v>
      </c>
      <c r="G286" s="292">
        <v>0</v>
      </c>
      <c r="H286" s="292">
        <v>0</v>
      </c>
      <c r="I286" s="293">
        <v>270</v>
      </c>
      <c r="J286" s="299">
        <v>0</v>
      </c>
    </row>
    <row r="287" spans="1:10" ht="20" x14ac:dyDescent="0.2">
      <c r="A287" s="291">
        <v>374</v>
      </c>
      <c r="B287" s="292">
        <v>33</v>
      </c>
      <c r="C287" s="292">
        <v>21</v>
      </c>
      <c r="D287" s="292">
        <v>2</v>
      </c>
      <c r="E287" s="292">
        <v>5910</v>
      </c>
      <c r="F287" s="292">
        <v>4.7</v>
      </c>
      <c r="G287" s="292">
        <v>1</v>
      </c>
      <c r="H287" s="292">
        <v>0</v>
      </c>
      <c r="I287" s="293">
        <v>783</v>
      </c>
      <c r="J287" s="299">
        <v>0</v>
      </c>
    </row>
    <row r="288" spans="1:10" ht="20" x14ac:dyDescent="0.2">
      <c r="A288" s="291">
        <v>377</v>
      </c>
      <c r="B288" s="292">
        <v>43</v>
      </c>
      <c r="C288" s="292">
        <v>31</v>
      </c>
      <c r="D288" s="292">
        <v>1</v>
      </c>
      <c r="E288" s="292">
        <v>13560</v>
      </c>
      <c r="F288" s="292">
        <v>4.0999999999999996</v>
      </c>
      <c r="G288" s="292">
        <v>1</v>
      </c>
      <c r="H288" s="292">
        <v>0</v>
      </c>
      <c r="I288" s="293">
        <v>804</v>
      </c>
      <c r="J288" s="299">
        <v>0</v>
      </c>
    </row>
    <row r="289" spans="1:10" ht="20" x14ac:dyDescent="0.2">
      <c r="A289" s="291">
        <v>378</v>
      </c>
      <c r="B289" s="292">
        <v>32</v>
      </c>
      <c r="C289" s="292">
        <v>15</v>
      </c>
      <c r="D289" s="292">
        <v>1</v>
      </c>
      <c r="E289" s="292">
        <v>5670</v>
      </c>
      <c r="F289" s="292">
        <v>6.9</v>
      </c>
      <c r="G289" s="292">
        <v>1</v>
      </c>
      <c r="H289" s="292">
        <v>1</v>
      </c>
      <c r="I289" s="293">
        <v>357</v>
      </c>
      <c r="J289" s="299">
        <v>0</v>
      </c>
    </row>
    <row r="290" spans="1:10" ht="20" x14ac:dyDescent="0.2">
      <c r="A290" s="291">
        <v>379</v>
      </c>
      <c r="B290" s="292">
        <v>39</v>
      </c>
      <c r="C290" s="292">
        <v>17</v>
      </c>
      <c r="D290" s="292">
        <v>2</v>
      </c>
      <c r="E290" s="292">
        <v>6530</v>
      </c>
      <c r="F290" s="292">
        <v>1.3</v>
      </c>
      <c r="G290" s="292">
        <v>0</v>
      </c>
      <c r="H290" s="292">
        <v>0</v>
      </c>
      <c r="I290" s="293">
        <v>1806</v>
      </c>
      <c r="J290" s="299">
        <v>0</v>
      </c>
    </row>
    <row r="291" spans="1:10" ht="20" x14ac:dyDescent="0.2">
      <c r="A291" s="291">
        <v>380</v>
      </c>
      <c r="B291" s="292">
        <v>46</v>
      </c>
      <c r="C291" s="292">
        <v>34</v>
      </c>
      <c r="D291" s="292">
        <v>1</v>
      </c>
      <c r="E291" s="292">
        <v>6930</v>
      </c>
      <c r="F291" s="292">
        <v>8.1999999999999993</v>
      </c>
      <c r="G291" s="292">
        <v>1</v>
      </c>
      <c r="H291" s="292">
        <v>0</v>
      </c>
      <c r="I291" s="293">
        <v>467</v>
      </c>
      <c r="J291" s="299">
        <v>0</v>
      </c>
    </row>
    <row r="292" spans="1:10" ht="20" x14ac:dyDescent="0.2">
      <c r="A292" s="291">
        <v>381</v>
      </c>
      <c r="B292" s="292">
        <v>47</v>
      </c>
      <c r="C292" s="292">
        <v>38</v>
      </c>
      <c r="D292" s="292">
        <v>1</v>
      </c>
      <c r="E292" s="292">
        <v>11570</v>
      </c>
      <c r="F292" s="292">
        <v>2.8</v>
      </c>
      <c r="G292" s="292">
        <v>1</v>
      </c>
      <c r="H292" s="292">
        <v>1</v>
      </c>
      <c r="I292" s="293">
        <v>145</v>
      </c>
      <c r="J292" s="299">
        <v>0</v>
      </c>
    </row>
    <row r="293" spans="1:10" ht="20" x14ac:dyDescent="0.2">
      <c r="A293" s="291">
        <v>382</v>
      </c>
      <c r="B293" s="292">
        <v>55</v>
      </c>
      <c r="C293" s="292">
        <v>15</v>
      </c>
      <c r="D293" s="292">
        <v>1</v>
      </c>
      <c r="E293" s="292">
        <v>6310</v>
      </c>
      <c r="F293" s="292">
        <v>7.8</v>
      </c>
      <c r="G293" s="292">
        <v>0</v>
      </c>
      <c r="H293" s="292">
        <v>0</v>
      </c>
      <c r="I293" s="293">
        <v>364</v>
      </c>
      <c r="J293" s="299">
        <v>0</v>
      </c>
    </row>
    <row r="294" spans="1:10" ht="20" x14ac:dyDescent="0.2">
      <c r="A294" s="291">
        <v>383</v>
      </c>
      <c r="B294" s="292">
        <v>36</v>
      </c>
      <c r="C294" s="292">
        <v>28</v>
      </c>
      <c r="D294" s="292">
        <v>1</v>
      </c>
      <c r="E294" s="292">
        <v>6730</v>
      </c>
      <c r="F294" s="292">
        <v>3.5</v>
      </c>
      <c r="G294" s="292">
        <v>1</v>
      </c>
      <c r="H294" s="292">
        <v>1</v>
      </c>
      <c r="I294" s="293">
        <v>423</v>
      </c>
      <c r="J294" s="299">
        <v>0</v>
      </c>
    </row>
    <row r="295" spans="1:10" ht="20" x14ac:dyDescent="0.2">
      <c r="A295" s="291">
        <v>384</v>
      </c>
      <c r="B295" s="292">
        <v>34</v>
      </c>
      <c r="C295" s="292">
        <v>24</v>
      </c>
      <c r="D295" s="292">
        <v>2</v>
      </c>
      <c r="E295" s="292">
        <v>8880</v>
      </c>
      <c r="F295" s="292">
        <v>4.8</v>
      </c>
      <c r="G295" s="292">
        <v>1</v>
      </c>
      <c r="H295" s="292">
        <v>0</v>
      </c>
      <c r="I295" s="293">
        <v>747</v>
      </c>
      <c r="J295" s="299">
        <v>0</v>
      </c>
    </row>
    <row r="296" spans="1:10" ht="20" x14ac:dyDescent="0.2">
      <c r="A296" s="291">
        <v>385</v>
      </c>
      <c r="B296" s="292">
        <v>37</v>
      </c>
      <c r="C296" s="292">
        <v>14</v>
      </c>
      <c r="D296" s="292">
        <v>1</v>
      </c>
      <c r="E296" s="292">
        <v>5410</v>
      </c>
      <c r="F296" s="292">
        <v>5.8</v>
      </c>
      <c r="G296" s="292">
        <v>0</v>
      </c>
      <c r="H296" s="292">
        <v>0</v>
      </c>
      <c r="I296" s="293">
        <v>534</v>
      </c>
      <c r="J296" s="299">
        <v>0</v>
      </c>
    </row>
    <row r="297" spans="1:10" ht="20" x14ac:dyDescent="0.2">
      <c r="A297" s="291">
        <v>386</v>
      </c>
      <c r="B297" s="292">
        <v>28</v>
      </c>
      <c r="C297" s="292">
        <v>12</v>
      </c>
      <c r="D297" s="292">
        <v>4</v>
      </c>
      <c r="E297" s="292">
        <v>4650</v>
      </c>
      <c r="F297" s="292">
        <v>6.1</v>
      </c>
      <c r="G297" s="292">
        <v>1</v>
      </c>
      <c r="H297" s="292">
        <v>1</v>
      </c>
      <c r="I297" s="293">
        <v>397</v>
      </c>
      <c r="J297" s="299">
        <v>0</v>
      </c>
    </row>
    <row r="298" spans="1:10" ht="20" x14ac:dyDescent="0.2">
      <c r="A298" s="291">
        <v>388</v>
      </c>
      <c r="B298" s="292">
        <v>31</v>
      </c>
      <c r="C298" s="292">
        <v>23</v>
      </c>
      <c r="D298" s="292">
        <v>1</v>
      </c>
      <c r="E298" s="292">
        <v>6650</v>
      </c>
      <c r="F298" s="292">
        <v>4.9000000000000004</v>
      </c>
      <c r="G298" s="292">
        <v>0</v>
      </c>
      <c r="H298" s="292">
        <v>1</v>
      </c>
      <c r="I298" s="293">
        <v>578</v>
      </c>
      <c r="J298" s="299">
        <v>0</v>
      </c>
    </row>
    <row r="299" spans="1:10" ht="20" x14ac:dyDescent="0.2">
      <c r="A299" s="291">
        <v>390</v>
      </c>
      <c r="B299" s="292">
        <v>40</v>
      </c>
      <c r="C299" s="292">
        <v>19</v>
      </c>
      <c r="D299" s="292">
        <v>1</v>
      </c>
      <c r="E299" s="292">
        <v>8870</v>
      </c>
      <c r="F299" s="292">
        <v>5.0999999999999996</v>
      </c>
      <c r="G299" s="292">
        <v>1</v>
      </c>
      <c r="H299" s="292">
        <v>0</v>
      </c>
      <c r="I299" s="293">
        <v>1491</v>
      </c>
      <c r="J299" s="299">
        <v>0</v>
      </c>
    </row>
    <row r="300" spans="1:10" ht="20" x14ac:dyDescent="0.2">
      <c r="A300" s="291">
        <v>391</v>
      </c>
      <c r="B300" s="292">
        <v>49</v>
      </c>
      <c r="C300" s="292">
        <v>21</v>
      </c>
      <c r="D300" s="292">
        <v>1</v>
      </c>
      <c r="E300" s="292">
        <v>5930</v>
      </c>
      <c r="F300" s="292">
        <v>4.9000000000000004</v>
      </c>
      <c r="G300" s="292">
        <v>1</v>
      </c>
      <c r="H300" s="292">
        <v>1</v>
      </c>
      <c r="I300" s="293">
        <v>1155</v>
      </c>
      <c r="J300" s="299">
        <v>0</v>
      </c>
    </row>
    <row r="301" spans="1:10" ht="20" x14ac:dyDescent="0.2">
      <c r="A301" s="291">
        <v>392</v>
      </c>
      <c r="B301" s="292">
        <v>46</v>
      </c>
      <c r="C301" s="292">
        <v>20</v>
      </c>
      <c r="D301" s="292">
        <v>2</v>
      </c>
      <c r="E301" s="292">
        <v>6410</v>
      </c>
      <c r="F301" s="292">
        <v>3.4</v>
      </c>
      <c r="G301" s="292">
        <v>1</v>
      </c>
      <c r="H301" s="292">
        <v>0</v>
      </c>
      <c r="I301" s="293">
        <v>196</v>
      </c>
      <c r="J301" s="299">
        <v>0</v>
      </c>
    </row>
    <row r="302" spans="1:10" ht="20" x14ac:dyDescent="0.2">
      <c r="A302" s="291">
        <v>393</v>
      </c>
      <c r="B302" s="292">
        <v>27</v>
      </c>
      <c r="C302" s="292">
        <v>17</v>
      </c>
      <c r="D302" s="292">
        <v>1</v>
      </c>
      <c r="E302" s="292">
        <v>5150</v>
      </c>
      <c r="F302" s="292">
        <v>1.2</v>
      </c>
      <c r="G302" s="292">
        <v>0</v>
      </c>
      <c r="H302" s="292">
        <v>0</v>
      </c>
      <c r="I302" s="293">
        <v>210</v>
      </c>
      <c r="J302" s="299">
        <v>0</v>
      </c>
    </row>
    <row r="303" spans="1:10" ht="20" x14ac:dyDescent="0.2">
      <c r="A303" s="291">
        <v>394</v>
      </c>
      <c r="B303" s="292">
        <v>33</v>
      </c>
      <c r="C303" s="292">
        <v>25</v>
      </c>
      <c r="D303" s="292">
        <v>1</v>
      </c>
      <c r="E303" s="292">
        <v>6590</v>
      </c>
      <c r="F303" s="292">
        <v>1.3</v>
      </c>
      <c r="G303" s="292">
        <v>1</v>
      </c>
      <c r="H303" s="292">
        <v>1</v>
      </c>
      <c r="I303" s="293">
        <v>343</v>
      </c>
      <c r="J303" s="299">
        <v>0</v>
      </c>
    </row>
    <row r="304" spans="1:10" ht="20" x14ac:dyDescent="0.2">
      <c r="A304" s="291">
        <v>395</v>
      </c>
      <c r="B304" s="292">
        <v>43</v>
      </c>
      <c r="C304" s="292">
        <v>18</v>
      </c>
      <c r="D304" s="292">
        <v>2</v>
      </c>
      <c r="E304" s="292">
        <v>5450</v>
      </c>
      <c r="F304" s="292">
        <v>1.3</v>
      </c>
      <c r="G304" s="292">
        <v>1</v>
      </c>
      <c r="H304" s="292">
        <v>1</v>
      </c>
      <c r="I304" s="293">
        <v>189</v>
      </c>
      <c r="J304" s="299">
        <v>0</v>
      </c>
    </row>
    <row r="305" spans="1:10" ht="20" x14ac:dyDescent="0.2">
      <c r="A305" s="291">
        <v>396</v>
      </c>
      <c r="B305" s="292">
        <v>40</v>
      </c>
      <c r="C305" s="292">
        <v>29</v>
      </c>
      <c r="D305" s="292">
        <v>1</v>
      </c>
      <c r="E305" s="292">
        <v>8110</v>
      </c>
      <c r="F305" s="292">
        <v>5.8</v>
      </c>
      <c r="G305" s="292">
        <v>1</v>
      </c>
      <c r="H305" s="292">
        <v>1</v>
      </c>
      <c r="I305" s="293">
        <v>1184</v>
      </c>
      <c r="J305" s="299">
        <v>0</v>
      </c>
    </row>
    <row r="306" spans="1:10" ht="20" x14ac:dyDescent="0.2">
      <c r="A306" s="291">
        <v>397</v>
      </c>
      <c r="B306" s="292">
        <v>41</v>
      </c>
      <c r="C306" s="292">
        <v>19</v>
      </c>
      <c r="D306" s="292">
        <v>2</v>
      </c>
      <c r="E306" s="292">
        <v>6160</v>
      </c>
      <c r="F306" s="292">
        <v>8.6</v>
      </c>
      <c r="G306" s="292">
        <v>1</v>
      </c>
      <c r="H306" s="292">
        <v>0</v>
      </c>
      <c r="I306" s="293">
        <v>355</v>
      </c>
      <c r="J306" s="299">
        <v>0</v>
      </c>
    </row>
    <row r="307" spans="1:10" ht="20" x14ac:dyDescent="0.2">
      <c r="A307" s="291">
        <v>400</v>
      </c>
      <c r="B307" s="292">
        <v>36</v>
      </c>
      <c r="C307" s="292">
        <v>20</v>
      </c>
      <c r="D307" s="292">
        <v>2</v>
      </c>
      <c r="E307" s="292">
        <v>5360</v>
      </c>
      <c r="F307" s="292">
        <v>4.9000000000000004</v>
      </c>
      <c r="G307" s="292">
        <v>1</v>
      </c>
      <c r="H307" s="292">
        <v>0</v>
      </c>
      <c r="I307" s="293">
        <v>354</v>
      </c>
      <c r="J307" s="299">
        <v>0</v>
      </c>
    </row>
    <row r="308" spans="1:10" ht="20" x14ac:dyDescent="0.2">
      <c r="A308" s="291">
        <v>401</v>
      </c>
      <c r="B308" s="292">
        <v>35</v>
      </c>
      <c r="C308" s="292">
        <v>22</v>
      </c>
      <c r="D308" s="292">
        <v>1</v>
      </c>
      <c r="E308" s="292">
        <v>6480</v>
      </c>
      <c r="F308" s="292">
        <v>4.9000000000000004</v>
      </c>
      <c r="G308" s="292">
        <v>0</v>
      </c>
      <c r="H308" s="292">
        <v>1</v>
      </c>
      <c r="I308" s="293">
        <v>611</v>
      </c>
      <c r="J308" s="299">
        <v>0</v>
      </c>
    </row>
    <row r="309" spans="1:10" ht="20" x14ac:dyDescent="0.2">
      <c r="A309" s="291">
        <v>402</v>
      </c>
      <c r="B309" s="292">
        <v>34</v>
      </c>
      <c r="C309" s="292">
        <v>25</v>
      </c>
      <c r="D309" s="292">
        <v>1</v>
      </c>
      <c r="E309" s="292">
        <v>6920</v>
      </c>
      <c r="F309" s="292">
        <v>1.3</v>
      </c>
      <c r="G309" s="292">
        <v>1</v>
      </c>
      <c r="H309" s="292">
        <v>1</v>
      </c>
      <c r="I309" s="293">
        <v>495</v>
      </c>
      <c r="J309" s="299">
        <v>0</v>
      </c>
    </row>
    <row r="310" spans="1:10" ht="20" x14ac:dyDescent="0.2">
      <c r="A310" s="291">
        <v>403</v>
      </c>
      <c r="B310" s="292">
        <v>40</v>
      </c>
      <c r="C310" s="292">
        <v>27</v>
      </c>
      <c r="D310" s="292">
        <v>2</v>
      </c>
      <c r="E310" s="292">
        <v>11010</v>
      </c>
      <c r="F310" s="292">
        <v>4.7</v>
      </c>
      <c r="G310" s="292">
        <v>1</v>
      </c>
      <c r="H310" s="292">
        <v>1</v>
      </c>
      <c r="I310" s="293">
        <v>2093</v>
      </c>
      <c r="J310" s="299">
        <v>0</v>
      </c>
    </row>
    <row r="311" spans="1:10" ht="20" x14ac:dyDescent="0.2">
      <c r="A311" s="291">
        <v>404</v>
      </c>
      <c r="B311" s="292">
        <v>40</v>
      </c>
      <c r="C311" s="292">
        <v>28</v>
      </c>
      <c r="D311" s="292">
        <v>1</v>
      </c>
      <c r="E311" s="292">
        <v>6830</v>
      </c>
      <c r="F311" s="292">
        <v>4.0999999999999996</v>
      </c>
      <c r="G311" s="292">
        <v>1</v>
      </c>
      <c r="H311" s="292">
        <v>0</v>
      </c>
      <c r="I311" s="293">
        <v>249</v>
      </c>
      <c r="J311" s="299">
        <v>0</v>
      </c>
    </row>
    <row r="312" spans="1:10" ht="20" x14ac:dyDescent="0.2">
      <c r="A312" s="291">
        <v>407</v>
      </c>
      <c r="B312" s="292">
        <v>43</v>
      </c>
      <c r="C312" s="292">
        <v>19</v>
      </c>
      <c r="D312" s="292">
        <v>1</v>
      </c>
      <c r="E312" s="292">
        <v>5250</v>
      </c>
      <c r="F312" s="292">
        <v>6.3</v>
      </c>
      <c r="G312" s="292">
        <v>1</v>
      </c>
      <c r="H312" s="292">
        <v>0</v>
      </c>
      <c r="I312" s="293">
        <v>356</v>
      </c>
      <c r="J312" s="299">
        <v>0</v>
      </c>
    </row>
    <row r="313" spans="1:10" ht="20" x14ac:dyDescent="0.2">
      <c r="A313" s="291">
        <v>408</v>
      </c>
      <c r="B313" s="292">
        <v>44</v>
      </c>
      <c r="C313" s="292">
        <v>25</v>
      </c>
      <c r="D313" s="292">
        <v>4</v>
      </c>
      <c r="E313" s="292">
        <v>12640</v>
      </c>
      <c r="F313" s="292">
        <v>4.9000000000000004</v>
      </c>
      <c r="G313" s="292">
        <v>1</v>
      </c>
      <c r="H313" s="292">
        <v>0</v>
      </c>
      <c r="I313" s="293">
        <v>779</v>
      </c>
      <c r="J313" s="299">
        <v>0</v>
      </c>
    </row>
    <row r="314" spans="1:10" ht="20" x14ac:dyDescent="0.2">
      <c r="A314" s="291">
        <v>409</v>
      </c>
      <c r="B314" s="292">
        <v>42</v>
      </c>
      <c r="C314" s="292">
        <v>21</v>
      </c>
      <c r="D314" s="292">
        <v>2</v>
      </c>
      <c r="E314" s="292">
        <v>7080</v>
      </c>
      <c r="F314" s="292">
        <v>6.9</v>
      </c>
      <c r="G314" s="292">
        <v>1</v>
      </c>
      <c r="H314" s="292">
        <v>0</v>
      </c>
      <c r="I314" s="293">
        <v>1290</v>
      </c>
      <c r="J314" s="299">
        <v>0</v>
      </c>
    </row>
    <row r="315" spans="1:10" ht="20" x14ac:dyDescent="0.2">
      <c r="A315" s="291">
        <v>410</v>
      </c>
      <c r="B315" s="292">
        <v>41</v>
      </c>
      <c r="C315" s="292">
        <v>17</v>
      </c>
      <c r="D315" s="292">
        <v>1</v>
      </c>
      <c r="E315" s="292">
        <v>5240</v>
      </c>
      <c r="F315" s="292">
        <v>6.6</v>
      </c>
      <c r="G315" s="292">
        <v>0</v>
      </c>
      <c r="H315" s="292">
        <v>1</v>
      </c>
      <c r="I315" s="293">
        <v>66</v>
      </c>
      <c r="J315" s="299">
        <v>0</v>
      </c>
    </row>
    <row r="316" spans="1:10" ht="20" x14ac:dyDescent="0.2">
      <c r="A316" s="291">
        <v>412</v>
      </c>
      <c r="B316" s="292">
        <v>37</v>
      </c>
      <c r="C316" s="292">
        <v>22</v>
      </c>
      <c r="D316" s="292">
        <v>1</v>
      </c>
      <c r="E316" s="292">
        <v>7670</v>
      </c>
      <c r="F316" s="292">
        <v>5.3</v>
      </c>
      <c r="G316" s="292">
        <v>0</v>
      </c>
      <c r="H316" s="292">
        <v>1</v>
      </c>
      <c r="I316" s="293">
        <v>700</v>
      </c>
      <c r="J316" s="299">
        <v>0</v>
      </c>
    </row>
    <row r="317" spans="1:10" ht="20" x14ac:dyDescent="0.2">
      <c r="A317" s="291">
        <v>414</v>
      </c>
      <c r="B317" s="292">
        <v>53</v>
      </c>
      <c r="C317" s="292">
        <v>20</v>
      </c>
      <c r="D317" s="292">
        <v>1</v>
      </c>
      <c r="E317" s="292">
        <v>8350</v>
      </c>
      <c r="F317" s="292">
        <v>5.0999999999999996</v>
      </c>
      <c r="G317" s="292">
        <v>0</v>
      </c>
      <c r="H317" s="292">
        <v>1</v>
      </c>
      <c r="I317" s="293">
        <v>703</v>
      </c>
      <c r="J317" s="299">
        <v>0</v>
      </c>
    </row>
    <row r="318" spans="1:10" ht="20" x14ac:dyDescent="0.2">
      <c r="A318" s="291">
        <v>415</v>
      </c>
      <c r="B318" s="292">
        <v>45</v>
      </c>
      <c r="C318" s="292">
        <v>20</v>
      </c>
      <c r="D318" s="292">
        <v>3</v>
      </c>
      <c r="E318" s="292">
        <v>10860</v>
      </c>
      <c r="F318" s="292">
        <v>2.2999999999999998</v>
      </c>
      <c r="G318" s="292">
        <v>1</v>
      </c>
      <c r="H318" s="292">
        <v>1</v>
      </c>
      <c r="I318" s="293">
        <v>146</v>
      </c>
      <c r="J318" s="299">
        <v>0</v>
      </c>
    </row>
    <row r="319" spans="1:10" ht="20" x14ac:dyDescent="0.2">
      <c r="A319" s="291">
        <v>416</v>
      </c>
      <c r="B319" s="292">
        <v>35</v>
      </c>
      <c r="C319" s="292">
        <v>13</v>
      </c>
      <c r="D319" s="292">
        <v>1</v>
      </c>
      <c r="E319" s="292">
        <v>4540</v>
      </c>
      <c r="F319" s="292">
        <v>4.8</v>
      </c>
      <c r="G319" s="292">
        <v>1</v>
      </c>
      <c r="H319" s="292">
        <v>1</v>
      </c>
      <c r="I319" s="293">
        <v>776</v>
      </c>
      <c r="J319" s="299">
        <v>0</v>
      </c>
    </row>
    <row r="320" spans="1:10" ht="20" x14ac:dyDescent="0.2">
      <c r="A320" s="291">
        <v>417</v>
      </c>
      <c r="B320" s="292">
        <v>53</v>
      </c>
      <c r="C320" s="292">
        <v>17</v>
      </c>
      <c r="D320" s="292">
        <v>2</v>
      </c>
      <c r="E320" s="292">
        <v>6480</v>
      </c>
      <c r="F320" s="292">
        <v>5.4</v>
      </c>
      <c r="G320" s="292">
        <v>0</v>
      </c>
      <c r="H320" s="292">
        <v>1</v>
      </c>
      <c r="I320" s="293">
        <v>1064</v>
      </c>
      <c r="J320" s="299">
        <v>0</v>
      </c>
    </row>
    <row r="321" spans="1:10" ht="20" x14ac:dyDescent="0.2">
      <c r="A321" s="291">
        <v>419</v>
      </c>
      <c r="B321" s="292">
        <v>42</v>
      </c>
      <c r="C321" s="292">
        <v>34</v>
      </c>
      <c r="D321" s="292">
        <v>1</v>
      </c>
      <c r="E321" s="292">
        <v>7190</v>
      </c>
      <c r="F321" s="292">
        <v>7.6</v>
      </c>
      <c r="G321" s="292">
        <v>1</v>
      </c>
      <c r="H321" s="292">
        <v>1</v>
      </c>
      <c r="I321" s="293">
        <v>486</v>
      </c>
      <c r="J321" s="299">
        <v>0</v>
      </c>
    </row>
    <row r="322" spans="1:10" ht="20" x14ac:dyDescent="0.2">
      <c r="A322" s="291">
        <v>420</v>
      </c>
      <c r="B322" s="292">
        <v>42</v>
      </c>
      <c r="C322" s="292">
        <v>19</v>
      </c>
      <c r="D322" s="292">
        <v>1</v>
      </c>
      <c r="E322" s="292">
        <v>5350</v>
      </c>
      <c r="F322" s="292">
        <v>3.6</v>
      </c>
      <c r="G322" s="292">
        <v>0</v>
      </c>
      <c r="H322" s="292">
        <v>0</v>
      </c>
      <c r="I322" s="293">
        <v>373</v>
      </c>
      <c r="J322" s="299">
        <v>0</v>
      </c>
    </row>
    <row r="323" spans="1:10" ht="20" x14ac:dyDescent="0.2">
      <c r="A323" s="291">
        <v>422</v>
      </c>
      <c r="B323" s="292">
        <v>41</v>
      </c>
      <c r="C323" s="292">
        <v>27</v>
      </c>
      <c r="D323" s="292">
        <v>2</v>
      </c>
      <c r="E323" s="292">
        <v>8740</v>
      </c>
      <c r="F323" s="292">
        <v>8.6999999999999993</v>
      </c>
      <c r="G323" s="292">
        <v>1</v>
      </c>
      <c r="H323" s="292">
        <v>0</v>
      </c>
      <c r="I323" s="293">
        <v>437</v>
      </c>
      <c r="J323" s="299">
        <v>0</v>
      </c>
    </row>
    <row r="324" spans="1:10" ht="20" x14ac:dyDescent="0.2">
      <c r="A324" s="291">
        <v>423</v>
      </c>
      <c r="B324" s="292">
        <v>40</v>
      </c>
      <c r="C324" s="292">
        <v>27</v>
      </c>
      <c r="D324" s="292">
        <v>1</v>
      </c>
      <c r="E324" s="292">
        <v>8200</v>
      </c>
      <c r="F324" s="292">
        <v>1.7</v>
      </c>
      <c r="G324" s="292">
        <v>0</v>
      </c>
      <c r="H324" s="292">
        <v>1</v>
      </c>
      <c r="I324" s="293">
        <v>861</v>
      </c>
      <c r="J324" s="299">
        <v>0</v>
      </c>
    </row>
    <row r="325" spans="1:10" ht="20" x14ac:dyDescent="0.2">
      <c r="A325" s="291">
        <v>424</v>
      </c>
      <c r="B325" s="292">
        <v>45</v>
      </c>
      <c r="C325" s="292">
        <v>30</v>
      </c>
      <c r="D325" s="292">
        <v>1</v>
      </c>
      <c r="E325" s="292">
        <v>7640</v>
      </c>
      <c r="F325" s="292">
        <v>4.7</v>
      </c>
      <c r="G325" s="292">
        <v>0</v>
      </c>
      <c r="H325" s="292">
        <v>1</v>
      </c>
      <c r="I325" s="293">
        <v>284</v>
      </c>
      <c r="J325" s="299">
        <v>0</v>
      </c>
    </row>
    <row r="326" spans="1:10" ht="20" x14ac:dyDescent="0.2">
      <c r="A326" s="291">
        <v>425</v>
      </c>
      <c r="B326" s="292">
        <v>32</v>
      </c>
      <c r="C326" s="292">
        <v>12</v>
      </c>
      <c r="D326" s="292">
        <v>2</v>
      </c>
      <c r="E326" s="292">
        <v>5820</v>
      </c>
      <c r="F326" s="292">
        <v>3.9</v>
      </c>
      <c r="G326" s="292">
        <v>1</v>
      </c>
      <c r="H326" s="292">
        <v>1</v>
      </c>
      <c r="I326" s="293">
        <v>254</v>
      </c>
      <c r="J326" s="299">
        <v>0</v>
      </c>
    </row>
    <row r="327" spans="1:10" ht="20" x14ac:dyDescent="0.2">
      <c r="A327" s="291">
        <v>427</v>
      </c>
      <c r="B327" s="292">
        <v>27</v>
      </c>
      <c r="C327" s="292">
        <v>12</v>
      </c>
      <c r="D327" s="292">
        <v>2</v>
      </c>
      <c r="E327" s="292">
        <v>5760</v>
      </c>
      <c r="F327" s="292">
        <v>6.8</v>
      </c>
      <c r="G327" s="292">
        <v>1</v>
      </c>
      <c r="H327" s="292">
        <v>0</v>
      </c>
      <c r="I327" s="293">
        <v>477</v>
      </c>
      <c r="J327" s="299">
        <v>0</v>
      </c>
    </row>
    <row r="328" spans="1:10" ht="20" x14ac:dyDescent="0.2">
      <c r="A328" s="291">
        <v>428</v>
      </c>
      <c r="B328" s="292">
        <v>32</v>
      </c>
      <c r="C328" s="292">
        <v>12</v>
      </c>
      <c r="D328" s="292">
        <v>4</v>
      </c>
      <c r="E328" s="292">
        <v>6680</v>
      </c>
      <c r="F328" s="292">
        <v>4.0999999999999996</v>
      </c>
      <c r="G328" s="292">
        <v>1</v>
      </c>
      <c r="H328" s="292">
        <v>0</v>
      </c>
      <c r="I328" s="293">
        <v>629</v>
      </c>
      <c r="J328" s="299">
        <v>0</v>
      </c>
    </row>
    <row r="329" spans="1:10" ht="20" x14ac:dyDescent="0.2">
      <c r="A329" s="291">
        <v>429</v>
      </c>
      <c r="B329" s="292">
        <v>38</v>
      </c>
      <c r="C329" s="292">
        <v>24</v>
      </c>
      <c r="D329" s="292">
        <v>2</v>
      </c>
      <c r="E329" s="292">
        <v>10170</v>
      </c>
      <c r="F329" s="292">
        <v>2.5</v>
      </c>
      <c r="G329" s="292">
        <v>0</v>
      </c>
      <c r="H329" s="292">
        <v>0</v>
      </c>
      <c r="I329" s="293">
        <v>247</v>
      </c>
      <c r="J329" s="299">
        <v>0</v>
      </c>
    </row>
    <row r="330" spans="1:10" ht="20" x14ac:dyDescent="0.2">
      <c r="A330" s="291">
        <v>431</v>
      </c>
      <c r="B330" s="292">
        <v>49</v>
      </c>
      <c r="C330" s="292">
        <v>19</v>
      </c>
      <c r="D330" s="292">
        <v>2</v>
      </c>
      <c r="E330" s="292">
        <v>8230</v>
      </c>
      <c r="F330" s="292">
        <v>1.9</v>
      </c>
      <c r="G330" s="292">
        <v>1</v>
      </c>
      <c r="H330" s="292">
        <v>0</v>
      </c>
      <c r="I330" s="293">
        <v>230</v>
      </c>
      <c r="J330" s="299">
        <v>0</v>
      </c>
    </row>
    <row r="331" spans="1:10" ht="20" x14ac:dyDescent="0.2">
      <c r="A331" s="291">
        <v>432</v>
      </c>
      <c r="B331" s="292">
        <v>51</v>
      </c>
      <c r="C331" s="292">
        <v>42</v>
      </c>
      <c r="D331" s="292">
        <v>1</v>
      </c>
      <c r="E331" s="292">
        <v>16090</v>
      </c>
      <c r="F331" s="292">
        <v>2.8</v>
      </c>
      <c r="G331" s="292">
        <v>1</v>
      </c>
      <c r="H331" s="292">
        <v>0</v>
      </c>
      <c r="I331" s="293">
        <v>1034</v>
      </c>
      <c r="J331" s="299">
        <v>0</v>
      </c>
    </row>
    <row r="332" spans="1:10" ht="20" x14ac:dyDescent="0.2">
      <c r="A332" s="291">
        <v>433</v>
      </c>
      <c r="B332" s="292">
        <v>36</v>
      </c>
      <c r="C332" s="292">
        <v>14</v>
      </c>
      <c r="D332" s="292">
        <v>4</v>
      </c>
      <c r="E332" s="292">
        <v>8060</v>
      </c>
      <c r="F332" s="292">
        <v>6.5</v>
      </c>
      <c r="G332" s="292">
        <v>1</v>
      </c>
      <c r="H332" s="292">
        <v>1</v>
      </c>
      <c r="I332" s="293">
        <v>642</v>
      </c>
      <c r="J332" s="299">
        <v>0</v>
      </c>
    </row>
    <row r="333" spans="1:10" ht="20" x14ac:dyDescent="0.2">
      <c r="A333" s="291">
        <v>434</v>
      </c>
      <c r="B333" s="292">
        <v>58</v>
      </c>
      <c r="C333" s="292">
        <v>14</v>
      </c>
      <c r="D333" s="292">
        <v>1</v>
      </c>
      <c r="E333" s="292">
        <v>6240</v>
      </c>
      <c r="F333" s="292">
        <v>3.1</v>
      </c>
      <c r="G333" s="292">
        <v>1</v>
      </c>
      <c r="H333" s="292">
        <v>1</v>
      </c>
      <c r="I333" s="293">
        <v>350</v>
      </c>
      <c r="J333" s="299">
        <v>0</v>
      </c>
    </row>
    <row r="334" spans="1:10" ht="20" x14ac:dyDescent="0.2">
      <c r="A334" s="291">
        <v>436</v>
      </c>
      <c r="B334" s="292">
        <v>27</v>
      </c>
      <c r="C334" s="292">
        <v>12</v>
      </c>
      <c r="D334" s="292">
        <v>1</v>
      </c>
      <c r="E334" s="292">
        <v>4930</v>
      </c>
      <c r="F334" s="292">
        <v>6.8</v>
      </c>
      <c r="G334" s="292">
        <v>1</v>
      </c>
      <c r="H334" s="292">
        <v>0</v>
      </c>
      <c r="I334" s="293">
        <v>194</v>
      </c>
      <c r="J334" s="299">
        <v>0</v>
      </c>
    </row>
    <row r="335" spans="1:10" ht="20" x14ac:dyDescent="0.2">
      <c r="A335" s="291">
        <v>437</v>
      </c>
      <c r="B335" s="292">
        <v>46</v>
      </c>
      <c r="C335" s="292">
        <v>21</v>
      </c>
      <c r="D335" s="292">
        <v>1</v>
      </c>
      <c r="E335" s="292">
        <v>6520</v>
      </c>
      <c r="F335" s="292">
        <v>6.6</v>
      </c>
      <c r="G335" s="292">
        <v>1</v>
      </c>
      <c r="H335" s="292">
        <v>0</v>
      </c>
      <c r="I335" s="293">
        <v>590</v>
      </c>
      <c r="J335" s="299">
        <v>0</v>
      </c>
    </row>
    <row r="336" spans="1:10" ht="20" x14ac:dyDescent="0.2">
      <c r="A336" s="291">
        <v>438</v>
      </c>
      <c r="B336" s="292">
        <v>32</v>
      </c>
      <c r="C336" s="292">
        <v>22</v>
      </c>
      <c r="D336" s="292">
        <v>2</v>
      </c>
      <c r="E336" s="292">
        <v>6800</v>
      </c>
      <c r="F336" s="292">
        <v>3.6</v>
      </c>
      <c r="G336" s="292">
        <v>1</v>
      </c>
      <c r="H336" s="292">
        <v>1</v>
      </c>
      <c r="I336" s="293">
        <v>690</v>
      </c>
      <c r="J336" s="299">
        <v>0</v>
      </c>
    </row>
    <row r="337" spans="1:10" ht="20" x14ac:dyDescent="0.2">
      <c r="A337" s="291">
        <v>439</v>
      </c>
      <c r="B337" s="292">
        <v>39</v>
      </c>
      <c r="C337" s="292">
        <v>14</v>
      </c>
      <c r="D337" s="292">
        <v>2</v>
      </c>
      <c r="E337" s="292">
        <v>6650</v>
      </c>
      <c r="F337" s="292">
        <v>2.5</v>
      </c>
      <c r="G337" s="292">
        <v>0</v>
      </c>
      <c r="H337" s="292">
        <v>1</v>
      </c>
      <c r="I337" s="293">
        <v>940</v>
      </c>
      <c r="J337" s="299">
        <v>0</v>
      </c>
    </row>
    <row r="338" spans="1:10" ht="20" x14ac:dyDescent="0.2">
      <c r="A338" s="291">
        <v>440</v>
      </c>
      <c r="B338" s="292">
        <v>37</v>
      </c>
      <c r="C338" s="292">
        <v>13</v>
      </c>
      <c r="D338" s="292">
        <v>1</v>
      </c>
      <c r="E338" s="292">
        <v>5310</v>
      </c>
      <c r="F338" s="292">
        <v>5.2</v>
      </c>
      <c r="G338" s="292">
        <v>0</v>
      </c>
      <c r="H338" s="292">
        <v>1</v>
      </c>
      <c r="I338" s="293">
        <v>259</v>
      </c>
      <c r="J338" s="299">
        <v>0</v>
      </c>
    </row>
    <row r="339" spans="1:10" ht="20" x14ac:dyDescent="0.2">
      <c r="A339" s="291">
        <v>443</v>
      </c>
      <c r="B339" s="292">
        <v>49</v>
      </c>
      <c r="C339" s="292">
        <v>17</v>
      </c>
      <c r="D339" s="292">
        <v>5</v>
      </c>
      <c r="E339" s="292">
        <v>5390</v>
      </c>
      <c r="F339" s="292">
        <v>5.8</v>
      </c>
      <c r="G339" s="292">
        <v>1</v>
      </c>
      <c r="H339" s="292">
        <v>0</v>
      </c>
      <c r="I339" s="293">
        <v>1252</v>
      </c>
      <c r="J339" s="299">
        <v>0</v>
      </c>
    </row>
    <row r="340" spans="1:10" ht="20" x14ac:dyDescent="0.2">
      <c r="A340" s="291">
        <v>444</v>
      </c>
      <c r="B340" s="292">
        <v>35</v>
      </c>
      <c r="C340" s="292">
        <v>14</v>
      </c>
      <c r="D340" s="292">
        <v>1</v>
      </c>
      <c r="E340" s="292">
        <v>7790.0000000000009</v>
      </c>
      <c r="F340" s="292">
        <v>4.3</v>
      </c>
      <c r="G340" s="292">
        <v>1</v>
      </c>
      <c r="H340" s="292">
        <v>0</v>
      </c>
      <c r="I340" s="293">
        <v>382</v>
      </c>
      <c r="J340" s="299">
        <v>0</v>
      </c>
    </row>
    <row r="341" spans="1:10" ht="20" x14ac:dyDescent="0.2">
      <c r="A341" s="291">
        <v>445</v>
      </c>
      <c r="B341" s="292">
        <v>37</v>
      </c>
      <c r="C341" s="292">
        <v>14</v>
      </c>
      <c r="D341" s="292">
        <v>1</v>
      </c>
      <c r="E341" s="292">
        <v>6090</v>
      </c>
      <c r="F341" s="292">
        <v>4.5</v>
      </c>
      <c r="G341" s="292">
        <v>0</v>
      </c>
      <c r="H341" s="292">
        <v>0</v>
      </c>
      <c r="I341" s="293">
        <v>1088</v>
      </c>
      <c r="J341" s="299">
        <v>0</v>
      </c>
    </row>
    <row r="342" spans="1:10" ht="20" x14ac:dyDescent="0.2">
      <c r="A342" s="291">
        <v>446</v>
      </c>
      <c r="B342" s="292">
        <v>40</v>
      </c>
      <c r="C342" s="292">
        <v>23</v>
      </c>
      <c r="D342" s="292">
        <v>1</v>
      </c>
      <c r="E342" s="292">
        <v>6160</v>
      </c>
      <c r="F342" s="292">
        <v>5.2</v>
      </c>
      <c r="G342" s="292">
        <v>0</v>
      </c>
      <c r="H342" s="292">
        <v>0</v>
      </c>
      <c r="I342" s="293">
        <v>102</v>
      </c>
      <c r="J342" s="299">
        <v>0</v>
      </c>
    </row>
    <row r="343" spans="1:10" ht="20" x14ac:dyDescent="0.2">
      <c r="A343" s="291">
        <v>447</v>
      </c>
      <c r="B343" s="292">
        <v>33</v>
      </c>
      <c r="C343" s="292">
        <v>24</v>
      </c>
      <c r="D343" s="292">
        <v>1</v>
      </c>
      <c r="E343" s="292">
        <v>5520</v>
      </c>
      <c r="F343" s="292">
        <v>6.1</v>
      </c>
      <c r="G343" s="292">
        <v>1</v>
      </c>
      <c r="H343" s="292">
        <v>0</v>
      </c>
      <c r="I343" s="293">
        <v>146</v>
      </c>
      <c r="J343" s="299">
        <v>0</v>
      </c>
    </row>
    <row r="344" spans="1:10" ht="20" x14ac:dyDescent="0.2">
      <c r="A344" s="291">
        <v>448</v>
      </c>
      <c r="B344" s="292">
        <v>40</v>
      </c>
      <c r="C344" s="292">
        <v>12</v>
      </c>
      <c r="D344" s="292">
        <v>1</v>
      </c>
      <c r="E344" s="292">
        <v>5670</v>
      </c>
      <c r="F344" s="292">
        <v>8.1999999999999993</v>
      </c>
      <c r="G344" s="292">
        <v>1</v>
      </c>
      <c r="H344" s="292">
        <v>1</v>
      </c>
      <c r="I344" s="293">
        <v>441</v>
      </c>
      <c r="J344" s="299">
        <v>0</v>
      </c>
    </row>
    <row r="345" spans="1:10" ht="20" x14ac:dyDescent="0.2">
      <c r="A345" s="291">
        <v>449</v>
      </c>
      <c r="B345" s="292">
        <v>58</v>
      </c>
      <c r="C345" s="292">
        <v>39</v>
      </c>
      <c r="D345" s="292">
        <v>1</v>
      </c>
      <c r="E345" s="292">
        <v>17390</v>
      </c>
      <c r="F345" s="292">
        <v>2.2999999999999998</v>
      </c>
      <c r="G345" s="292">
        <v>1</v>
      </c>
      <c r="H345" s="292">
        <v>0</v>
      </c>
      <c r="I345" s="293">
        <v>1415</v>
      </c>
      <c r="J345" s="299">
        <v>0</v>
      </c>
    </row>
    <row r="346" spans="1:10" ht="20" x14ac:dyDescent="0.2">
      <c r="A346" s="291">
        <v>450</v>
      </c>
      <c r="B346" s="292">
        <v>33</v>
      </c>
      <c r="C346" s="292">
        <v>19</v>
      </c>
      <c r="D346" s="292">
        <v>1</v>
      </c>
      <c r="E346" s="292">
        <v>5250</v>
      </c>
      <c r="F346" s="292">
        <v>4.9000000000000004</v>
      </c>
      <c r="G346" s="292">
        <v>0</v>
      </c>
      <c r="H346" s="292">
        <v>1</v>
      </c>
      <c r="I346" s="293">
        <v>792</v>
      </c>
      <c r="J346" s="299">
        <v>0</v>
      </c>
    </row>
    <row r="347" spans="1:10" ht="20" x14ac:dyDescent="0.2">
      <c r="A347" s="291">
        <v>451</v>
      </c>
      <c r="B347" s="292">
        <v>45</v>
      </c>
      <c r="C347" s="292">
        <v>13</v>
      </c>
      <c r="D347" s="292">
        <v>4</v>
      </c>
      <c r="E347" s="292">
        <v>5800</v>
      </c>
      <c r="F347" s="292">
        <v>6.3</v>
      </c>
      <c r="G347" s="292">
        <v>1</v>
      </c>
      <c r="H347" s="292">
        <v>0</v>
      </c>
      <c r="I347" s="293">
        <v>839</v>
      </c>
      <c r="J347" s="299">
        <v>0</v>
      </c>
    </row>
    <row r="348" spans="1:10" ht="20" x14ac:dyDescent="0.2">
      <c r="A348" s="291">
        <v>453</v>
      </c>
      <c r="B348" s="292">
        <v>44</v>
      </c>
      <c r="C348" s="292">
        <v>21</v>
      </c>
      <c r="D348" s="292">
        <v>1</v>
      </c>
      <c r="E348" s="292">
        <v>6590</v>
      </c>
      <c r="F348" s="292">
        <v>6.2</v>
      </c>
      <c r="G348" s="292">
        <v>1</v>
      </c>
      <c r="H348" s="292">
        <v>1</v>
      </c>
      <c r="I348" s="293">
        <v>765</v>
      </c>
      <c r="J348" s="299">
        <v>0</v>
      </c>
    </row>
    <row r="349" spans="1:10" ht="20" x14ac:dyDescent="0.2">
      <c r="A349" s="291">
        <v>454</v>
      </c>
      <c r="B349" s="292">
        <v>31</v>
      </c>
      <c r="C349" s="292">
        <v>15</v>
      </c>
      <c r="D349" s="292">
        <v>1</v>
      </c>
      <c r="E349" s="292">
        <v>5090</v>
      </c>
      <c r="F349" s="292">
        <v>1.8</v>
      </c>
      <c r="G349" s="292">
        <v>1</v>
      </c>
      <c r="H349" s="292">
        <v>1</v>
      </c>
      <c r="I349" s="293">
        <v>227</v>
      </c>
      <c r="J349" s="299">
        <v>0</v>
      </c>
    </row>
    <row r="350" spans="1:10" ht="20" x14ac:dyDescent="0.2">
      <c r="A350" s="291">
        <v>455</v>
      </c>
      <c r="B350" s="292">
        <v>36</v>
      </c>
      <c r="C350" s="292">
        <v>24</v>
      </c>
      <c r="D350" s="292">
        <v>2</v>
      </c>
      <c r="E350" s="292">
        <v>8650</v>
      </c>
      <c r="F350" s="292">
        <v>6.2</v>
      </c>
      <c r="G350" s="292">
        <v>1</v>
      </c>
      <c r="H350" s="292">
        <v>0</v>
      </c>
      <c r="I350" s="293">
        <v>291</v>
      </c>
      <c r="J350" s="299">
        <v>0</v>
      </c>
    </row>
    <row r="351" spans="1:10" ht="20" x14ac:dyDescent="0.2">
      <c r="A351" s="291">
        <v>456</v>
      </c>
      <c r="B351" s="292">
        <v>49</v>
      </c>
      <c r="C351" s="292">
        <v>30</v>
      </c>
      <c r="D351" s="292">
        <v>4</v>
      </c>
      <c r="E351" s="292">
        <v>11660</v>
      </c>
      <c r="F351" s="292">
        <v>3.6</v>
      </c>
      <c r="G351" s="292">
        <v>1</v>
      </c>
      <c r="H351" s="292">
        <v>0</v>
      </c>
      <c r="I351" s="293">
        <v>822</v>
      </c>
      <c r="J351" s="299">
        <v>0</v>
      </c>
    </row>
    <row r="352" spans="1:10" ht="20" x14ac:dyDescent="0.2">
      <c r="A352" s="291">
        <v>457</v>
      </c>
      <c r="B352" s="292">
        <v>46</v>
      </c>
      <c r="C352" s="292">
        <v>19</v>
      </c>
      <c r="D352" s="292">
        <v>1</v>
      </c>
      <c r="E352" s="292">
        <v>7420</v>
      </c>
      <c r="F352" s="292">
        <v>6.3</v>
      </c>
      <c r="G352" s="292">
        <v>1</v>
      </c>
      <c r="H352" s="292">
        <v>1</v>
      </c>
      <c r="I352" s="293">
        <v>89</v>
      </c>
      <c r="J352" s="299">
        <v>0</v>
      </c>
    </row>
    <row r="353" spans="1:10" ht="20" x14ac:dyDescent="0.2">
      <c r="A353" s="291">
        <v>458</v>
      </c>
      <c r="B353" s="292">
        <v>40</v>
      </c>
      <c r="C353" s="292">
        <v>26</v>
      </c>
      <c r="D353" s="292">
        <v>2</v>
      </c>
      <c r="E353" s="292">
        <v>6430</v>
      </c>
      <c r="F353" s="292">
        <v>5.4</v>
      </c>
      <c r="G353" s="292">
        <v>1</v>
      </c>
      <c r="H353" s="292">
        <v>0</v>
      </c>
      <c r="I353" s="293">
        <v>239</v>
      </c>
      <c r="J353" s="299">
        <v>0</v>
      </c>
    </row>
    <row r="354" spans="1:10" ht="20" x14ac:dyDescent="0.2">
      <c r="A354" s="291">
        <v>459</v>
      </c>
      <c r="B354" s="292">
        <v>30</v>
      </c>
      <c r="C354" s="292">
        <v>15</v>
      </c>
      <c r="D354" s="292">
        <v>3</v>
      </c>
      <c r="E354" s="292">
        <v>5190</v>
      </c>
      <c r="F354" s="292">
        <v>5</v>
      </c>
      <c r="G354" s="292">
        <v>1</v>
      </c>
      <c r="H354" s="292">
        <v>0</v>
      </c>
      <c r="I354" s="293">
        <v>456</v>
      </c>
      <c r="J354" s="299">
        <v>0</v>
      </c>
    </row>
    <row r="355" spans="1:10" ht="20" x14ac:dyDescent="0.2">
      <c r="A355" s="291">
        <v>460</v>
      </c>
      <c r="B355" s="292">
        <v>31</v>
      </c>
      <c r="C355" s="292">
        <v>23</v>
      </c>
      <c r="D355" s="292">
        <v>1</v>
      </c>
      <c r="E355" s="292">
        <v>6450</v>
      </c>
      <c r="F355" s="292">
        <v>4.7</v>
      </c>
      <c r="G355" s="292">
        <v>1</v>
      </c>
      <c r="H355" s="292">
        <v>0</v>
      </c>
      <c r="I355" s="293">
        <v>399</v>
      </c>
      <c r="J355" s="299">
        <v>0</v>
      </c>
    </row>
    <row r="356" spans="1:10" ht="20" x14ac:dyDescent="0.2">
      <c r="A356" s="291">
        <v>461</v>
      </c>
      <c r="B356" s="292">
        <v>32</v>
      </c>
      <c r="C356" s="292">
        <v>14</v>
      </c>
      <c r="D356" s="292">
        <v>1</v>
      </c>
      <c r="E356" s="292">
        <v>4940</v>
      </c>
      <c r="F356" s="292">
        <v>7.9</v>
      </c>
      <c r="G356" s="292">
        <v>0</v>
      </c>
      <c r="H356" s="292">
        <v>1</v>
      </c>
      <c r="I356" s="293">
        <v>242</v>
      </c>
      <c r="J356" s="299">
        <v>0</v>
      </c>
    </row>
    <row r="357" spans="1:10" ht="20" x14ac:dyDescent="0.2">
      <c r="A357" s="291">
        <v>462</v>
      </c>
      <c r="B357" s="292">
        <v>33</v>
      </c>
      <c r="C357" s="292">
        <v>12</v>
      </c>
      <c r="D357" s="292">
        <v>1</v>
      </c>
      <c r="E357" s="292">
        <v>4710</v>
      </c>
      <c r="F357" s="292">
        <v>5.2</v>
      </c>
      <c r="G357" s="292">
        <v>0</v>
      </c>
      <c r="H357" s="292">
        <v>0</v>
      </c>
      <c r="I357" s="293">
        <v>24</v>
      </c>
      <c r="J357" s="299">
        <v>0</v>
      </c>
    </row>
    <row r="358" spans="1:10" ht="20" x14ac:dyDescent="0.2">
      <c r="A358" s="291">
        <v>464</v>
      </c>
      <c r="B358" s="292">
        <v>48</v>
      </c>
      <c r="C358" s="292">
        <v>20</v>
      </c>
      <c r="D358" s="292">
        <v>1</v>
      </c>
      <c r="E358" s="292">
        <v>7880</v>
      </c>
      <c r="F358" s="292">
        <v>4.4000000000000004</v>
      </c>
      <c r="G358" s="292">
        <v>1</v>
      </c>
      <c r="H358" s="292">
        <v>0</v>
      </c>
      <c r="I358" s="293">
        <v>506</v>
      </c>
      <c r="J358" s="299">
        <v>0</v>
      </c>
    </row>
    <row r="359" spans="1:10" ht="20" x14ac:dyDescent="0.2">
      <c r="A359" s="291">
        <v>466</v>
      </c>
      <c r="B359" s="292">
        <v>54</v>
      </c>
      <c r="C359" s="292">
        <v>26</v>
      </c>
      <c r="D359" s="292">
        <v>1</v>
      </c>
      <c r="E359" s="292">
        <v>8020</v>
      </c>
      <c r="F359" s="292">
        <v>7.6</v>
      </c>
      <c r="G359" s="292">
        <v>1</v>
      </c>
      <c r="H359" s="292">
        <v>1</v>
      </c>
      <c r="I359" s="293">
        <v>1045</v>
      </c>
      <c r="J359" s="299">
        <v>0</v>
      </c>
    </row>
    <row r="360" spans="1:10" ht="20" x14ac:dyDescent="0.2">
      <c r="A360" s="291">
        <v>467</v>
      </c>
      <c r="B360" s="292">
        <v>47</v>
      </c>
      <c r="C360" s="292">
        <v>24</v>
      </c>
      <c r="D360" s="292">
        <v>1</v>
      </c>
      <c r="E360" s="292">
        <v>6600</v>
      </c>
      <c r="F360" s="292">
        <v>6.6</v>
      </c>
      <c r="G360" s="292">
        <v>1</v>
      </c>
      <c r="H360" s="292">
        <v>0</v>
      </c>
      <c r="I360" s="293">
        <v>1188</v>
      </c>
      <c r="J360" s="299">
        <v>0</v>
      </c>
    </row>
    <row r="361" spans="1:10" ht="20" x14ac:dyDescent="0.2">
      <c r="A361" s="291">
        <v>468</v>
      </c>
      <c r="B361" s="292">
        <v>45</v>
      </c>
      <c r="C361" s="292">
        <v>38</v>
      </c>
      <c r="D361" s="292">
        <v>1</v>
      </c>
      <c r="E361" s="292">
        <v>9840</v>
      </c>
      <c r="F361" s="292">
        <v>4.5</v>
      </c>
      <c r="G361" s="292">
        <v>1</v>
      </c>
      <c r="H361" s="292">
        <v>1</v>
      </c>
      <c r="I361" s="293">
        <v>65</v>
      </c>
      <c r="J361" s="299">
        <v>0</v>
      </c>
    </row>
    <row r="362" spans="1:10" ht="20" x14ac:dyDescent="0.2">
      <c r="A362" s="291">
        <v>469</v>
      </c>
      <c r="B362" s="292">
        <v>32</v>
      </c>
      <c r="C362" s="292">
        <v>22</v>
      </c>
      <c r="D362" s="292">
        <v>1</v>
      </c>
      <c r="E362" s="292">
        <v>5570</v>
      </c>
      <c r="F362" s="292">
        <v>7.1</v>
      </c>
      <c r="G362" s="292">
        <v>1</v>
      </c>
      <c r="H362" s="292">
        <v>0</v>
      </c>
      <c r="I362" s="293">
        <v>548</v>
      </c>
      <c r="J362" s="299">
        <v>0</v>
      </c>
    </row>
    <row r="363" spans="1:10" ht="20" x14ac:dyDescent="0.2">
      <c r="A363" s="291">
        <v>470</v>
      </c>
      <c r="B363" s="292">
        <v>37</v>
      </c>
      <c r="C363" s="292">
        <v>21</v>
      </c>
      <c r="D363" s="292">
        <v>3</v>
      </c>
      <c r="E363" s="292">
        <v>5610</v>
      </c>
      <c r="F363" s="292">
        <v>7.6</v>
      </c>
      <c r="G363" s="292">
        <v>1</v>
      </c>
      <c r="H363" s="292">
        <v>0</v>
      </c>
      <c r="I363" s="293">
        <v>251</v>
      </c>
      <c r="J363" s="299">
        <v>0</v>
      </c>
    </row>
    <row r="364" spans="1:10" ht="20" x14ac:dyDescent="0.2">
      <c r="A364" s="291">
        <v>471</v>
      </c>
      <c r="B364" s="292">
        <v>57</v>
      </c>
      <c r="C364" s="292">
        <v>50</v>
      </c>
      <c r="D364" s="292">
        <v>1</v>
      </c>
      <c r="E364" s="292">
        <v>23580</v>
      </c>
      <c r="F364" s="292">
        <v>4.8</v>
      </c>
      <c r="G364" s="292">
        <v>0</v>
      </c>
      <c r="H364" s="292">
        <v>0</v>
      </c>
      <c r="I364" s="293">
        <v>2084</v>
      </c>
      <c r="J364" s="299">
        <v>0</v>
      </c>
    </row>
    <row r="365" spans="1:10" ht="20" x14ac:dyDescent="0.2">
      <c r="A365" s="291">
        <v>473</v>
      </c>
      <c r="B365" s="292">
        <v>41</v>
      </c>
      <c r="C365" s="292">
        <v>28</v>
      </c>
      <c r="D365" s="292">
        <v>1</v>
      </c>
      <c r="E365" s="292">
        <v>7130</v>
      </c>
      <c r="F365" s="292">
        <v>6.9</v>
      </c>
      <c r="G365" s="292">
        <v>0</v>
      </c>
      <c r="H365" s="292">
        <v>0</v>
      </c>
      <c r="I365" s="293">
        <v>94</v>
      </c>
      <c r="J365" s="299">
        <v>0</v>
      </c>
    </row>
    <row r="366" spans="1:10" ht="20" x14ac:dyDescent="0.2">
      <c r="A366" s="291">
        <v>474</v>
      </c>
      <c r="B366" s="292">
        <v>35</v>
      </c>
      <c r="C366" s="292">
        <v>18</v>
      </c>
      <c r="D366" s="292">
        <v>1</v>
      </c>
      <c r="E366" s="292">
        <v>6410</v>
      </c>
      <c r="F366" s="292">
        <v>2.8</v>
      </c>
      <c r="G366" s="292">
        <v>1</v>
      </c>
      <c r="H366" s="292">
        <v>0</v>
      </c>
      <c r="I366" s="293">
        <v>835</v>
      </c>
      <c r="J366" s="299">
        <v>0</v>
      </c>
    </row>
    <row r="367" spans="1:10" ht="20" x14ac:dyDescent="0.2">
      <c r="A367" s="291">
        <v>475</v>
      </c>
      <c r="B367" s="292">
        <v>45</v>
      </c>
      <c r="C367" s="292">
        <v>31</v>
      </c>
      <c r="D367" s="292">
        <v>1</v>
      </c>
      <c r="E367" s="292">
        <v>9980</v>
      </c>
      <c r="F367" s="292">
        <v>4.7</v>
      </c>
      <c r="G367" s="292">
        <v>1</v>
      </c>
      <c r="H367" s="292">
        <v>0</v>
      </c>
      <c r="I367" s="293">
        <v>1461</v>
      </c>
      <c r="J367" s="299">
        <v>0</v>
      </c>
    </row>
    <row r="368" spans="1:10" ht="20" x14ac:dyDescent="0.2">
      <c r="A368" s="291">
        <v>476</v>
      </c>
      <c r="B368" s="292">
        <v>35</v>
      </c>
      <c r="C368" s="292">
        <v>15</v>
      </c>
      <c r="D368" s="292">
        <v>4</v>
      </c>
      <c r="E368" s="292">
        <v>5360</v>
      </c>
      <c r="F368" s="292">
        <v>5.2</v>
      </c>
      <c r="G368" s="292">
        <v>1</v>
      </c>
      <c r="H368" s="292">
        <v>1</v>
      </c>
      <c r="I368" s="293">
        <v>812</v>
      </c>
      <c r="J368" s="299">
        <v>0</v>
      </c>
    </row>
    <row r="369" spans="1:10" ht="20" x14ac:dyDescent="0.2">
      <c r="A369" s="291">
        <v>478</v>
      </c>
      <c r="B369" s="292">
        <v>44</v>
      </c>
      <c r="C369" s="292">
        <v>29</v>
      </c>
      <c r="D369" s="292">
        <v>2</v>
      </c>
      <c r="E369" s="292">
        <v>6030</v>
      </c>
      <c r="F369" s="292">
        <v>6.2</v>
      </c>
      <c r="G369" s="292">
        <v>1</v>
      </c>
      <c r="H369" s="292">
        <v>0</v>
      </c>
      <c r="I369" s="293">
        <v>347</v>
      </c>
      <c r="J369" s="299">
        <v>0</v>
      </c>
    </row>
    <row r="370" spans="1:10" ht="20" x14ac:dyDescent="0.2">
      <c r="A370" s="291">
        <v>479</v>
      </c>
      <c r="B370" s="292">
        <v>48</v>
      </c>
      <c r="C370" s="292">
        <v>19</v>
      </c>
      <c r="D370" s="292">
        <v>1</v>
      </c>
      <c r="E370" s="292">
        <v>6970</v>
      </c>
      <c r="F370" s="292">
        <v>4.0999999999999996</v>
      </c>
      <c r="G370" s="292">
        <v>1</v>
      </c>
      <c r="H370" s="292">
        <v>1</v>
      </c>
      <c r="I370" s="293">
        <v>864</v>
      </c>
      <c r="J370" s="299">
        <v>0</v>
      </c>
    </row>
    <row r="371" spans="1:10" ht="20" x14ac:dyDescent="0.2">
      <c r="A371" s="291">
        <v>480</v>
      </c>
      <c r="B371" s="292">
        <v>38</v>
      </c>
      <c r="C371" s="292">
        <v>18</v>
      </c>
      <c r="D371" s="292">
        <v>2</v>
      </c>
      <c r="E371" s="292">
        <v>6520</v>
      </c>
      <c r="F371" s="292">
        <v>7.9</v>
      </c>
      <c r="G371" s="292">
        <v>1</v>
      </c>
      <c r="H371" s="292">
        <v>1</v>
      </c>
      <c r="I371" s="293">
        <v>449</v>
      </c>
      <c r="J371" s="299">
        <v>0</v>
      </c>
    </row>
    <row r="372" spans="1:10" ht="20" x14ac:dyDescent="0.2">
      <c r="A372" s="291">
        <v>481</v>
      </c>
      <c r="B372" s="292">
        <v>46</v>
      </c>
      <c r="C372" s="292">
        <v>13</v>
      </c>
      <c r="D372" s="292">
        <v>1</v>
      </c>
      <c r="E372" s="292">
        <v>4690</v>
      </c>
      <c r="F372" s="292">
        <v>5.9</v>
      </c>
      <c r="G372" s="292">
        <v>1</v>
      </c>
      <c r="H372" s="292">
        <v>1</v>
      </c>
      <c r="I372" s="293">
        <v>215</v>
      </c>
      <c r="J372" s="299">
        <v>0</v>
      </c>
    </row>
    <row r="373" spans="1:10" ht="20" x14ac:dyDescent="0.2">
      <c r="A373" s="291">
        <v>482</v>
      </c>
      <c r="B373" s="292">
        <v>35</v>
      </c>
      <c r="C373" s="292">
        <v>20</v>
      </c>
      <c r="D373" s="292">
        <v>1</v>
      </c>
      <c r="E373" s="292">
        <v>5070</v>
      </c>
      <c r="F373" s="292">
        <v>3.5</v>
      </c>
      <c r="G373" s="292">
        <v>1</v>
      </c>
      <c r="H373" s="292">
        <v>0</v>
      </c>
      <c r="I373" s="293">
        <v>69</v>
      </c>
      <c r="J373" s="299">
        <v>0</v>
      </c>
    </row>
    <row r="374" spans="1:10" ht="20" x14ac:dyDescent="0.2">
      <c r="A374" s="291">
        <v>483</v>
      </c>
      <c r="B374" s="292">
        <v>32</v>
      </c>
      <c r="C374" s="292">
        <v>13</v>
      </c>
      <c r="D374" s="292">
        <v>3</v>
      </c>
      <c r="E374" s="292">
        <v>4670</v>
      </c>
      <c r="F374" s="292">
        <v>4.4000000000000004</v>
      </c>
      <c r="G374" s="292">
        <v>1</v>
      </c>
      <c r="H374" s="292">
        <v>1</v>
      </c>
      <c r="I374" s="293">
        <v>295</v>
      </c>
      <c r="J374" s="299">
        <v>0</v>
      </c>
    </row>
    <row r="375" spans="1:10" ht="20" x14ac:dyDescent="0.2">
      <c r="A375" s="291">
        <v>484</v>
      </c>
      <c r="B375" s="292">
        <v>45</v>
      </c>
      <c r="C375" s="292">
        <v>12</v>
      </c>
      <c r="D375" s="292">
        <v>1</v>
      </c>
      <c r="E375" s="292">
        <v>4890</v>
      </c>
      <c r="F375" s="292">
        <v>7.9</v>
      </c>
      <c r="G375" s="292">
        <v>0</v>
      </c>
      <c r="H375" s="292">
        <v>0</v>
      </c>
      <c r="I375" s="293">
        <v>386</v>
      </c>
      <c r="J375" s="299">
        <v>0</v>
      </c>
    </row>
    <row r="376" spans="1:10" ht="20" x14ac:dyDescent="0.2">
      <c r="A376" s="291">
        <v>485</v>
      </c>
      <c r="B376" s="292">
        <v>49</v>
      </c>
      <c r="C376" s="292">
        <v>13</v>
      </c>
      <c r="D376" s="292">
        <v>2</v>
      </c>
      <c r="E376" s="292">
        <v>5420</v>
      </c>
      <c r="F376" s="292">
        <v>4.2</v>
      </c>
      <c r="G376" s="292">
        <v>1</v>
      </c>
      <c r="H376" s="292">
        <v>0</v>
      </c>
      <c r="I376" s="293">
        <v>676</v>
      </c>
      <c r="J376" s="299">
        <v>0</v>
      </c>
    </row>
    <row r="377" spans="1:10" ht="20" x14ac:dyDescent="0.2">
      <c r="A377" s="291">
        <v>486</v>
      </c>
      <c r="B377" s="292">
        <v>53</v>
      </c>
      <c r="C377" s="292">
        <v>18</v>
      </c>
      <c r="D377" s="292">
        <v>1</v>
      </c>
      <c r="E377" s="292">
        <v>5720</v>
      </c>
      <c r="F377" s="292">
        <v>4.2</v>
      </c>
      <c r="G377" s="292">
        <v>0</v>
      </c>
      <c r="H377" s="292">
        <v>0</v>
      </c>
      <c r="I377" s="293">
        <v>400</v>
      </c>
      <c r="J377" s="299">
        <v>0</v>
      </c>
    </row>
    <row r="378" spans="1:10" ht="20" x14ac:dyDescent="0.2">
      <c r="A378" s="291">
        <v>487</v>
      </c>
      <c r="B378" s="292">
        <v>54</v>
      </c>
      <c r="C378" s="292">
        <v>30</v>
      </c>
      <c r="D378" s="292">
        <v>3</v>
      </c>
      <c r="E378" s="292">
        <v>10280</v>
      </c>
      <c r="F378" s="292">
        <v>3.7</v>
      </c>
      <c r="G378" s="292">
        <v>1</v>
      </c>
      <c r="H378" s="292">
        <v>1</v>
      </c>
      <c r="I378" s="293">
        <v>479</v>
      </c>
      <c r="J378" s="299">
        <v>0</v>
      </c>
    </row>
    <row r="379" spans="1:10" ht="20" x14ac:dyDescent="0.2">
      <c r="A379" s="291">
        <v>488</v>
      </c>
      <c r="B379" s="292">
        <v>29</v>
      </c>
      <c r="C379" s="292">
        <v>17</v>
      </c>
      <c r="D379" s="292">
        <v>2</v>
      </c>
      <c r="E379" s="292">
        <v>5760</v>
      </c>
      <c r="F379" s="292">
        <v>7</v>
      </c>
      <c r="G379" s="292">
        <v>1</v>
      </c>
      <c r="H379" s="292">
        <v>0</v>
      </c>
      <c r="I379" s="293">
        <v>655</v>
      </c>
      <c r="J379" s="299">
        <v>0</v>
      </c>
    </row>
    <row r="380" spans="1:10" ht="20" x14ac:dyDescent="0.2">
      <c r="A380" s="291">
        <v>490</v>
      </c>
      <c r="B380" s="292">
        <v>30</v>
      </c>
      <c r="C380" s="292">
        <v>16</v>
      </c>
      <c r="D380" s="292">
        <v>1</v>
      </c>
      <c r="E380" s="292">
        <v>5060</v>
      </c>
      <c r="F380" s="292">
        <v>5.8</v>
      </c>
      <c r="G380" s="292">
        <v>0</v>
      </c>
      <c r="H380" s="292">
        <v>1</v>
      </c>
      <c r="I380" s="293">
        <v>1020</v>
      </c>
      <c r="J380" s="299">
        <v>0</v>
      </c>
    </row>
    <row r="381" spans="1:10" ht="20" x14ac:dyDescent="0.2">
      <c r="A381" s="291">
        <v>491</v>
      </c>
      <c r="B381" s="292">
        <v>32</v>
      </c>
      <c r="C381" s="292">
        <v>22</v>
      </c>
      <c r="D381" s="292">
        <v>1</v>
      </c>
      <c r="E381" s="292">
        <v>5070</v>
      </c>
      <c r="F381" s="292">
        <v>0.5</v>
      </c>
      <c r="G381" s="292">
        <v>1</v>
      </c>
      <c r="H381" s="292">
        <v>0</v>
      </c>
      <c r="I381" s="293">
        <v>309</v>
      </c>
      <c r="J381" s="299">
        <v>0</v>
      </c>
    </row>
    <row r="382" spans="1:10" ht="20" x14ac:dyDescent="0.2">
      <c r="A382" s="291">
        <v>492</v>
      </c>
      <c r="B382" s="292">
        <v>58</v>
      </c>
      <c r="C382" s="292">
        <v>25</v>
      </c>
      <c r="D382" s="292">
        <v>1</v>
      </c>
      <c r="E382" s="292">
        <v>8980</v>
      </c>
      <c r="F382" s="292">
        <v>3.8</v>
      </c>
      <c r="G382" s="292">
        <v>1</v>
      </c>
      <c r="H382" s="292">
        <v>0</v>
      </c>
      <c r="I382" s="293">
        <v>1078</v>
      </c>
      <c r="J382" s="299">
        <v>0</v>
      </c>
    </row>
    <row r="383" spans="1:10" ht="20" x14ac:dyDescent="0.2">
      <c r="A383" s="291">
        <v>493</v>
      </c>
      <c r="B383" s="292">
        <v>38</v>
      </c>
      <c r="C383" s="292">
        <v>14</v>
      </c>
      <c r="D383" s="292">
        <v>1</v>
      </c>
      <c r="E383" s="292">
        <v>5190</v>
      </c>
      <c r="F383" s="292">
        <v>7.8</v>
      </c>
      <c r="G383" s="292">
        <v>1</v>
      </c>
      <c r="H383" s="292">
        <v>0</v>
      </c>
      <c r="I383" s="293">
        <v>333</v>
      </c>
      <c r="J383" s="299">
        <v>0</v>
      </c>
    </row>
    <row r="384" spans="1:10" ht="20" x14ac:dyDescent="0.2">
      <c r="A384" s="291">
        <v>494</v>
      </c>
      <c r="B384" s="292">
        <v>36</v>
      </c>
      <c r="C384" s="292">
        <v>20</v>
      </c>
      <c r="D384" s="292">
        <v>2</v>
      </c>
      <c r="E384" s="292">
        <v>5540</v>
      </c>
      <c r="F384" s="292">
        <v>6.4</v>
      </c>
      <c r="G384" s="292">
        <v>1</v>
      </c>
      <c r="H384" s="292">
        <v>1</v>
      </c>
      <c r="I384" s="293">
        <v>545</v>
      </c>
      <c r="J384" s="299">
        <v>0</v>
      </c>
    </row>
    <row r="385" spans="1:10" ht="20" x14ac:dyDescent="0.2">
      <c r="A385" s="291">
        <v>495</v>
      </c>
      <c r="B385" s="292">
        <v>38</v>
      </c>
      <c r="C385" s="292">
        <v>18</v>
      </c>
      <c r="D385" s="292">
        <v>1</v>
      </c>
      <c r="E385" s="292">
        <v>6070</v>
      </c>
      <c r="F385" s="292">
        <v>2.6</v>
      </c>
      <c r="G385" s="292">
        <v>0</v>
      </c>
      <c r="H385" s="292">
        <v>1</v>
      </c>
      <c r="I385" s="293">
        <v>281</v>
      </c>
      <c r="J385" s="299">
        <v>0</v>
      </c>
    </row>
    <row r="386" spans="1:10" ht="20" x14ac:dyDescent="0.2">
      <c r="A386" s="291">
        <v>497</v>
      </c>
      <c r="B386" s="292">
        <v>49</v>
      </c>
      <c r="C386" s="292">
        <v>30</v>
      </c>
      <c r="D386" s="292">
        <v>3</v>
      </c>
      <c r="E386" s="292">
        <v>13610</v>
      </c>
      <c r="F386" s="292">
        <v>8.1</v>
      </c>
      <c r="G386" s="292">
        <v>1</v>
      </c>
      <c r="H386" s="292">
        <v>1</v>
      </c>
      <c r="I386" s="293">
        <v>2690</v>
      </c>
      <c r="J386" s="299">
        <v>0</v>
      </c>
    </row>
    <row r="387" spans="1:10" ht="20" x14ac:dyDescent="0.2">
      <c r="A387" s="291">
        <v>498</v>
      </c>
      <c r="B387" s="292">
        <v>29</v>
      </c>
      <c r="C387" s="292">
        <v>13</v>
      </c>
      <c r="D387" s="292">
        <v>3</v>
      </c>
      <c r="E387" s="292">
        <v>5360</v>
      </c>
      <c r="F387" s="292">
        <v>4.9000000000000004</v>
      </c>
      <c r="G387" s="292">
        <v>1</v>
      </c>
      <c r="H387" s="292">
        <v>0</v>
      </c>
      <c r="I387" s="293">
        <v>212</v>
      </c>
      <c r="J387" s="299">
        <v>0</v>
      </c>
    </row>
    <row r="388" spans="1:10" ht="20" x14ac:dyDescent="0.2">
      <c r="A388" s="291">
        <v>500</v>
      </c>
      <c r="B388" s="292">
        <v>29</v>
      </c>
      <c r="C388" s="292">
        <v>18</v>
      </c>
      <c r="D388" s="292">
        <v>1</v>
      </c>
      <c r="E388" s="292">
        <v>5820</v>
      </c>
      <c r="F388" s="292">
        <v>8.1999999999999993</v>
      </c>
      <c r="G388" s="292">
        <v>1</v>
      </c>
      <c r="H388" s="292">
        <v>0</v>
      </c>
      <c r="I388" s="293">
        <v>158</v>
      </c>
      <c r="J388" s="299">
        <v>0</v>
      </c>
    </row>
    <row r="389" spans="1:10" ht="20" x14ac:dyDescent="0.2">
      <c r="A389" s="291">
        <v>501</v>
      </c>
      <c r="B389" s="292">
        <v>49</v>
      </c>
      <c r="C389" s="292">
        <v>36</v>
      </c>
      <c r="D389" s="292">
        <v>1</v>
      </c>
      <c r="E389" s="292">
        <v>15960.000000000002</v>
      </c>
      <c r="F389" s="292">
        <v>5.2</v>
      </c>
      <c r="G389" s="292">
        <v>1</v>
      </c>
      <c r="H389" s="292">
        <v>1</v>
      </c>
      <c r="I389" s="293">
        <v>323</v>
      </c>
      <c r="J389" s="299">
        <v>0</v>
      </c>
    </row>
    <row r="390" spans="1:10" ht="20" x14ac:dyDescent="0.2">
      <c r="A390" s="291">
        <v>504</v>
      </c>
      <c r="B390" s="292">
        <v>59</v>
      </c>
      <c r="C390" s="292">
        <v>21</v>
      </c>
      <c r="D390" s="292">
        <v>1</v>
      </c>
      <c r="E390" s="292">
        <v>5930</v>
      </c>
      <c r="F390" s="292">
        <v>7.9</v>
      </c>
      <c r="G390" s="292">
        <v>1</v>
      </c>
      <c r="H390" s="292">
        <v>0</v>
      </c>
      <c r="I390" s="293">
        <v>594</v>
      </c>
      <c r="J390" s="299">
        <v>0</v>
      </c>
    </row>
    <row r="391" spans="1:10" ht="20" x14ac:dyDescent="0.2">
      <c r="A391" s="291">
        <v>505</v>
      </c>
      <c r="B391" s="292">
        <v>47</v>
      </c>
      <c r="C391" s="292">
        <v>21</v>
      </c>
      <c r="D391" s="292">
        <v>1</v>
      </c>
      <c r="E391" s="292">
        <v>6470</v>
      </c>
      <c r="F391" s="292">
        <v>3.6</v>
      </c>
      <c r="G391" s="292">
        <v>0</v>
      </c>
      <c r="H391" s="292">
        <v>0</v>
      </c>
      <c r="I391" s="293">
        <v>786</v>
      </c>
      <c r="J391" s="299">
        <v>0</v>
      </c>
    </row>
    <row r="392" spans="1:10" ht="20" x14ac:dyDescent="0.2">
      <c r="A392" s="291">
        <v>506</v>
      </c>
      <c r="B392" s="292">
        <v>34</v>
      </c>
      <c r="C392" s="292">
        <v>19</v>
      </c>
      <c r="D392" s="292">
        <v>1</v>
      </c>
      <c r="E392" s="292">
        <v>6660</v>
      </c>
      <c r="F392" s="292">
        <v>8.1999999999999993</v>
      </c>
      <c r="G392" s="292">
        <v>1</v>
      </c>
      <c r="H392" s="292">
        <v>1</v>
      </c>
      <c r="I392" s="293">
        <v>1072</v>
      </c>
      <c r="J392" s="299">
        <v>0</v>
      </c>
    </row>
    <row r="393" spans="1:10" ht="20" x14ac:dyDescent="0.2">
      <c r="A393" s="291">
        <v>507</v>
      </c>
      <c r="B393" s="292">
        <v>39</v>
      </c>
      <c r="C393" s="292">
        <v>16</v>
      </c>
      <c r="D393" s="292">
        <v>1</v>
      </c>
      <c r="E393" s="292">
        <v>5780</v>
      </c>
      <c r="F393" s="292">
        <v>6.4</v>
      </c>
      <c r="G393" s="292">
        <v>1</v>
      </c>
      <c r="H393" s="292">
        <v>0</v>
      </c>
      <c r="I393" s="293">
        <v>1513</v>
      </c>
      <c r="J393" s="299">
        <v>0</v>
      </c>
    </row>
    <row r="394" spans="1:10" ht="20" x14ac:dyDescent="0.2">
      <c r="A394" s="291">
        <v>508</v>
      </c>
      <c r="B394" s="292">
        <v>48</v>
      </c>
      <c r="C394" s="292">
        <v>18</v>
      </c>
      <c r="D394" s="292">
        <v>1</v>
      </c>
      <c r="E394" s="292">
        <v>5290</v>
      </c>
      <c r="F394" s="292">
        <v>4.8</v>
      </c>
      <c r="G394" s="292">
        <v>1</v>
      </c>
      <c r="H394" s="292">
        <v>0</v>
      </c>
      <c r="I394" s="293">
        <v>237</v>
      </c>
      <c r="J394" s="299">
        <v>0</v>
      </c>
    </row>
    <row r="395" spans="1:10" ht="20" x14ac:dyDescent="0.2">
      <c r="A395" s="291">
        <v>510</v>
      </c>
      <c r="B395" s="292">
        <v>54</v>
      </c>
      <c r="C395" s="292">
        <v>33</v>
      </c>
      <c r="D395" s="292">
        <v>3</v>
      </c>
      <c r="E395" s="292">
        <v>16069.999999999998</v>
      </c>
      <c r="F395" s="292">
        <v>2.9</v>
      </c>
      <c r="G395" s="292">
        <v>1</v>
      </c>
      <c r="H395" s="292">
        <v>0</v>
      </c>
      <c r="I395" s="293">
        <v>925</v>
      </c>
      <c r="J395" s="299">
        <v>0</v>
      </c>
    </row>
    <row r="396" spans="1:10" ht="20" x14ac:dyDescent="0.2">
      <c r="A396" s="291">
        <v>511</v>
      </c>
      <c r="B396" s="292">
        <v>31</v>
      </c>
      <c r="C396" s="292">
        <v>23</v>
      </c>
      <c r="D396" s="292">
        <v>1</v>
      </c>
      <c r="E396" s="292">
        <v>5730</v>
      </c>
      <c r="F396" s="292">
        <v>4.7</v>
      </c>
      <c r="G396" s="292">
        <v>0</v>
      </c>
      <c r="H396" s="292">
        <v>1</v>
      </c>
      <c r="I396" s="293">
        <v>480</v>
      </c>
      <c r="J396" s="299">
        <v>0</v>
      </c>
    </row>
    <row r="397" spans="1:10" ht="20" x14ac:dyDescent="0.2">
      <c r="A397" s="291">
        <v>512</v>
      </c>
      <c r="B397" s="292">
        <v>37</v>
      </c>
      <c r="C397" s="292">
        <v>15</v>
      </c>
      <c r="D397" s="292">
        <v>5</v>
      </c>
      <c r="E397" s="292">
        <v>12880.000000000002</v>
      </c>
      <c r="F397" s="292">
        <v>6.5</v>
      </c>
      <c r="G397" s="292">
        <v>1</v>
      </c>
      <c r="H397" s="292">
        <v>0</v>
      </c>
      <c r="I397" s="293">
        <v>473</v>
      </c>
      <c r="J397" s="299">
        <v>0</v>
      </c>
    </row>
    <row r="398" spans="1:10" ht="20" x14ac:dyDescent="0.2">
      <c r="A398" s="291">
        <v>513</v>
      </c>
      <c r="B398" s="292">
        <v>36</v>
      </c>
      <c r="C398" s="292">
        <v>19</v>
      </c>
      <c r="D398" s="292">
        <v>1</v>
      </c>
      <c r="E398" s="292">
        <v>5620</v>
      </c>
      <c r="F398" s="292">
        <v>4.5999999999999996</v>
      </c>
      <c r="G398" s="292">
        <v>1</v>
      </c>
      <c r="H398" s="292">
        <v>1</v>
      </c>
      <c r="I398" s="293">
        <v>1358</v>
      </c>
      <c r="J398" s="299">
        <v>0</v>
      </c>
    </row>
    <row r="399" spans="1:10" ht="20" x14ac:dyDescent="0.2">
      <c r="A399" s="291">
        <v>514</v>
      </c>
      <c r="B399" s="292">
        <v>34</v>
      </c>
      <c r="C399" s="292">
        <v>22</v>
      </c>
      <c r="D399" s="292">
        <v>3</v>
      </c>
      <c r="E399" s="292">
        <v>10900</v>
      </c>
      <c r="F399" s="292">
        <v>0.2</v>
      </c>
      <c r="G399" s="292">
        <v>1</v>
      </c>
      <c r="H399" s="292">
        <v>1</v>
      </c>
      <c r="I399" s="293">
        <v>856</v>
      </c>
      <c r="J399" s="299">
        <v>0</v>
      </c>
    </row>
    <row r="400" spans="1:10" ht="20" x14ac:dyDescent="0.2">
      <c r="A400" s="291">
        <v>515</v>
      </c>
      <c r="B400" s="292">
        <v>43</v>
      </c>
      <c r="C400" s="292">
        <v>15</v>
      </c>
      <c r="D400" s="292">
        <v>2</v>
      </c>
      <c r="E400" s="292">
        <v>6640</v>
      </c>
      <c r="F400" s="292">
        <v>7.3</v>
      </c>
      <c r="G400" s="292">
        <v>1</v>
      </c>
      <c r="H400" s="292">
        <v>0</v>
      </c>
      <c r="I400" s="293">
        <v>221</v>
      </c>
      <c r="J400" s="299">
        <v>0</v>
      </c>
    </row>
    <row r="401" spans="1:10" ht="20" x14ac:dyDescent="0.2">
      <c r="A401" s="291">
        <v>516</v>
      </c>
      <c r="B401" s="292">
        <v>35</v>
      </c>
      <c r="C401" s="292">
        <v>18</v>
      </c>
      <c r="D401" s="292">
        <v>4</v>
      </c>
      <c r="E401" s="292">
        <v>4870</v>
      </c>
      <c r="F401" s="292">
        <v>4.2</v>
      </c>
      <c r="G401" s="292">
        <v>1</v>
      </c>
      <c r="H401" s="292">
        <v>0</v>
      </c>
      <c r="I401" s="293">
        <v>569</v>
      </c>
      <c r="J401" s="299">
        <v>0</v>
      </c>
    </row>
    <row r="402" spans="1:10" ht="20" x14ac:dyDescent="0.2">
      <c r="A402" s="291">
        <v>517</v>
      </c>
      <c r="B402" s="292">
        <v>55</v>
      </c>
      <c r="C402" s="292">
        <v>30</v>
      </c>
      <c r="D402" s="292">
        <v>1</v>
      </c>
      <c r="E402" s="292">
        <v>12840</v>
      </c>
      <c r="F402" s="292">
        <v>8.6999999999999993</v>
      </c>
      <c r="G402" s="292">
        <v>0</v>
      </c>
      <c r="H402" s="292">
        <v>1</v>
      </c>
      <c r="I402" s="293">
        <v>666</v>
      </c>
      <c r="J402" s="299">
        <v>0</v>
      </c>
    </row>
    <row r="403" spans="1:10" ht="20" x14ac:dyDescent="0.2">
      <c r="A403" s="291">
        <v>518</v>
      </c>
      <c r="B403" s="292">
        <v>41</v>
      </c>
      <c r="C403" s="292">
        <v>19</v>
      </c>
      <c r="D403" s="292">
        <v>1</v>
      </c>
      <c r="E403" s="292">
        <v>6260</v>
      </c>
      <c r="F403" s="292">
        <v>4.5</v>
      </c>
      <c r="G403" s="292">
        <v>0</v>
      </c>
      <c r="H403" s="292">
        <v>0</v>
      </c>
      <c r="I403" s="293">
        <v>296</v>
      </c>
      <c r="J403" s="299">
        <v>0</v>
      </c>
    </row>
    <row r="404" spans="1:10" ht="20" x14ac:dyDescent="0.2">
      <c r="A404" s="291">
        <v>519</v>
      </c>
      <c r="B404" s="292">
        <v>38</v>
      </c>
      <c r="C404" s="292">
        <v>19</v>
      </c>
      <c r="D404" s="292">
        <v>1</v>
      </c>
      <c r="E404" s="292">
        <v>5180</v>
      </c>
      <c r="F404" s="292">
        <v>8.1999999999999993</v>
      </c>
      <c r="G404" s="292">
        <v>0</v>
      </c>
      <c r="H404" s="292">
        <v>0</v>
      </c>
      <c r="I404" s="293">
        <v>311</v>
      </c>
      <c r="J404" s="299">
        <v>0</v>
      </c>
    </row>
    <row r="405" spans="1:10" ht="20" x14ac:dyDescent="0.2">
      <c r="A405" s="291">
        <v>520</v>
      </c>
      <c r="B405" s="292">
        <v>36</v>
      </c>
      <c r="C405" s="292">
        <v>20</v>
      </c>
      <c r="D405" s="292">
        <v>1</v>
      </c>
      <c r="E405" s="292">
        <v>5320</v>
      </c>
      <c r="F405" s="292">
        <v>1.2</v>
      </c>
      <c r="G405" s="292">
        <v>0</v>
      </c>
      <c r="H405" s="292">
        <v>0</v>
      </c>
      <c r="I405" s="293">
        <v>652</v>
      </c>
      <c r="J405" s="299">
        <v>0</v>
      </c>
    </row>
    <row r="406" spans="1:10" ht="20" x14ac:dyDescent="0.2">
      <c r="A406" s="291">
        <v>521</v>
      </c>
      <c r="B406" s="292">
        <v>50</v>
      </c>
      <c r="C406" s="292">
        <v>35</v>
      </c>
      <c r="D406" s="292">
        <v>1</v>
      </c>
      <c r="E406" s="292">
        <v>13020</v>
      </c>
      <c r="F406" s="292">
        <v>2.6</v>
      </c>
      <c r="G406" s="292">
        <v>1</v>
      </c>
      <c r="H406" s="292">
        <v>1</v>
      </c>
      <c r="I406" s="293">
        <v>910</v>
      </c>
      <c r="J406" s="299">
        <v>0</v>
      </c>
    </row>
    <row r="407" spans="1:10" ht="20" x14ac:dyDescent="0.2">
      <c r="A407" s="291">
        <v>522</v>
      </c>
      <c r="B407" s="292">
        <v>52</v>
      </c>
      <c r="C407" s="292">
        <v>22</v>
      </c>
      <c r="D407" s="292">
        <v>1</v>
      </c>
      <c r="E407" s="292">
        <v>6610</v>
      </c>
      <c r="F407" s="292">
        <v>5</v>
      </c>
      <c r="G407" s="292">
        <v>1</v>
      </c>
      <c r="H407" s="292">
        <v>0</v>
      </c>
      <c r="I407" s="293">
        <v>717</v>
      </c>
      <c r="J407" s="299">
        <v>0</v>
      </c>
    </row>
    <row r="408" spans="1:10" ht="20" x14ac:dyDescent="0.2">
      <c r="A408" s="291">
        <v>523</v>
      </c>
      <c r="B408" s="292">
        <v>44</v>
      </c>
      <c r="C408" s="292">
        <v>25</v>
      </c>
      <c r="D408" s="292">
        <v>3</v>
      </c>
      <c r="E408" s="292">
        <v>9580</v>
      </c>
      <c r="F408" s="292">
        <v>5.4</v>
      </c>
      <c r="G408" s="292">
        <v>1</v>
      </c>
      <c r="H408" s="292">
        <v>0</v>
      </c>
      <c r="I408" s="293">
        <v>297</v>
      </c>
      <c r="J408" s="299">
        <v>0</v>
      </c>
    </row>
    <row r="409" spans="1:10" ht="20" x14ac:dyDescent="0.2">
      <c r="A409" s="291">
        <v>525</v>
      </c>
      <c r="B409" s="292">
        <v>37</v>
      </c>
      <c r="C409" s="292">
        <v>14</v>
      </c>
      <c r="D409" s="292">
        <v>1</v>
      </c>
      <c r="E409" s="292">
        <v>4880</v>
      </c>
      <c r="F409" s="292">
        <v>7.2</v>
      </c>
      <c r="G409" s="292">
        <v>1</v>
      </c>
      <c r="H409" s="292">
        <v>0</v>
      </c>
      <c r="I409" s="293">
        <v>349</v>
      </c>
      <c r="J409" s="299">
        <v>0</v>
      </c>
    </row>
    <row r="410" spans="1:10" ht="20" x14ac:dyDescent="0.2">
      <c r="A410" s="291">
        <v>526</v>
      </c>
      <c r="B410" s="292">
        <v>36</v>
      </c>
      <c r="C410" s="292">
        <v>27</v>
      </c>
      <c r="D410" s="292">
        <v>1</v>
      </c>
      <c r="E410" s="292">
        <v>9730</v>
      </c>
      <c r="F410" s="292">
        <v>3</v>
      </c>
      <c r="G410" s="292">
        <v>1</v>
      </c>
      <c r="H410" s="292">
        <v>0</v>
      </c>
      <c r="I410" s="293">
        <v>179</v>
      </c>
      <c r="J410" s="299">
        <v>0</v>
      </c>
    </row>
    <row r="411" spans="1:10" ht="20" x14ac:dyDescent="0.2">
      <c r="A411" s="291">
        <v>529</v>
      </c>
      <c r="B411" s="292">
        <v>48</v>
      </c>
      <c r="C411" s="292">
        <v>14</v>
      </c>
      <c r="D411" s="292">
        <v>2</v>
      </c>
      <c r="E411" s="292">
        <v>9330</v>
      </c>
      <c r="F411" s="292">
        <v>6</v>
      </c>
      <c r="G411" s="292">
        <v>1</v>
      </c>
      <c r="H411" s="292">
        <v>0</v>
      </c>
      <c r="I411" s="293">
        <v>50</v>
      </c>
      <c r="J411" s="299">
        <v>0</v>
      </c>
    </row>
    <row r="412" spans="1:10" ht="20" x14ac:dyDescent="0.2">
      <c r="A412" s="291">
        <v>530</v>
      </c>
      <c r="B412" s="292">
        <v>31</v>
      </c>
      <c r="C412" s="292">
        <v>15</v>
      </c>
      <c r="D412" s="292">
        <v>4</v>
      </c>
      <c r="E412" s="292">
        <v>5780</v>
      </c>
      <c r="F412" s="292">
        <v>3.7</v>
      </c>
      <c r="G412" s="292">
        <v>0</v>
      </c>
      <c r="H412" s="292">
        <v>1</v>
      </c>
      <c r="I412" s="293">
        <v>730</v>
      </c>
      <c r="J412" s="299">
        <v>0</v>
      </c>
    </row>
    <row r="413" spans="1:10" ht="20" x14ac:dyDescent="0.2">
      <c r="A413" s="291">
        <v>531</v>
      </c>
      <c r="B413" s="292">
        <v>27</v>
      </c>
      <c r="C413" s="292">
        <v>13</v>
      </c>
      <c r="D413" s="292">
        <v>3</v>
      </c>
      <c r="E413" s="292">
        <v>5720</v>
      </c>
      <c r="F413" s="292">
        <v>5.2</v>
      </c>
      <c r="G413" s="292">
        <v>1</v>
      </c>
      <c r="H413" s="292">
        <v>0</v>
      </c>
      <c r="I413" s="293">
        <v>259</v>
      </c>
      <c r="J413" s="299">
        <v>0</v>
      </c>
    </row>
    <row r="414" spans="1:10" ht="20" x14ac:dyDescent="0.2">
      <c r="A414" s="291">
        <v>532</v>
      </c>
      <c r="B414" s="292">
        <v>54</v>
      </c>
      <c r="C414" s="292">
        <v>31</v>
      </c>
      <c r="D414" s="292">
        <v>4</v>
      </c>
      <c r="E414" s="292">
        <v>9910</v>
      </c>
      <c r="F414" s="292">
        <v>1.5</v>
      </c>
      <c r="G414" s="292">
        <v>1</v>
      </c>
      <c r="H414" s="292">
        <v>1</v>
      </c>
      <c r="I414" s="293">
        <v>1048</v>
      </c>
      <c r="J414" s="299">
        <v>0</v>
      </c>
    </row>
    <row r="415" spans="1:10" ht="20" x14ac:dyDescent="0.2">
      <c r="A415" s="291">
        <v>534</v>
      </c>
      <c r="B415" s="292">
        <v>33</v>
      </c>
      <c r="C415" s="292">
        <v>16</v>
      </c>
      <c r="D415" s="292">
        <v>2</v>
      </c>
      <c r="E415" s="292">
        <v>6550</v>
      </c>
      <c r="F415" s="292">
        <v>4</v>
      </c>
      <c r="G415" s="292">
        <v>1</v>
      </c>
      <c r="H415" s="292">
        <v>0</v>
      </c>
      <c r="I415" s="293">
        <v>159</v>
      </c>
      <c r="J415" s="299">
        <v>0</v>
      </c>
    </row>
    <row r="416" spans="1:10" ht="20" x14ac:dyDescent="0.2">
      <c r="A416" s="291">
        <v>535</v>
      </c>
      <c r="B416" s="292">
        <v>38</v>
      </c>
      <c r="C416" s="292">
        <v>15</v>
      </c>
      <c r="D416" s="292">
        <v>3</v>
      </c>
      <c r="E416" s="292">
        <v>4960</v>
      </c>
      <c r="F416" s="292">
        <v>4.3</v>
      </c>
      <c r="G416" s="292">
        <v>0</v>
      </c>
      <c r="H416" s="292">
        <v>1</v>
      </c>
      <c r="I416" s="293">
        <v>898</v>
      </c>
      <c r="J416" s="299">
        <v>0</v>
      </c>
    </row>
    <row r="417" spans="1:10" ht="20" x14ac:dyDescent="0.2">
      <c r="A417" s="291">
        <v>536</v>
      </c>
      <c r="B417" s="292">
        <v>40</v>
      </c>
      <c r="C417" s="292">
        <v>18</v>
      </c>
      <c r="D417" s="292">
        <v>1</v>
      </c>
      <c r="E417" s="292">
        <v>6330</v>
      </c>
      <c r="F417" s="292">
        <v>4.5</v>
      </c>
      <c r="G417" s="292">
        <v>1</v>
      </c>
      <c r="H417" s="292">
        <v>0</v>
      </c>
      <c r="I417" s="293">
        <v>192</v>
      </c>
      <c r="J417" s="299">
        <v>0</v>
      </c>
    </row>
    <row r="418" spans="1:10" ht="20" x14ac:dyDescent="0.2">
      <c r="A418" s="291">
        <v>538</v>
      </c>
      <c r="B418" s="292">
        <v>31</v>
      </c>
      <c r="C418" s="292">
        <v>12</v>
      </c>
      <c r="D418" s="292">
        <v>1</v>
      </c>
      <c r="E418" s="292">
        <v>5040</v>
      </c>
      <c r="F418" s="292">
        <v>7.7</v>
      </c>
      <c r="G418" s="292">
        <v>1</v>
      </c>
      <c r="H418" s="292">
        <v>1</v>
      </c>
      <c r="I418" s="293">
        <v>49</v>
      </c>
      <c r="J418" s="299">
        <v>0</v>
      </c>
    </row>
    <row r="419" spans="1:10" ht="20" x14ac:dyDescent="0.2">
      <c r="A419" s="291">
        <v>540</v>
      </c>
      <c r="B419" s="292">
        <v>27</v>
      </c>
      <c r="C419" s="292">
        <v>15</v>
      </c>
      <c r="D419" s="292">
        <v>3</v>
      </c>
      <c r="E419" s="292">
        <v>4840</v>
      </c>
      <c r="F419" s="292">
        <v>4.5999999999999996</v>
      </c>
      <c r="G419" s="292">
        <v>1</v>
      </c>
      <c r="H419" s="292">
        <v>0</v>
      </c>
      <c r="I419" s="293">
        <v>689</v>
      </c>
      <c r="J419" s="299">
        <v>0</v>
      </c>
    </row>
    <row r="420" spans="1:10" ht="20" x14ac:dyDescent="0.2">
      <c r="A420" s="291">
        <v>541</v>
      </c>
      <c r="B420" s="292">
        <v>42</v>
      </c>
      <c r="C420" s="292">
        <v>17</v>
      </c>
      <c r="D420" s="292">
        <v>1</v>
      </c>
      <c r="E420" s="292">
        <v>6360</v>
      </c>
      <c r="F420" s="292">
        <v>6.3</v>
      </c>
      <c r="G420" s="292">
        <v>1</v>
      </c>
      <c r="H420" s="292">
        <v>1</v>
      </c>
      <c r="I420" s="293">
        <v>678</v>
      </c>
      <c r="J420" s="299">
        <v>0</v>
      </c>
    </row>
    <row r="421" spans="1:10" ht="20" x14ac:dyDescent="0.2">
      <c r="A421" s="291">
        <v>543</v>
      </c>
      <c r="B421" s="292">
        <v>37</v>
      </c>
      <c r="C421" s="292">
        <v>20</v>
      </c>
      <c r="D421" s="292">
        <v>4</v>
      </c>
      <c r="E421" s="292">
        <v>4940</v>
      </c>
      <c r="F421" s="292">
        <v>2.8</v>
      </c>
      <c r="G421" s="292">
        <v>1</v>
      </c>
      <c r="H421" s="292">
        <v>0</v>
      </c>
      <c r="I421" s="293">
        <v>686</v>
      </c>
      <c r="J421" s="299">
        <v>0</v>
      </c>
    </row>
    <row r="422" spans="1:10" ht="20" x14ac:dyDescent="0.2">
      <c r="A422" s="291">
        <v>545</v>
      </c>
      <c r="B422" s="292">
        <v>50</v>
      </c>
      <c r="C422" s="292">
        <v>21</v>
      </c>
      <c r="D422" s="292">
        <v>2</v>
      </c>
      <c r="E422" s="292">
        <v>10250</v>
      </c>
      <c r="F422" s="292">
        <v>5.8</v>
      </c>
      <c r="G422" s="292">
        <v>0</v>
      </c>
      <c r="H422" s="292">
        <v>0</v>
      </c>
      <c r="I422" s="293">
        <v>371</v>
      </c>
      <c r="J422" s="299">
        <v>0</v>
      </c>
    </row>
    <row r="423" spans="1:10" ht="20" x14ac:dyDescent="0.2">
      <c r="A423" s="291">
        <v>546</v>
      </c>
      <c r="B423" s="292">
        <v>32</v>
      </c>
      <c r="C423" s="292">
        <v>15</v>
      </c>
      <c r="D423" s="292">
        <v>1</v>
      </c>
      <c r="E423" s="292">
        <v>5190</v>
      </c>
      <c r="F423" s="292">
        <v>4</v>
      </c>
      <c r="G423" s="292">
        <v>1</v>
      </c>
      <c r="H423" s="292">
        <v>0</v>
      </c>
      <c r="I423" s="293">
        <v>378</v>
      </c>
      <c r="J423" s="299">
        <v>0</v>
      </c>
    </row>
    <row r="424" spans="1:10" ht="20" x14ac:dyDescent="0.2">
      <c r="A424" s="291">
        <v>548</v>
      </c>
      <c r="B424" s="292">
        <v>34</v>
      </c>
      <c r="C424" s="292">
        <v>22</v>
      </c>
      <c r="D424" s="292">
        <v>2</v>
      </c>
      <c r="E424" s="292">
        <v>6950</v>
      </c>
      <c r="F424" s="292">
        <v>6.8</v>
      </c>
      <c r="G424" s="292">
        <v>0</v>
      </c>
      <c r="H424" s="292">
        <v>0</v>
      </c>
      <c r="I424" s="293">
        <v>180</v>
      </c>
      <c r="J424" s="299">
        <v>0</v>
      </c>
    </row>
    <row r="425" spans="1:10" ht="20" x14ac:dyDescent="0.2">
      <c r="A425" s="291">
        <v>549</v>
      </c>
      <c r="B425" s="292">
        <v>37</v>
      </c>
      <c r="C425" s="292">
        <v>30</v>
      </c>
      <c r="D425" s="292">
        <v>1</v>
      </c>
      <c r="E425" s="292">
        <v>6590</v>
      </c>
      <c r="F425" s="292">
        <v>5.6</v>
      </c>
      <c r="G425" s="292">
        <v>1</v>
      </c>
      <c r="H425" s="292">
        <v>1</v>
      </c>
      <c r="I425" s="293">
        <v>1242</v>
      </c>
      <c r="J425" s="299">
        <v>0</v>
      </c>
    </row>
    <row r="426" spans="1:10" ht="20" x14ac:dyDescent="0.2">
      <c r="A426" s="291">
        <v>550</v>
      </c>
      <c r="B426" s="292">
        <v>24</v>
      </c>
      <c r="C426" s="292">
        <v>13</v>
      </c>
      <c r="D426" s="292">
        <v>1</v>
      </c>
      <c r="E426" s="292">
        <v>4470</v>
      </c>
      <c r="F426" s="292">
        <v>2.1</v>
      </c>
      <c r="G426" s="292">
        <v>1</v>
      </c>
      <c r="H426" s="292">
        <v>1</v>
      </c>
      <c r="I426" s="293">
        <v>318</v>
      </c>
      <c r="J426" s="299">
        <v>0</v>
      </c>
    </row>
    <row r="427" spans="1:10" ht="20" x14ac:dyDescent="0.2">
      <c r="A427" s="291">
        <v>555</v>
      </c>
      <c r="B427" s="292">
        <v>35</v>
      </c>
      <c r="C427" s="292">
        <v>25</v>
      </c>
      <c r="D427" s="292">
        <v>1</v>
      </c>
      <c r="E427" s="292">
        <v>6650</v>
      </c>
      <c r="F427" s="292">
        <v>1.8</v>
      </c>
      <c r="G427" s="292">
        <v>1</v>
      </c>
      <c r="H427" s="292">
        <v>1</v>
      </c>
      <c r="I427" s="293">
        <v>739</v>
      </c>
      <c r="J427" s="299">
        <v>0</v>
      </c>
    </row>
    <row r="428" spans="1:10" ht="20" x14ac:dyDescent="0.2">
      <c r="A428" s="291">
        <v>557</v>
      </c>
      <c r="B428" s="292">
        <v>45</v>
      </c>
      <c r="C428" s="292">
        <v>24</v>
      </c>
      <c r="D428" s="292">
        <v>4</v>
      </c>
      <c r="E428" s="292">
        <v>6360</v>
      </c>
      <c r="F428" s="292">
        <v>8.5</v>
      </c>
      <c r="G428" s="292">
        <v>1</v>
      </c>
      <c r="H428" s="292">
        <v>1</v>
      </c>
      <c r="I428" s="293">
        <v>1000</v>
      </c>
      <c r="J428" s="299">
        <v>0</v>
      </c>
    </row>
    <row r="429" spans="1:10" ht="20" x14ac:dyDescent="0.2">
      <c r="A429" s="291">
        <v>558</v>
      </c>
      <c r="B429" s="292">
        <v>33</v>
      </c>
      <c r="C429" s="292">
        <v>17</v>
      </c>
      <c r="D429" s="292">
        <v>4</v>
      </c>
      <c r="E429" s="292">
        <v>5450</v>
      </c>
      <c r="F429" s="292">
        <v>7.4</v>
      </c>
      <c r="G429" s="292">
        <v>1</v>
      </c>
      <c r="H429" s="292">
        <v>0</v>
      </c>
      <c r="I429" s="293">
        <v>176</v>
      </c>
      <c r="J429" s="299">
        <v>0</v>
      </c>
    </row>
    <row r="430" spans="1:10" ht="20" x14ac:dyDescent="0.2">
      <c r="A430" s="291">
        <v>560</v>
      </c>
      <c r="B430" s="292">
        <v>35</v>
      </c>
      <c r="C430" s="292">
        <v>19</v>
      </c>
      <c r="D430" s="292">
        <v>2</v>
      </c>
      <c r="E430" s="292">
        <v>5380</v>
      </c>
      <c r="F430" s="292">
        <v>5.9</v>
      </c>
      <c r="G430" s="292">
        <v>1</v>
      </c>
      <c r="H430" s="292">
        <v>1</v>
      </c>
      <c r="I430" s="293">
        <v>213</v>
      </c>
      <c r="J430" s="299">
        <v>0</v>
      </c>
    </row>
    <row r="431" spans="1:10" ht="20" x14ac:dyDescent="0.2">
      <c r="A431" s="291">
        <v>561</v>
      </c>
      <c r="B431" s="292">
        <v>43</v>
      </c>
      <c r="C431" s="292">
        <v>26</v>
      </c>
      <c r="D431" s="292">
        <v>2</v>
      </c>
      <c r="E431" s="292">
        <v>10140</v>
      </c>
      <c r="F431" s="292">
        <v>3.4</v>
      </c>
      <c r="G431" s="292">
        <v>1</v>
      </c>
      <c r="H431" s="292">
        <v>0</v>
      </c>
      <c r="I431" s="293">
        <v>1632</v>
      </c>
      <c r="J431" s="299">
        <v>0</v>
      </c>
    </row>
    <row r="432" spans="1:10" ht="20" x14ac:dyDescent="0.2">
      <c r="A432" s="291">
        <v>562</v>
      </c>
      <c r="B432" s="292">
        <v>46</v>
      </c>
      <c r="C432" s="292">
        <v>36</v>
      </c>
      <c r="D432" s="292">
        <v>1</v>
      </c>
      <c r="E432" s="292">
        <v>13670</v>
      </c>
      <c r="F432" s="292">
        <v>7.2</v>
      </c>
      <c r="G432" s="292">
        <v>1</v>
      </c>
      <c r="H432" s="292">
        <v>1</v>
      </c>
      <c r="I432" s="293">
        <v>872</v>
      </c>
      <c r="J432" s="299">
        <v>0</v>
      </c>
    </row>
    <row r="433" spans="1:10" ht="20" x14ac:dyDescent="0.2">
      <c r="A433" s="291">
        <v>563</v>
      </c>
      <c r="B433" s="292">
        <v>29</v>
      </c>
      <c r="C433" s="292">
        <v>21</v>
      </c>
      <c r="D433" s="292">
        <v>1</v>
      </c>
      <c r="E433" s="292">
        <v>6150</v>
      </c>
      <c r="F433" s="292">
        <v>1.6</v>
      </c>
      <c r="G433" s="292">
        <v>1</v>
      </c>
      <c r="H433" s="292">
        <v>1</v>
      </c>
      <c r="I433" s="293">
        <v>1105</v>
      </c>
      <c r="J433" s="299">
        <v>0</v>
      </c>
    </row>
    <row r="434" spans="1:10" ht="20" x14ac:dyDescent="0.2">
      <c r="A434" s="291">
        <v>565</v>
      </c>
      <c r="B434" s="292">
        <v>30</v>
      </c>
      <c r="C434" s="292">
        <v>15</v>
      </c>
      <c r="D434" s="292">
        <v>2</v>
      </c>
      <c r="E434" s="292">
        <v>5580</v>
      </c>
      <c r="F434" s="292">
        <v>3.3</v>
      </c>
      <c r="G434" s="292">
        <v>1</v>
      </c>
      <c r="H434" s="292">
        <v>0</v>
      </c>
      <c r="I434" s="293">
        <v>504</v>
      </c>
      <c r="J434" s="299">
        <v>0</v>
      </c>
    </row>
    <row r="435" spans="1:10" ht="20" x14ac:dyDescent="0.2">
      <c r="A435" s="291">
        <v>567</v>
      </c>
      <c r="B435" s="292">
        <v>36</v>
      </c>
      <c r="C435" s="292">
        <v>19</v>
      </c>
      <c r="D435" s="292">
        <v>1</v>
      </c>
      <c r="E435" s="292">
        <v>5810</v>
      </c>
      <c r="F435" s="292">
        <v>1.2</v>
      </c>
      <c r="G435" s="292">
        <v>1</v>
      </c>
      <c r="H435" s="292">
        <v>0</v>
      </c>
      <c r="I435" s="293">
        <v>180</v>
      </c>
      <c r="J435" s="299">
        <v>0</v>
      </c>
    </row>
    <row r="436" spans="1:10" ht="20" x14ac:dyDescent="0.2">
      <c r="A436" s="291">
        <v>568</v>
      </c>
      <c r="B436" s="292">
        <v>29</v>
      </c>
      <c r="C436" s="292">
        <v>15</v>
      </c>
      <c r="D436" s="292">
        <v>3</v>
      </c>
      <c r="E436" s="292">
        <v>6670</v>
      </c>
      <c r="F436" s="292">
        <v>3.9</v>
      </c>
      <c r="G436" s="292">
        <v>0</v>
      </c>
      <c r="H436" s="292">
        <v>0</v>
      </c>
      <c r="I436" s="293">
        <v>707</v>
      </c>
      <c r="J436" s="299">
        <v>0</v>
      </c>
    </row>
    <row r="437" spans="1:10" ht="20" x14ac:dyDescent="0.2">
      <c r="A437" s="291">
        <v>569</v>
      </c>
      <c r="B437" s="292">
        <v>45</v>
      </c>
      <c r="C437" s="292">
        <v>32</v>
      </c>
      <c r="D437" s="292">
        <v>2</v>
      </c>
      <c r="E437" s="292">
        <v>11030</v>
      </c>
      <c r="F437" s="292">
        <v>5.9</v>
      </c>
      <c r="G437" s="292">
        <v>1</v>
      </c>
      <c r="H437" s="292">
        <v>0</v>
      </c>
      <c r="I437" s="293">
        <v>932</v>
      </c>
      <c r="J437" s="299">
        <v>0</v>
      </c>
    </row>
    <row r="438" spans="1:10" ht="20" x14ac:dyDescent="0.2">
      <c r="A438" s="291">
        <v>570</v>
      </c>
      <c r="B438" s="292">
        <v>30</v>
      </c>
      <c r="C438" s="292">
        <v>18</v>
      </c>
      <c r="D438" s="292">
        <v>3</v>
      </c>
      <c r="E438" s="292">
        <v>7090</v>
      </c>
      <c r="F438" s="292">
        <v>6</v>
      </c>
      <c r="G438" s="292">
        <v>1</v>
      </c>
      <c r="H438" s="292">
        <v>1</v>
      </c>
      <c r="I438" s="293">
        <v>738</v>
      </c>
      <c r="J438" s="299">
        <v>0</v>
      </c>
    </row>
    <row r="439" spans="1:10" ht="20" x14ac:dyDescent="0.2">
      <c r="A439" s="291">
        <v>571</v>
      </c>
      <c r="B439" s="292">
        <v>52</v>
      </c>
      <c r="C439" s="292">
        <v>17</v>
      </c>
      <c r="D439" s="292">
        <v>2</v>
      </c>
      <c r="E439" s="292">
        <v>6490</v>
      </c>
      <c r="F439" s="292">
        <v>4.2</v>
      </c>
      <c r="G439" s="292">
        <v>1</v>
      </c>
      <c r="H439" s="292">
        <v>0</v>
      </c>
      <c r="I439" s="293">
        <v>404</v>
      </c>
      <c r="J439" s="299">
        <v>0</v>
      </c>
    </row>
    <row r="440" spans="1:10" ht="20" x14ac:dyDescent="0.2">
      <c r="A440" s="291">
        <v>572</v>
      </c>
      <c r="B440" s="292">
        <v>45</v>
      </c>
      <c r="C440" s="292">
        <v>26</v>
      </c>
      <c r="D440" s="292">
        <v>2</v>
      </c>
      <c r="E440" s="292">
        <v>13850</v>
      </c>
      <c r="F440" s="292">
        <v>2.8</v>
      </c>
      <c r="G440" s="292">
        <v>0</v>
      </c>
      <c r="H440" s="292">
        <v>0</v>
      </c>
      <c r="I440" s="293">
        <v>342</v>
      </c>
      <c r="J440" s="299">
        <v>0</v>
      </c>
    </row>
    <row r="441" spans="1:10" ht="20" x14ac:dyDescent="0.2">
      <c r="A441" s="291">
        <v>574</v>
      </c>
      <c r="B441" s="292">
        <v>57</v>
      </c>
      <c r="C441" s="292">
        <v>42</v>
      </c>
      <c r="D441" s="292">
        <v>2</v>
      </c>
      <c r="E441" s="292">
        <v>17810</v>
      </c>
      <c r="F441" s="292">
        <v>6.2</v>
      </c>
      <c r="G441" s="292">
        <v>1</v>
      </c>
      <c r="H441" s="292">
        <v>0</v>
      </c>
      <c r="I441" s="293">
        <v>803</v>
      </c>
      <c r="J441" s="299">
        <v>0</v>
      </c>
    </row>
    <row r="442" spans="1:10" ht="20" x14ac:dyDescent="0.2">
      <c r="A442" s="291">
        <v>575</v>
      </c>
      <c r="B442" s="292">
        <v>46</v>
      </c>
      <c r="C442" s="292">
        <v>20</v>
      </c>
      <c r="D442" s="292">
        <v>1</v>
      </c>
      <c r="E442" s="292">
        <v>6680</v>
      </c>
      <c r="F442" s="292">
        <v>6</v>
      </c>
      <c r="G442" s="292">
        <v>1</v>
      </c>
      <c r="H442" s="292">
        <v>0</v>
      </c>
      <c r="I442" s="293">
        <v>446</v>
      </c>
      <c r="J442" s="299">
        <v>0</v>
      </c>
    </row>
    <row r="443" spans="1:10" ht="20" x14ac:dyDescent="0.2">
      <c r="A443" s="291">
        <v>576</v>
      </c>
      <c r="B443" s="292">
        <v>35</v>
      </c>
      <c r="C443" s="292">
        <v>22</v>
      </c>
      <c r="D443" s="292">
        <v>2</v>
      </c>
      <c r="E443" s="292">
        <v>6190</v>
      </c>
      <c r="F443" s="292">
        <v>7.2</v>
      </c>
      <c r="G443" s="292">
        <v>0</v>
      </c>
      <c r="H443" s="292">
        <v>1</v>
      </c>
      <c r="I443" s="293">
        <v>378</v>
      </c>
      <c r="J443" s="299">
        <v>0</v>
      </c>
    </row>
    <row r="444" spans="1:10" ht="20" x14ac:dyDescent="0.2">
      <c r="A444" s="291">
        <v>578</v>
      </c>
      <c r="B444" s="292">
        <v>42</v>
      </c>
      <c r="C444" s="292">
        <v>16</v>
      </c>
      <c r="D444" s="292">
        <v>1</v>
      </c>
      <c r="E444" s="292">
        <v>5390</v>
      </c>
      <c r="F444" s="292">
        <v>5</v>
      </c>
      <c r="G444" s="292">
        <v>1</v>
      </c>
      <c r="H444" s="292">
        <v>0</v>
      </c>
      <c r="I444" s="293">
        <v>533</v>
      </c>
      <c r="J444" s="299">
        <v>0</v>
      </c>
    </row>
    <row r="445" spans="1:10" ht="20" x14ac:dyDescent="0.2">
      <c r="A445" s="291">
        <v>579</v>
      </c>
      <c r="B445" s="292">
        <v>52</v>
      </c>
      <c r="C445" s="292">
        <v>23</v>
      </c>
      <c r="D445" s="292">
        <v>2</v>
      </c>
      <c r="E445" s="292">
        <v>8630</v>
      </c>
      <c r="F445" s="292">
        <v>5.3</v>
      </c>
      <c r="G445" s="292">
        <v>1</v>
      </c>
      <c r="H445" s="292">
        <v>1</v>
      </c>
      <c r="I445" s="293">
        <v>593</v>
      </c>
      <c r="J445" s="299">
        <v>0</v>
      </c>
    </row>
    <row r="446" spans="1:10" ht="20" x14ac:dyDescent="0.2">
      <c r="A446" s="291">
        <v>580</v>
      </c>
      <c r="B446" s="292">
        <v>42</v>
      </c>
      <c r="C446" s="292">
        <v>29</v>
      </c>
      <c r="D446" s="292">
        <v>3</v>
      </c>
      <c r="E446" s="292">
        <v>21390</v>
      </c>
      <c r="F446" s="292">
        <v>5</v>
      </c>
      <c r="G446" s="292">
        <v>0</v>
      </c>
      <c r="H446" s="292">
        <v>1</v>
      </c>
      <c r="I446" s="293">
        <v>1345</v>
      </c>
      <c r="J446" s="299">
        <v>0</v>
      </c>
    </row>
    <row r="447" spans="1:10" ht="20" x14ac:dyDescent="0.2">
      <c r="A447" s="291">
        <v>581</v>
      </c>
      <c r="B447" s="292">
        <v>48</v>
      </c>
      <c r="C447" s="292">
        <v>25</v>
      </c>
      <c r="D447" s="292">
        <v>4</v>
      </c>
      <c r="E447" s="292">
        <v>17520</v>
      </c>
      <c r="F447" s="292">
        <v>3.8</v>
      </c>
      <c r="G447" s="292">
        <v>1</v>
      </c>
      <c r="H447" s="292">
        <v>1</v>
      </c>
      <c r="I447" s="293">
        <v>388</v>
      </c>
      <c r="J447" s="299">
        <v>0</v>
      </c>
    </row>
    <row r="448" spans="1:10" ht="20" x14ac:dyDescent="0.2">
      <c r="A448" s="291">
        <v>583</v>
      </c>
      <c r="B448" s="292">
        <v>44</v>
      </c>
      <c r="C448" s="292">
        <v>19</v>
      </c>
      <c r="D448" s="292">
        <v>4</v>
      </c>
      <c r="E448" s="292">
        <v>8470</v>
      </c>
      <c r="F448" s="292">
        <v>3</v>
      </c>
      <c r="G448" s="292">
        <v>1</v>
      </c>
      <c r="H448" s="292">
        <v>0</v>
      </c>
      <c r="I448" s="293">
        <v>379</v>
      </c>
      <c r="J448" s="299">
        <v>0</v>
      </c>
    </row>
    <row r="449" spans="1:10" ht="20" x14ac:dyDescent="0.2">
      <c r="A449" s="291">
        <v>584</v>
      </c>
      <c r="B449" s="292">
        <v>34</v>
      </c>
      <c r="C449" s="292">
        <v>24</v>
      </c>
      <c r="D449" s="292">
        <v>2</v>
      </c>
      <c r="E449" s="292">
        <v>5420</v>
      </c>
      <c r="F449" s="292">
        <v>3.8</v>
      </c>
      <c r="G449" s="292">
        <v>0</v>
      </c>
      <c r="H449" s="292">
        <v>1</v>
      </c>
      <c r="I449" s="293">
        <v>691</v>
      </c>
      <c r="J449" s="299">
        <v>0</v>
      </c>
    </row>
    <row r="450" spans="1:10" ht="20" x14ac:dyDescent="0.2">
      <c r="A450" s="291">
        <v>585</v>
      </c>
      <c r="B450" s="292">
        <v>31</v>
      </c>
      <c r="C450" s="292">
        <v>17</v>
      </c>
      <c r="D450" s="292">
        <v>2</v>
      </c>
      <c r="E450" s="292">
        <v>5440</v>
      </c>
      <c r="F450" s="292">
        <v>1</v>
      </c>
      <c r="G450" s="292">
        <v>1</v>
      </c>
      <c r="H450" s="292">
        <v>0</v>
      </c>
      <c r="I450" s="293">
        <v>330</v>
      </c>
      <c r="J450" s="299">
        <v>0</v>
      </c>
    </row>
    <row r="451" spans="1:10" ht="20" x14ac:dyDescent="0.2">
      <c r="A451" s="291">
        <v>586</v>
      </c>
      <c r="B451" s="292">
        <v>33</v>
      </c>
      <c r="C451" s="292">
        <v>23</v>
      </c>
      <c r="D451" s="292">
        <v>2</v>
      </c>
      <c r="E451" s="292">
        <v>6450</v>
      </c>
      <c r="F451" s="292">
        <v>4.2</v>
      </c>
      <c r="G451" s="292">
        <v>0</v>
      </c>
      <c r="H451" s="292">
        <v>0</v>
      </c>
      <c r="I451" s="293">
        <v>696</v>
      </c>
      <c r="J451" s="299">
        <v>0</v>
      </c>
    </row>
    <row r="452" spans="1:10" ht="20" x14ac:dyDescent="0.2">
      <c r="A452" s="291">
        <v>587</v>
      </c>
      <c r="B452" s="292">
        <v>58</v>
      </c>
      <c r="C452" s="292">
        <v>32</v>
      </c>
      <c r="D452" s="292">
        <v>2</v>
      </c>
      <c r="E452" s="292">
        <v>28530</v>
      </c>
      <c r="F452" s="292">
        <v>2</v>
      </c>
      <c r="G452" s="292">
        <v>1</v>
      </c>
      <c r="H452" s="292">
        <v>0</v>
      </c>
      <c r="I452" s="293">
        <v>456</v>
      </c>
      <c r="J452" s="299">
        <v>0</v>
      </c>
    </row>
    <row r="453" spans="1:10" ht="20" x14ac:dyDescent="0.2">
      <c r="A453" s="291">
        <v>588</v>
      </c>
      <c r="B453" s="292">
        <v>43</v>
      </c>
      <c r="C453" s="292">
        <v>24</v>
      </c>
      <c r="D453" s="292">
        <v>1</v>
      </c>
      <c r="E453" s="292">
        <v>7070</v>
      </c>
      <c r="F453" s="292">
        <v>3.1</v>
      </c>
      <c r="G453" s="292">
        <v>1</v>
      </c>
      <c r="H453" s="292">
        <v>0</v>
      </c>
      <c r="I453" s="293">
        <v>197</v>
      </c>
      <c r="J453" s="299">
        <v>0</v>
      </c>
    </row>
    <row r="454" spans="1:10" ht="20" x14ac:dyDescent="0.2">
      <c r="A454" s="291">
        <v>589</v>
      </c>
      <c r="B454" s="292">
        <v>34</v>
      </c>
      <c r="C454" s="292">
        <v>21</v>
      </c>
      <c r="D454" s="292">
        <v>2</v>
      </c>
      <c r="E454" s="292">
        <v>7250</v>
      </c>
      <c r="F454" s="292">
        <v>6.4</v>
      </c>
      <c r="G454" s="292">
        <v>1</v>
      </c>
      <c r="H454" s="292">
        <v>0</v>
      </c>
      <c r="I454" s="293">
        <v>440</v>
      </c>
      <c r="J454" s="299">
        <v>0</v>
      </c>
    </row>
    <row r="455" spans="1:10" ht="20" x14ac:dyDescent="0.2">
      <c r="A455" s="291">
        <v>590</v>
      </c>
      <c r="B455" s="292">
        <v>35</v>
      </c>
      <c r="C455" s="292">
        <v>20</v>
      </c>
      <c r="D455" s="292">
        <v>1</v>
      </c>
      <c r="E455" s="292">
        <v>5750</v>
      </c>
      <c r="F455" s="292">
        <v>4.3</v>
      </c>
      <c r="G455" s="292">
        <v>1</v>
      </c>
      <c r="H455" s="292">
        <v>0</v>
      </c>
      <c r="I455" s="293">
        <v>1033</v>
      </c>
      <c r="J455" s="299">
        <v>0</v>
      </c>
    </row>
    <row r="456" spans="1:10" ht="20" x14ac:dyDescent="0.2">
      <c r="A456" s="291">
        <v>592</v>
      </c>
      <c r="B456" s="292">
        <v>39</v>
      </c>
      <c r="C456" s="292">
        <v>32</v>
      </c>
      <c r="D456" s="292">
        <v>1</v>
      </c>
      <c r="E456" s="292">
        <v>10560</v>
      </c>
      <c r="F456" s="292">
        <v>6.7</v>
      </c>
      <c r="G456" s="292">
        <v>1</v>
      </c>
      <c r="H456" s="292">
        <v>0</v>
      </c>
      <c r="I456" s="293">
        <v>982</v>
      </c>
      <c r="J456" s="299">
        <v>0</v>
      </c>
    </row>
    <row r="457" spans="1:10" ht="20" x14ac:dyDescent="0.2">
      <c r="A457" s="291">
        <v>593</v>
      </c>
      <c r="B457" s="292">
        <v>42</v>
      </c>
      <c r="C457" s="292">
        <v>15</v>
      </c>
      <c r="D457" s="292">
        <v>1</v>
      </c>
      <c r="E457" s="292">
        <v>5510</v>
      </c>
      <c r="F457" s="292">
        <v>0.4</v>
      </c>
      <c r="G457" s="292">
        <v>1</v>
      </c>
      <c r="H457" s="292">
        <v>0</v>
      </c>
      <c r="I457" s="293">
        <v>198</v>
      </c>
      <c r="J457" s="299">
        <v>0</v>
      </c>
    </row>
    <row r="458" spans="1:10" ht="20" x14ac:dyDescent="0.2">
      <c r="A458" s="291">
        <v>595</v>
      </c>
      <c r="B458" s="292">
        <v>40</v>
      </c>
      <c r="C458" s="292">
        <v>30</v>
      </c>
      <c r="D458" s="292">
        <v>2</v>
      </c>
      <c r="E458" s="292">
        <v>7480</v>
      </c>
      <c r="F458" s="292">
        <v>6.4</v>
      </c>
      <c r="G458" s="292">
        <v>1</v>
      </c>
      <c r="H458" s="292">
        <v>1</v>
      </c>
      <c r="I458" s="293">
        <v>584</v>
      </c>
      <c r="J458" s="299">
        <v>0</v>
      </c>
    </row>
    <row r="459" spans="1:10" ht="20" x14ac:dyDescent="0.2">
      <c r="A459" s="291">
        <v>596</v>
      </c>
      <c r="B459" s="292">
        <v>53</v>
      </c>
      <c r="C459" s="292">
        <v>37</v>
      </c>
      <c r="D459" s="292">
        <v>1</v>
      </c>
      <c r="E459" s="292">
        <v>16530</v>
      </c>
      <c r="F459" s="292">
        <v>5.7</v>
      </c>
      <c r="G459" s="292">
        <v>0</v>
      </c>
      <c r="H459" s="292">
        <v>1</v>
      </c>
      <c r="I459" s="293">
        <v>1469</v>
      </c>
      <c r="J459" s="299">
        <v>0</v>
      </c>
    </row>
    <row r="460" spans="1:10" ht="20" x14ac:dyDescent="0.2">
      <c r="A460" s="291">
        <v>597</v>
      </c>
      <c r="B460" s="292">
        <v>37</v>
      </c>
      <c r="C460" s="292">
        <v>28</v>
      </c>
      <c r="D460" s="292">
        <v>1</v>
      </c>
      <c r="E460" s="292">
        <v>11290</v>
      </c>
      <c r="F460" s="292">
        <v>6.9</v>
      </c>
      <c r="G460" s="292">
        <v>1</v>
      </c>
      <c r="H460" s="292">
        <v>0</v>
      </c>
      <c r="I460" s="293">
        <v>220</v>
      </c>
      <c r="J460" s="299">
        <v>0</v>
      </c>
    </row>
    <row r="461" spans="1:10" ht="20" x14ac:dyDescent="0.2">
      <c r="A461" s="291">
        <v>600</v>
      </c>
      <c r="B461" s="292">
        <v>58</v>
      </c>
      <c r="C461" s="292">
        <v>32</v>
      </c>
      <c r="D461" s="292">
        <v>1</v>
      </c>
      <c r="E461" s="292">
        <v>8580</v>
      </c>
      <c r="F461" s="292">
        <v>5.5</v>
      </c>
      <c r="G461" s="292">
        <v>1</v>
      </c>
      <c r="H461" s="292">
        <v>0</v>
      </c>
      <c r="I461" s="293">
        <v>710</v>
      </c>
      <c r="J461" s="299">
        <v>0</v>
      </c>
    </row>
    <row r="462" spans="1:10" ht="20" x14ac:dyDescent="0.2">
      <c r="A462" s="291">
        <v>603</v>
      </c>
      <c r="B462" s="292">
        <v>50</v>
      </c>
      <c r="C462" s="292">
        <v>41</v>
      </c>
      <c r="D462" s="292">
        <v>1</v>
      </c>
      <c r="E462" s="292">
        <v>17380</v>
      </c>
      <c r="F462" s="292">
        <v>5.4</v>
      </c>
      <c r="G462" s="292">
        <v>0</v>
      </c>
      <c r="H462" s="292">
        <v>0</v>
      </c>
      <c r="I462" s="293">
        <v>1927</v>
      </c>
      <c r="J462" s="299">
        <v>0</v>
      </c>
    </row>
    <row r="463" spans="1:10" ht="20" x14ac:dyDescent="0.2">
      <c r="A463" s="291">
        <v>604</v>
      </c>
      <c r="B463" s="292">
        <v>29</v>
      </c>
      <c r="C463" s="292">
        <v>13</v>
      </c>
      <c r="D463" s="292">
        <v>4</v>
      </c>
      <c r="E463" s="292">
        <v>5600</v>
      </c>
      <c r="F463" s="292">
        <v>6.2</v>
      </c>
      <c r="G463" s="292">
        <v>0</v>
      </c>
      <c r="H463" s="292">
        <v>1</v>
      </c>
      <c r="I463" s="293">
        <v>588</v>
      </c>
      <c r="J463" s="299">
        <v>0</v>
      </c>
    </row>
    <row r="464" spans="1:10" ht="20" x14ac:dyDescent="0.2">
      <c r="A464" s="291">
        <v>605</v>
      </c>
      <c r="B464" s="292">
        <v>39</v>
      </c>
      <c r="C464" s="292">
        <v>31</v>
      </c>
      <c r="D464" s="292">
        <v>1</v>
      </c>
      <c r="E464" s="292">
        <v>6590</v>
      </c>
      <c r="F464" s="292">
        <v>3.2</v>
      </c>
      <c r="G464" s="292">
        <v>1</v>
      </c>
      <c r="H464" s="292">
        <v>0</v>
      </c>
      <c r="I464" s="293">
        <v>1173</v>
      </c>
      <c r="J464" s="299">
        <v>0</v>
      </c>
    </row>
    <row r="465" spans="1:10" ht="20" x14ac:dyDescent="0.2">
      <c r="A465" s="291">
        <v>607</v>
      </c>
      <c r="B465" s="292">
        <v>29</v>
      </c>
      <c r="C465" s="292">
        <v>13</v>
      </c>
      <c r="D465" s="292">
        <v>4</v>
      </c>
      <c r="E465" s="292">
        <v>8950</v>
      </c>
      <c r="F465" s="292">
        <v>3.8</v>
      </c>
      <c r="G465" s="292">
        <v>1</v>
      </c>
      <c r="H465" s="292">
        <v>1</v>
      </c>
      <c r="I465" s="293">
        <v>309</v>
      </c>
      <c r="J465" s="299">
        <v>0</v>
      </c>
    </row>
    <row r="466" spans="1:10" ht="20" x14ac:dyDescent="0.2">
      <c r="A466" s="291">
        <v>608</v>
      </c>
      <c r="B466" s="292">
        <v>28</v>
      </c>
      <c r="C466" s="292">
        <v>17</v>
      </c>
      <c r="D466" s="292">
        <v>2</v>
      </c>
      <c r="E466" s="292">
        <v>8450</v>
      </c>
      <c r="F466" s="292">
        <v>9.8000000000000007</v>
      </c>
      <c r="G466" s="292">
        <v>1</v>
      </c>
      <c r="H466" s="292">
        <v>0</v>
      </c>
      <c r="I466" s="293">
        <v>424</v>
      </c>
      <c r="J466" s="299">
        <v>0</v>
      </c>
    </row>
    <row r="467" spans="1:10" ht="20" x14ac:dyDescent="0.2">
      <c r="A467" s="291">
        <v>610</v>
      </c>
      <c r="B467" s="292">
        <v>52</v>
      </c>
      <c r="C467" s="292">
        <v>18</v>
      </c>
      <c r="D467" s="292">
        <v>1</v>
      </c>
      <c r="E467" s="292">
        <v>7150</v>
      </c>
      <c r="F467" s="292">
        <v>9.3000000000000007</v>
      </c>
      <c r="G467" s="292">
        <v>0</v>
      </c>
      <c r="H467" s="292">
        <v>1</v>
      </c>
      <c r="I467" s="293">
        <v>376</v>
      </c>
      <c r="J467" s="299">
        <v>0</v>
      </c>
    </row>
    <row r="468" spans="1:10" ht="20" x14ac:dyDescent="0.2">
      <c r="A468" s="291">
        <v>611</v>
      </c>
      <c r="B468" s="292">
        <v>35</v>
      </c>
      <c r="C468" s="292">
        <v>13</v>
      </c>
      <c r="D468" s="292">
        <v>3</v>
      </c>
      <c r="E468" s="292">
        <v>5370</v>
      </c>
      <c r="F468" s="292">
        <v>4.2</v>
      </c>
      <c r="G468" s="292">
        <v>0</v>
      </c>
      <c r="H468" s="292">
        <v>0</v>
      </c>
      <c r="I468" s="293">
        <v>463</v>
      </c>
      <c r="J468" s="299">
        <v>0</v>
      </c>
    </row>
    <row r="469" spans="1:10" ht="20" x14ac:dyDescent="0.2">
      <c r="A469" s="291">
        <v>613</v>
      </c>
      <c r="B469" s="292">
        <v>54</v>
      </c>
      <c r="C469" s="292">
        <v>33</v>
      </c>
      <c r="D469" s="292">
        <v>4</v>
      </c>
      <c r="E469" s="292">
        <v>26080</v>
      </c>
      <c r="F469" s="292">
        <v>3</v>
      </c>
      <c r="G469" s="292">
        <v>1</v>
      </c>
      <c r="H469" s="292">
        <v>0</v>
      </c>
      <c r="I469" s="293">
        <v>3236</v>
      </c>
      <c r="J469" s="299">
        <v>0</v>
      </c>
    </row>
    <row r="470" spans="1:10" ht="20" x14ac:dyDescent="0.2">
      <c r="A470" s="291">
        <v>614</v>
      </c>
      <c r="B470" s="292">
        <v>53</v>
      </c>
      <c r="C470" s="292">
        <v>40</v>
      </c>
      <c r="D470" s="292">
        <v>1</v>
      </c>
      <c r="E470" s="292">
        <v>19420</v>
      </c>
      <c r="F470" s="292">
        <v>4.3</v>
      </c>
      <c r="G470" s="292">
        <v>1</v>
      </c>
      <c r="H470" s="292">
        <v>0</v>
      </c>
      <c r="I470" s="293">
        <v>1254</v>
      </c>
      <c r="J470" s="299">
        <v>0</v>
      </c>
    </row>
    <row r="471" spans="1:10" ht="20" x14ac:dyDescent="0.2">
      <c r="A471" s="291">
        <v>615</v>
      </c>
      <c r="B471" s="292">
        <v>26</v>
      </c>
      <c r="C471" s="292">
        <v>12</v>
      </c>
      <c r="D471" s="292">
        <v>4</v>
      </c>
      <c r="E471" s="292">
        <v>4770</v>
      </c>
      <c r="F471" s="292">
        <v>2.4</v>
      </c>
      <c r="G471" s="292">
        <v>0</v>
      </c>
      <c r="H471" s="292">
        <v>0</v>
      </c>
      <c r="I471" s="293">
        <v>134</v>
      </c>
      <c r="J471" s="299">
        <v>0</v>
      </c>
    </row>
    <row r="472" spans="1:10" ht="20" x14ac:dyDescent="0.2">
      <c r="A472" s="291">
        <v>618</v>
      </c>
      <c r="B472" s="292">
        <v>43</v>
      </c>
      <c r="C472" s="292">
        <v>20</v>
      </c>
      <c r="D472" s="292">
        <v>1</v>
      </c>
      <c r="E472" s="292">
        <v>5570</v>
      </c>
      <c r="F472" s="292">
        <v>3.6</v>
      </c>
      <c r="G472" s="292">
        <v>1</v>
      </c>
      <c r="H472" s="292">
        <v>1</v>
      </c>
      <c r="I472" s="293">
        <v>257</v>
      </c>
      <c r="J472" s="299">
        <v>0</v>
      </c>
    </row>
    <row r="473" spans="1:10" ht="20" x14ac:dyDescent="0.2">
      <c r="A473" s="291">
        <v>619</v>
      </c>
      <c r="B473" s="292">
        <v>49</v>
      </c>
      <c r="C473" s="292">
        <v>28</v>
      </c>
      <c r="D473" s="292">
        <v>3</v>
      </c>
      <c r="E473" s="292">
        <v>8370</v>
      </c>
      <c r="F473" s="292">
        <v>4.5</v>
      </c>
      <c r="G473" s="292">
        <v>0</v>
      </c>
      <c r="H473" s="292">
        <v>1</v>
      </c>
      <c r="I473" s="293">
        <v>697</v>
      </c>
      <c r="J473" s="299">
        <v>0</v>
      </c>
    </row>
    <row r="474" spans="1:10" ht="20" x14ac:dyDescent="0.2">
      <c r="A474" s="291">
        <v>620</v>
      </c>
      <c r="B474" s="292">
        <v>49</v>
      </c>
      <c r="C474" s="292">
        <v>35</v>
      </c>
      <c r="D474" s="292">
        <v>1</v>
      </c>
      <c r="E474" s="292">
        <v>8360</v>
      </c>
      <c r="F474" s="292">
        <v>4.7</v>
      </c>
      <c r="G474" s="292">
        <v>0</v>
      </c>
      <c r="H474" s="292">
        <v>1</v>
      </c>
      <c r="I474" s="293">
        <v>363</v>
      </c>
      <c r="J474" s="299">
        <v>0</v>
      </c>
    </row>
    <row r="475" spans="1:10" ht="20" x14ac:dyDescent="0.2">
      <c r="A475" s="291">
        <v>621</v>
      </c>
      <c r="B475" s="292">
        <v>27</v>
      </c>
      <c r="C475" s="292">
        <v>19</v>
      </c>
      <c r="D475" s="292">
        <v>1</v>
      </c>
      <c r="E475" s="292">
        <v>4820</v>
      </c>
      <c r="F475" s="292">
        <v>0.7</v>
      </c>
      <c r="G475" s="292">
        <v>1</v>
      </c>
      <c r="H475" s="292">
        <v>1</v>
      </c>
      <c r="I475" s="293">
        <v>275</v>
      </c>
      <c r="J475" s="299">
        <v>0</v>
      </c>
    </row>
    <row r="476" spans="1:10" ht="20" x14ac:dyDescent="0.2">
      <c r="A476" s="291">
        <v>622</v>
      </c>
      <c r="B476" s="292">
        <v>46</v>
      </c>
      <c r="C476" s="292">
        <v>27</v>
      </c>
      <c r="D476" s="292">
        <v>1</v>
      </c>
      <c r="E476" s="292">
        <v>13830.000000000002</v>
      </c>
      <c r="F476" s="292">
        <v>3</v>
      </c>
      <c r="G476" s="292">
        <v>1</v>
      </c>
      <c r="H476" s="292">
        <v>1</v>
      </c>
      <c r="I476" s="293">
        <v>2207</v>
      </c>
      <c r="J476" s="299">
        <v>0</v>
      </c>
    </row>
    <row r="477" spans="1:10" ht="20" x14ac:dyDescent="0.2">
      <c r="A477" s="291">
        <v>624</v>
      </c>
      <c r="B477" s="292">
        <v>46</v>
      </c>
      <c r="C477" s="292">
        <v>32</v>
      </c>
      <c r="D477" s="292">
        <v>4</v>
      </c>
      <c r="E477" s="292">
        <v>19770</v>
      </c>
      <c r="F477" s="292">
        <v>6.9</v>
      </c>
      <c r="G477" s="292">
        <v>1</v>
      </c>
      <c r="H477" s="292">
        <v>0</v>
      </c>
      <c r="I477" s="293">
        <v>531</v>
      </c>
      <c r="J477" s="299">
        <v>0</v>
      </c>
    </row>
    <row r="478" spans="1:10" ht="20" x14ac:dyDescent="0.2">
      <c r="A478" s="291">
        <v>625</v>
      </c>
      <c r="B478" s="292">
        <v>24</v>
      </c>
      <c r="C478" s="292">
        <v>13</v>
      </c>
      <c r="D478" s="292">
        <v>1</v>
      </c>
      <c r="E478" s="292">
        <v>4780</v>
      </c>
      <c r="F478" s="292">
        <v>0.7</v>
      </c>
      <c r="G478" s="292">
        <v>1</v>
      </c>
      <c r="H478" s="292">
        <v>0</v>
      </c>
      <c r="I478" s="293">
        <v>217</v>
      </c>
      <c r="J478" s="299">
        <v>0</v>
      </c>
    </row>
    <row r="479" spans="1:10" ht="20" x14ac:dyDescent="0.2">
      <c r="A479" s="291">
        <v>626</v>
      </c>
      <c r="B479" s="292">
        <v>36</v>
      </c>
      <c r="C479" s="292">
        <v>15</v>
      </c>
      <c r="D479" s="292">
        <v>1</v>
      </c>
      <c r="E479" s="292">
        <v>4950</v>
      </c>
      <c r="F479" s="292">
        <v>2.4</v>
      </c>
      <c r="G479" s="292">
        <v>1</v>
      </c>
      <c r="H479" s="292">
        <v>1</v>
      </c>
      <c r="I479" s="293">
        <v>88</v>
      </c>
      <c r="J479" s="299">
        <v>0</v>
      </c>
    </row>
    <row r="480" spans="1:10" ht="20" x14ac:dyDescent="0.2">
      <c r="A480" s="291">
        <v>630</v>
      </c>
      <c r="B480" s="292">
        <v>36</v>
      </c>
      <c r="C480" s="292">
        <v>27</v>
      </c>
      <c r="D480" s="292">
        <v>1</v>
      </c>
      <c r="E480" s="292">
        <v>8460</v>
      </c>
      <c r="F480" s="292">
        <v>4.7</v>
      </c>
      <c r="G480" s="292">
        <v>0</v>
      </c>
      <c r="H480" s="292">
        <v>0</v>
      </c>
      <c r="I480" s="293">
        <v>795</v>
      </c>
      <c r="J480" s="299">
        <v>0</v>
      </c>
    </row>
    <row r="481" spans="1:10" ht="20" x14ac:dyDescent="0.2">
      <c r="A481" s="291">
        <v>631</v>
      </c>
      <c r="B481" s="292">
        <v>37</v>
      </c>
      <c r="C481" s="292">
        <v>28</v>
      </c>
      <c r="D481" s="292">
        <v>1</v>
      </c>
      <c r="E481" s="292">
        <v>6730</v>
      </c>
      <c r="F481" s="292">
        <v>5</v>
      </c>
      <c r="G481" s="292">
        <v>0</v>
      </c>
      <c r="H481" s="292">
        <v>1</v>
      </c>
      <c r="I481" s="293">
        <v>325</v>
      </c>
      <c r="J481" s="299">
        <v>0</v>
      </c>
    </row>
    <row r="482" spans="1:10" ht="20" x14ac:dyDescent="0.2">
      <c r="A482" s="291">
        <v>632</v>
      </c>
      <c r="B482" s="292">
        <v>36</v>
      </c>
      <c r="C482" s="292">
        <v>28</v>
      </c>
      <c r="D482" s="292">
        <v>1</v>
      </c>
      <c r="E482" s="292">
        <v>7290</v>
      </c>
      <c r="F482" s="292">
        <v>5.8</v>
      </c>
      <c r="G482" s="292">
        <v>1</v>
      </c>
      <c r="H482" s="292">
        <v>0</v>
      </c>
      <c r="I482" s="293">
        <v>139</v>
      </c>
      <c r="J482" s="299">
        <v>0</v>
      </c>
    </row>
    <row r="483" spans="1:10" ht="20" x14ac:dyDescent="0.2">
      <c r="A483" s="291">
        <v>633</v>
      </c>
      <c r="B483" s="292">
        <v>43</v>
      </c>
      <c r="C483" s="292">
        <v>36</v>
      </c>
      <c r="D483" s="292">
        <v>1</v>
      </c>
      <c r="E483" s="292">
        <v>10680</v>
      </c>
      <c r="F483" s="292">
        <v>5.9</v>
      </c>
      <c r="G483" s="292">
        <v>0</v>
      </c>
      <c r="H483" s="292">
        <v>1</v>
      </c>
      <c r="I483" s="293">
        <v>420</v>
      </c>
      <c r="J483" s="299">
        <v>0</v>
      </c>
    </row>
    <row r="484" spans="1:10" ht="20" x14ac:dyDescent="0.2">
      <c r="A484" s="291">
        <v>634</v>
      </c>
      <c r="B484" s="292">
        <v>36</v>
      </c>
      <c r="C484" s="292">
        <v>13</v>
      </c>
      <c r="D484" s="292">
        <v>1</v>
      </c>
      <c r="E484" s="292">
        <v>4940</v>
      </c>
      <c r="F484" s="292">
        <v>7.1</v>
      </c>
      <c r="G484" s="292">
        <v>1</v>
      </c>
      <c r="H484" s="292">
        <v>1</v>
      </c>
      <c r="I484" s="293">
        <v>355</v>
      </c>
      <c r="J484" s="299">
        <v>0</v>
      </c>
    </row>
    <row r="485" spans="1:10" ht="20" x14ac:dyDescent="0.2">
      <c r="A485" s="291">
        <v>635</v>
      </c>
      <c r="B485" s="292">
        <v>26</v>
      </c>
      <c r="C485" s="292">
        <v>18</v>
      </c>
      <c r="D485" s="292">
        <v>1</v>
      </c>
      <c r="E485" s="292">
        <v>5690</v>
      </c>
      <c r="F485" s="292">
        <v>4.9000000000000004</v>
      </c>
      <c r="G485" s="292">
        <v>0</v>
      </c>
      <c r="H485" s="292">
        <v>0</v>
      </c>
      <c r="I485" s="293">
        <v>403</v>
      </c>
      <c r="J485" s="299">
        <v>0</v>
      </c>
    </row>
    <row r="486" spans="1:10" ht="20" x14ac:dyDescent="0.2">
      <c r="A486" s="291">
        <v>636</v>
      </c>
      <c r="B486" s="292">
        <v>40</v>
      </c>
      <c r="C486" s="292">
        <v>24</v>
      </c>
      <c r="D486" s="292">
        <v>1</v>
      </c>
      <c r="E486" s="292">
        <v>6620</v>
      </c>
      <c r="F486" s="292">
        <v>6.1</v>
      </c>
      <c r="G486" s="292">
        <v>1</v>
      </c>
      <c r="H486" s="292">
        <v>0</v>
      </c>
      <c r="I486" s="293">
        <v>491</v>
      </c>
      <c r="J486" s="299">
        <v>0</v>
      </c>
    </row>
    <row r="487" spans="1:10" ht="20" x14ac:dyDescent="0.2">
      <c r="A487" s="291">
        <v>637</v>
      </c>
      <c r="B487" s="292">
        <v>52</v>
      </c>
      <c r="C487" s="292">
        <v>26</v>
      </c>
      <c r="D487" s="292">
        <v>1</v>
      </c>
      <c r="E487" s="292">
        <v>8570</v>
      </c>
      <c r="F487" s="292">
        <v>7.3</v>
      </c>
      <c r="G487" s="292">
        <v>1</v>
      </c>
      <c r="H487" s="292">
        <v>0</v>
      </c>
      <c r="I487" s="293">
        <v>491</v>
      </c>
      <c r="J487" s="299">
        <v>0</v>
      </c>
    </row>
    <row r="488" spans="1:10" ht="20" x14ac:dyDescent="0.2">
      <c r="A488" s="291">
        <v>638</v>
      </c>
      <c r="B488" s="292">
        <v>37</v>
      </c>
      <c r="C488" s="292">
        <v>21</v>
      </c>
      <c r="D488" s="292">
        <v>2</v>
      </c>
      <c r="E488" s="292">
        <v>6710</v>
      </c>
      <c r="F488" s="292">
        <v>1.9</v>
      </c>
      <c r="G488" s="292">
        <v>1</v>
      </c>
      <c r="H488" s="292">
        <v>1</v>
      </c>
      <c r="I488" s="293">
        <v>1123</v>
      </c>
      <c r="J488" s="299">
        <v>0</v>
      </c>
    </row>
    <row r="489" spans="1:10" ht="20" x14ac:dyDescent="0.2">
      <c r="A489" s="291">
        <v>639</v>
      </c>
      <c r="B489" s="292">
        <v>40</v>
      </c>
      <c r="C489" s="292">
        <v>24</v>
      </c>
      <c r="D489" s="292">
        <v>3</v>
      </c>
      <c r="E489" s="292">
        <v>12910</v>
      </c>
      <c r="F489" s="292">
        <v>3.2</v>
      </c>
      <c r="G489" s="292">
        <v>1</v>
      </c>
      <c r="H489" s="292">
        <v>0</v>
      </c>
      <c r="I489" s="293">
        <v>90</v>
      </c>
      <c r="J489" s="299">
        <v>0</v>
      </c>
    </row>
    <row r="490" spans="1:10" ht="20" x14ac:dyDescent="0.2">
      <c r="A490" s="291">
        <v>640</v>
      </c>
      <c r="B490" s="292">
        <v>37</v>
      </c>
      <c r="C490" s="292">
        <v>21</v>
      </c>
      <c r="D490" s="292">
        <v>3</v>
      </c>
      <c r="E490" s="292">
        <v>7590</v>
      </c>
      <c r="F490" s="292">
        <v>1.9</v>
      </c>
      <c r="G490" s="292">
        <v>1</v>
      </c>
      <c r="H490" s="292">
        <v>0</v>
      </c>
      <c r="I490" s="293">
        <v>478</v>
      </c>
      <c r="J490" s="299">
        <v>0</v>
      </c>
    </row>
    <row r="491" spans="1:10" ht="20" x14ac:dyDescent="0.2">
      <c r="A491" s="291">
        <v>641</v>
      </c>
      <c r="B491" s="292">
        <v>48</v>
      </c>
      <c r="C491" s="292">
        <v>30</v>
      </c>
      <c r="D491" s="292">
        <v>4</v>
      </c>
      <c r="E491" s="292">
        <v>22460.000000000004</v>
      </c>
      <c r="F491" s="292">
        <v>4.0999999999999996</v>
      </c>
      <c r="G491" s="292">
        <v>0</v>
      </c>
      <c r="H491" s="292">
        <v>0</v>
      </c>
      <c r="I491" s="293">
        <v>1495</v>
      </c>
      <c r="J491" s="299">
        <v>0</v>
      </c>
    </row>
    <row r="492" spans="1:10" ht="20" x14ac:dyDescent="0.2">
      <c r="A492" s="291">
        <v>643</v>
      </c>
      <c r="B492" s="292">
        <v>41</v>
      </c>
      <c r="C492" s="292">
        <v>22</v>
      </c>
      <c r="D492" s="292">
        <v>2</v>
      </c>
      <c r="E492" s="292">
        <v>9320</v>
      </c>
      <c r="F492" s="292">
        <v>5.3</v>
      </c>
      <c r="G492" s="292">
        <v>0</v>
      </c>
      <c r="H492" s="292">
        <v>1</v>
      </c>
      <c r="I492" s="293">
        <v>651</v>
      </c>
      <c r="J492" s="299">
        <v>0</v>
      </c>
    </row>
    <row r="493" spans="1:10" ht="20" x14ac:dyDescent="0.2">
      <c r="A493" s="291">
        <v>644</v>
      </c>
      <c r="B493" s="292">
        <v>39</v>
      </c>
      <c r="C493" s="292">
        <v>26</v>
      </c>
      <c r="D493" s="292">
        <v>2</v>
      </c>
      <c r="E493" s="292">
        <v>8040.0000000000009</v>
      </c>
      <c r="F493" s="292">
        <v>6.9</v>
      </c>
      <c r="G493" s="292">
        <v>1</v>
      </c>
      <c r="H493" s="292">
        <v>1</v>
      </c>
      <c r="I493" s="293">
        <v>488</v>
      </c>
      <c r="J493" s="299">
        <v>0</v>
      </c>
    </row>
    <row r="494" spans="1:10" ht="20" x14ac:dyDescent="0.2">
      <c r="A494" s="291">
        <v>646</v>
      </c>
      <c r="B494" s="292">
        <v>42</v>
      </c>
      <c r="C494" s="292">
        <v>22</v>
      </c>
      <c r="D494" s="292">
        <v>1</v>
      </c>
      <c r="E494" s="292">
        <v>7200</v>
      </c>
      <c r="F494" s="292">
        <v>6.2</v>
      </c>
      <c r="G494" s="292">
        <v>1</v>
      </c>
      <c r="H494" s="292">
        <v>0</v>
      </c>
      <c r="I494" s="293">
        <v>815</v>
      </c>
      <c r="J494" s="299">
        <v>0</v>
      </c>
    </row>
    <row r="495" spans="1:10" ht="20" x14ac:dyDescent="0.2">
      <c r="A495" s="291">
        <v>648</v>
      </c>
      <c r="B495" s="292">
        <v>32</v>
      </c>
      <c r="C495" s="292">
        <v>21</v>
      </c>
      <c r="D495" s="292">
        <v>2</v>
      </c>
      <c r="E495" s="292">
        <v>7010</v>
      </c>
      <c r="F495" s="292">
        <v>2.2999999999999998</v>
      </c>
      <c r="G495" s="292">
        <v>1</v>
      </c>
      <c r="H495" s="292">
        <v>1</v>
      </c>
      <c r="I495" s="293">
        <v>134</v>
      </c>
      <c r="J495" s="299">
        <v>0</v>
      </c>
    </row>
    <row r="496" spans="1:10" ht="20" x14ac:dyDescent="0.2">
      <c r="A496" s="291">
        <v>649</v>
      </c>
      <c r="B496" s="292">
        <v>44</v>
      </c>
      <c r="C496" s="292">
        <v>24</v>
      </c>
      <c r="D496" s="292">
        <v>1</v>
      </c>
      <c r="E496" s="292">
        <v>6940</v>
      </c>
      <c r="F496" s="292">
        <v>4.7</v>
      </c>
      <c r="G496" s="292">
        <v>1</v>
      </c>
      <c r="H496" s="292">
        <v>0</v>
      </c>
      <c r="I496" s="293">
        <v>446</v>
      </c>
      <c r="J496" s="299">
        <v>0</v>
      </c>
    </row>
    <row r="497" spans="1:10" ht="20" x14ac:dyDescent="0.2">
      <c r="A497" s="291">
        <v>650</v>
      </c>
      <c r="B497" s="292">
        <v>43</v>
      </c>
      <c r="C497" s="292">
        <v>17</v>
      </c>
      <c r="D497" s="292">
        <v>1</v>
      </c>
      <c r="E497" s="292">
        <v>6720</v>
      </c>
      <c r="F497" s="292">
        <v>7</v>
      </c>
      <c r="G497" s="292">
        <v>1</v>
      </c>
      <c r="H497" s="292">
        <v>0</v>
      </c>
      <c r="I497" s="293">
        <v>288</v>
      </c>
      <c r="J497" s="299">
        <v>0</v>
      </c>
    </row>
    <row r="498" spans="1:10" ht="20" x14ac:dyDescent="0.2">
      <c r="A498" s="291">
        <v>652</v>
      </c>
      <c r="B498" s="292">
        <v>35</v>
      </c>
      <c r="C498" s="292">
        <v>24</v>
      </c>
      <c r="D498" s="292">
        <v>2</v>
      </c>
      <c r="E498" s="292">
        <v>6680</v>
      </c>
      <c r="F498" s="292">
        <v>2.2000000000000002</v>
      </c>
      <c r="G498" s="292">
        <v>1</v>
      </c>
      <c r="H498" s="292">
        <v>0</v>
      </c>
      <c r="I498" s="293">
        <v>279</v>
      </c>
      <c r="J498" s="299">
        <v>0</v>
      </c>
    </row>
    <row r="499" spans="1:10" ht="20" x14ac:dyDescent="0.2">
      <c r="A499" s="291">
        <v>653</v>
      </c>
      <c r="B499" s="292">
        <v>38</v>
      </c>
      <c r="C499" s="292">
        <v>20</v>
      </c>
      <c r="D499" s="292">
        <v>2</v>
      </c>
      <c r="E499" s="292">
        <v>7390</v>
      </c>
      <c r="F499" s="292">
        <v>5.2</v>
      </c>
      <c r="G499" s="292">
        <v>0</v>
      </c>
      <c r="H499" s="292">
        <v>1</v>
      </c>
      <c r="I499" s="293">
        <v>1398</v>
      </c>
      <c r="J499" s="299">
        <v>0</v>
      </c>
    </row>
    <row r="500" spans="1:10" ht="20" x14ac:dyDescent="0.2">
      <c r="A500" s="291">
        <v>654</v>
      </c>
      <c r="B500" s="292">
        <v>34</v>
      </c>
      <c r="C500" s="292">
        <v>20</v>
      </c>
      <c r="D500" s="292">
        <v>3</v>
      </c>
      <c r="E500" s="292">
        <v>5580</v>
      </c>
      <c r="F500" s="292">
        <v>1.7</v>
      </c>
      <c r="G500" s="292">
        <v>1</v>
      </c>
      <c r="H500" s="292">
        <v>1</v>
      </c>
      <c r="I500" s="293">
        <v>541</v>
      </c>
      <c r="J500" s="299">
        <v>0</v>
      </c>
    </row>
    <row r="501" spans="1:10" ht="20" x14ac:dyDescent="0.2">
      <c r="A501" s="291">
        <v>655</v>
      </c>
      <c r="B501" s="292">
        <v>48</v>
      </c>
      <c r="C501" s="292">
        <v>34</v>
      </c>
      <c r="D501" s="292">
        <v>1</v>
      </c>
      <c r="E501" s="292">
        <v>8590</v>
      </c>
      <c r="F501" s="292">
        <v>8.3000000000000007</v>
      </c>
      <c r="G501" s="292">
        <v>1</v>
      </c>
      <c r="H501" s="292">
        <v>1</v>
      </c>
      <c r="I501" s="293">
        <v>747</v>
      </c>
      <c r="J501" s="299">
        <v>0</v>
      </c>
    </row>
    <row r="502" spans="1:10" ht="20" x14ac:dyDescent="0.2">
      <c r="A502" s="291">
        <v>658</v>
      </c>
      <c r="B502" s="292">
        <v>53</v>
      </c>
      <c r="C502" s="292">
        <v>19</v>
      </c>
      <c r="D502" s="292">
        <v>2</v>
      </c>
      <c r="E502" s="292">
        <v>7880</v>
      </c>
      <c r="F502" s="292">
        <v>5.3</v>
      </c>
      <c r="G502" s="292">
        <v>1</v>
      </c>
      <c r="H502" s="292">
        <v>0</v>
      </c>
      <c r="I502" s="293">
        <v>786</v>
      </c>
      <c r="J502" s="299">
        <v>0</v>
      </c>
    </row>
    <row r="503" spans="1:10" ht="20" x14ac:dyDescent="0.2">
      <c r="A503" s="291">
        <v>660</v>
      </c>
      <c r="B503" s="292">
        <v>37</v>
      </c>
      <c r="C503" s="292">
        <v>29</v>
      </c>
      <c r="D503" s="292">
        <v>1</v>
      </c>
      <c r="E503" s="292">
        <v>5960</v>
      </c>
      <c r="F503" s="292">
        <v>2.6</v>
      </c>
      <c r="G503" s="292">
        <v>1</v>
      </c>
      <c r="H503" s="292">
        <v>0</v>
      </c>
      <c r="I503" s="293">
        <v>271</v>
      </c>
      <c r="J503" s="299">
        <v>0</v>
      </c>
    </row>
    <row r="504" spans="1:10" ht="20" x14ac:dyDescent="0.2">
      <c r="A504" s="291">
        <v>661</v>
      </c>
      <c r="B504" s="292">
        <v>39</v>
      </c>
      <c r="C504" s="292">
        <v>18</v>
      </c>
      <c r="D504" s="292">
        <v>1</v>
      </c>
      <c r="E504" s="292">
        <v>6590</v>
      </c>
      <c r="F504" s="292">
        <v>8</v>
      </c>
      <c r="G504" s="292">
        <v>1</v>
      </c>
      <c r="H504" s="292">
        <v>0</v>
      </c>
      <c r="I504" s="293">
        <v>257</v>
      </c>
      <c r="J504" s="299">
        <v>0</v>
      </c>
    </row>
    <row r="505" spans="1:10" ht="20" x14ac:dyDescent="0.2">
      <c r="A505" s="291">
        <v>662</v>
      </c>
      <c r="B505" s="292">
        <v>40</v>
      </c>
      <c r="C505" s="292">
        <v>18</v>
      </c>
      <c r="D505" s="292">
        <v>4</v>
      </c>
      <c r="E505" s="292">
        <v>8530</v>
      </c>
      <c r="F505" s="292">
        <v>5.0999999999999996</v>
      </c>
      <c r="G505" s="292">
        <v>1</v>
      </c>
      <c r="H505" s="292">
        <v>0</v>
      </c>
      <c r="I505" s="293">
        <v>592</v>
      </c>
      <c r="J505" s="299">
        <v>0</v>
      </c>
    </row>
    <row r="506" spans="1:10" ht="20" x14ac:dyDescent="0.2">
      <c r="A506" s="291">
        <v>665</v>
      </c>
      <c r="B506" s="292">
        <v>40</v>
      </c>
      <c r="C506" s="292">
        <v>26</v>
      </c>
      <c r="D506" s="292">
        <v>2</v>
      </c>
      <c r="E506" s="292">
        <v>8650</v>
      </c>
      <c r="F506" s="292">
        <v>6.8</v>
      </c>
      <c r="G506" s="292">
        <v>1</v>
      </c>
      <c r="H506" s="292">
        <v>0</v>
      </c>
      <c r="I506" s="293">
        <v>1371</v>
      </c>
      <c r="J506" s="299">
        <v>0</v>
      </c>
    </row>
    <row r="507" spans="1:10" ht="20" x14ac:dyDescent="0.2">
      <c r="A507" s="291">
        <v>666</v>
      </c>
      <c r="B507" s="292">
        <v>36</v>
      </c>
      <c r="C507" s="292">
        <v>15</v>
      </c>
      <c r="D507" s="292">
        <v>4</v>
      </c>
      <c r="E507" s="292">
        <v>6430</v>
      </c>
      <c r="F507" s="292">
        <v>0.8</v>
      </c>
      <c r="G507" s="292">
        <v>0</v>
      </c>
      <c r="H507" s="292">
        <v>0</v>
      </c>
      <c r="I507" s="293">
        <v>704</v>
      </c>
      <c r="J507" s="299">
        <v>0</v>
      </c>
    </row>
    <row r="508" spans="1:10" ht="20" x14ac:dyDescent="0.2">
      <c r="A508" s="291">
        <v>667</v>
      </c>
      <c r="B508" s="292">
        <v>33</v>
      </c>
      <c r="C508" s="292">
        <v>25</v>
      </c>
      <c r="D508" s="292">
        <v>1</v>
      </c>
      <c r="E508" s="292">
        <v>7750</v>
      </c>
      <c r="F508" s="292">
        <v>6.1</v>
      </c>
      <c r="G508" s="292">
        <v>1</v>
      </c>
      <c r="H508" s="292">
        <v>0</v>
      </c>
      <c r="I508" s="293">
        <v>366</v>
      </c>
      <c r="J508" s="299">
        <v>0</v>
      </c>
    </row>
    <row r="509" spans="1:10" ht="20" x14ac:dyDescent="0.2">
      <c r="A509" s="291">
        <v>668</v>
      </c>
      <c r="B509" s="292">
        <v>30</v>
      </c>
      <c r="C509" s="292">
        <v>15</v>
      </c>
      <c r="D509" s="292">
        <v>1</v>
      </c>
      <c r="E509" s="292">
        <v>5050</v>
      </c>
      <c r="F509" s="292">
        <v>5.5</v>
      </c>
      <c r="G509" s="292">
        <v>1</v>
      </c>
      <c r="H509" s="292">
        <v>0</v>
      </c>
      <c r="I509" s="293">
        <v>135</v>
      </c>
      <c r="J509" s="299">
        <v>0</v>
      </c>
    </row>
    <row r="510" spans="1:10" ht="20" x14ac:dyDescent="0.2">
      <c r="A510" s="291">
        <v>671</v>
      </c>
      <c r="B510" s="292">
        <v>46</v>
      </c>
      <c r="C510" s="292">
        <v>13</v>
      </c>
      <c r="D510" s="292">
        <v>3</v>
      </c>
      <c r="E510" s="292">
        <v>6320</v>
      </c>
      <c r="F510" s="292">
        <v>3.9</v>
      </c>
      <c r="G510" s="292">
        <v>1</v>
      </c>
      <c r="H510" s="292">
        <v>0</v>
      </c>
      <c r="I510" s="293">
        <v>437</v>
      </c>
      <c r="J510" s="299">
        <v>0</v>
      </c>
    </row>
    <row r="511" spans="1:10" ht="20" x14ac:dyDescent="0.2">
      <c r="A511" s="291">
        <v>672</v>
      </c>
      <c r="B511" s="292">
        <v>34</v>
      </c>
      <c r="C511" s="292">
        <v>19</v>
      </c>
      <c r="D511" s="292">
        <v>2</v>
      </c>
      <c r="E511" s="292">
        <v>4660</v>
      </c>
      <c r="F511" s="292">
        <v>2.9</v>
      </c>
      <c r="G511" s="292">
        <v>1</v>
      </c>
      <c r="H511" s="292">
        <v>0</v>
      </c>
      <c r="I511" s="293">
        <v>120</v>
      </c>
      <c r="J511" s="299">
        <v>0</v>
      </c>
    </row>
    <row r="512" spans="1:10" ht="20" x14ac:dyDescent="0.2">
      <c r="A512" s="291">
        <v>674</v>
      </c>
      <c r="B512" s="292">
        <v>43</v>
      </c>
      <c r="C512" s="292">
        <v>26</v>
      </c>
      <c r="D512" s="292">
        <v>1</v>
      </c>
      <c r="E512" s="292">
        <v>8240</v>
      </c>
      <c r="F512" s="292">
        <v>5.3</v>
      </c>
      <c r="G512" s="292">
        <v>0</v>
      </c>
      <c r="H512" s="292">
        <v>0</v>
      </c>
      <c r="I512" s="293">
        <v>673</v>
      </c>
      <c r="J512" s="299">
        <v>0</v>
      </c>
    </row>
    <row r="513" spans="1:10" ht="20" x14ac:dyDescent="0.2">
      <c r="A513" s="291">
        <v>675</v>
      </c>
      <c r="B513" s="292">
        <v>50</v>
      </c>
      <c r="C513" s="292">
        <v>21</v>
      </c>
      <c r="D513" s="292">
        <v>1</v>
      </c>
      <c r="E513" s="292">
        <v>4930</v>
      </c>
      <c r="F513" s="292">
        <v>8.6</v>
      </c>
      <c r="G513" s="292">
        <v>1</v>
      </c>
      <c r="H513" s="292">
        <v>1</v>
      </c>
      <c r="I513" s="293">
        <v>258</v>
      </c>
      <c r="J513" s="299">
        <v>0</v>
      </c>
    </row>
    <row r="514" spans="1:10" ht="20" x14ac:dyDescent="0.2">
      <c r="A514" s="291">
        <v>676</v>
      </c>
      <c r="B514" s="292">
        <v>48</v>
      </c>
      <c r="C514" s="292">
        <v>17</v>
      </c>
      <c r="D514" s="292">
        <v>3</v>
      </c>
      <c r="E514" s="292">
        <v>6580</v>
      </c>
      <c r="F514" s="292">
        <v>1.7</v>
      </c>
      <c r="G514" s="292">
        <v>1</v>
      </c>
      <c r="H514" s="292">
        <v>0</v>
      </c>
      <c r="I514" s="293">
        <v>1666</v>
      </c>
      <c r="J514" s="299">
        <v>0</v>
      </c>
    </row>
    <row r="515" spans="1:10" ht="20" x14ac:dyDescent="0.2">
      <c r="A515" s="291">
        <v>677</v>
      </c>
      <c r="B515" s="292">
        <v>46</v>
      </c>
      <c r="C515" s="292">
        <v>25</v>
      </c>
      <c r="D515" s="292">
        <v>1</v>
      </c>
      <c r="E515" s="292">
        <v>6480</v>
      </c>
      <c r="F515" s="292">
        <v>4.7</v>
      </c>
      <c r="G515" s="292">
        <v>1</v>
      </c>
      <c r="H515" s="292">
        <v>1</v>
      </c>
      <c r="I515" s="293">
        <v>307</v>
      </c>
      <c r="J515" s="299">
        <v>0</v>
      </c>
    </row>
    <row r="516" spans="1:10" ht="20" x14ac:dyDescent="0.2">
      <c r="A516" s="291">
        <v>678</v>
      </c>
      <c r="B516" s="292">
        <v>47</v>
      </c>
      <c r="C516" s="292">
        <v>34</v>
      </c>
      <c r="D516" s="292">
        <v>1</v>
      </c>
      <c r="E516" s="292">
        <v>12630.000000000002</v>
      </c>
      <c r="F516" s="292">
        <v>1</v>
      </c>
      <c r="G516" s="292">
        <v>0</v>
      </c>
      <c r="H516" s="292">
        <v>1</v>
      </c>
      <c r="I516" s="293">
        <v>1154</v>
      </c>
      <c r="J516" s="299">
        <v>0</v>
      </c>
    </row>
    <row r="517" spans="1:10" ht="20" x14ac:dyDescent="0.2">
      <c r="A517" s="291">
        <v>679</v>
      </c>
      <c r="B517" s="292">
        <v>51</v>
      </c>
      <c r="C517" s="292">
        <v>40</v>
      </c>
      <c r="D517" s="292">
        <v>2</v>
      </c>
      <c r="E517" s="292">
        <v>19800</v>
      </c>
      <c r="F517" s="292">
        <v>3.5</v>
      </c>
      <c r="G517" s="292">
        <v>1</v>
      </c>
      <c r="H517" s="292">
        <v>0</v>
      </c>
      <c r="I517" s="293">
        <v>2073</v>
      </c>
      <c r="J517" s="299">
        <v>0</v>
      </c>
    </row>
    <row r="518" spans="1:10" ht="20" x14ac:dyDescent="0.2">
      <c r="A518" s="291">
        <v>681</v>
      </c>
      <c r="B518" s="292">
        <v>50</v>
      </c>
      <c r="C518" s="292">
        <v>35</v>
      </c>
      <c r="D518" s="292">
        <v>3</v>
      </c>
      <c r="E518" s="292">
        <v>22720</v>
      </c>
      <c r="F518" s="292">
        <v>1.2</v>
      </c>
      <c r="G518" s="292">
        <v>0</v>
      </c>
      <c r="H518" s="292">
        <v>0</v>
      </c>
      <c r="I518" s="293">
        <v>620</v>
      </c>
      <c r="J518" s="299">
        <v>0</v>
      </c>
    </row>
    <row r="519" spans="1:10" ht="20" x14ac:dyDescent="0.2">
      <c r="A519" s="291">
        <v>683</v>
      </c>
      <c r="B519" s="292">
        <v>44</v>
      </c>
      <c r="C519" s="292">
        <v>18</v>
      </c>
      <c r="D519" s="292">
        <v>2</v>
      </c>
      <c r="E519" s="292">
        <v>5900</v>
      </c>
      <c r="F519" s="292">
        <v>6</v>
      </c>
      <c r="G519" s="292">
        <v>0</v>
      </c>
      <c r="H519" s="292">
        <v>1</v>
      </c>
      <c r="I519" s="293">
        <v>213</v>
      </c>
      <c r="J519" s="299">
        <v>0</v>
      </c>
    </row>
    <row r="520" spans="1:10" ht="20" x14ac:dyDescent="0.2">
      <c r="A520" s="291">
        <v>685</v>
      </c>
      <c r="B520" s="292">
        <v>30</v>
      </c>
      <c r="C520" s="292">
        <v>13</v>
      </c>
      <c r="D520" s="292">
        <v>1</v>
      </c>
      <c r="E520" s="292">
        <v>4630</v>
      </c>
      <c r="F520" s="292">
        <v>4.9000000000000004</v>
      </c>
      <c r="G520" s="292">
        <v>1</v>
      </c>
      <c r="H520" s="292">
        <v>0</v>
      </c>
      <c r="I520" s="293">
        <v>377</v>
      </c>
      <c r="J520" s="299">
        <v>0</v>
      </c>
    </row>
    <row r="521" spans="1:10" ht="20" x14ac:dyDescent="0.2">
      <c r="A521" s="291">
        <v>686</v>
      </c>
      <c r="B521" s="292">
        <v>35</v>
      </c>
      <c r="C521" s="292">
        <v>13</v>
      </c>
      <c r="D521" s="292">
        <v>2</v>
      </c>
      <c r="E521" s="292">
        <v>5150</v>
      </c>
      <c r="F521" s="292">
        <v>6.2</v>
      </c>
      <c r="G521" s="292">
        <v>0</v>
      </c>
      <c r="H521" s="292">
        <v>0</v>
      </c>
      <c r="I521" s="293">
        <v>299</v>
      </c>
      <c r="J521" s="299">
        <v>0</v>
      </c>
    </row>
    <row r="522" spans="1:10" ht="20" x14ac:dyDescent="0.2">
      <c r="A522" s="291">
        <v>687</v>
      </c>
      <c r="B522" s="292">
        <v>35</v>
      </c>
      <c r="C522" s="292">
        <v>18</v>
      </c>
      <c r="D522" s="292">
        <v>3</v>
      </c>
      <c r="E522" s="292">
        <v>5490</v>
      </c>
      <c r="F522" s="292">
        <v>5.5</v>
      </c>
      <c r="G522" s="292">
        <v>1</v>
      </c>
      <c r="H522" s="292">
        <v>0</v>
      </c>
      <c r="I522" s="293">
        <v>1205</v>
      </c>
      <c r="J522" s="299">
        <v>0</v>
      </c>
    </row>
    <row r="523" spans="1:10" ht="20" x14ac:dyDescent="0.2">
      <c r="A523" s="291">
        <v>688</v>
      </c>
      <c r="B523" s="292">
        <v>38</v>
      </c>
      <c r="C523" s="292">
        <v>24</v>
      </c>
      <c r="D523" s="292">
        <v>3</v>
      </c>
      <c r="E523" s="292">
        <v>14000</v>
      </c>
      <c r="F523" s="292">
        <v>2.7</v>
      </c>
      <c r="G523" s="292">
        <v>1</v>
      </c>
      <c r="H523" s="292">
        <v>0</v>
      </c>
      <c r="I523" s="293">
        <v>666</v>
      </c>
      <c r="J523" s="299">
        <v>0</v>
      </c>
    </row>
    <row r="524" spans="1:10" ht="20" x14ac:dyDescent="0.2">
      <c r="A524" s="291">
        <v>689</v>
      </c>
      <c r="B524" s="292">
        <v>25</v>
      </c>
      <c r="C524" s="292">
        <v>13</v>
      </c>
      <c r="D524" s="292">
        <v>1</v>
      </c>
      <c r="E524" s="292">
        <v>4580</v>
      </c>
      <c r="F524" s="292">
        <v>1.9</v>
      </c>
      <c r="G524" s="292">
        <v>1</v>
      </c>
      <c r="H524" s="292">
        <v>0</v>
      </c>
      <c r="I524" s="293">
        <v>255</v>
      </c>
      <c r="J524" s="299">
        <v>0</v>
      </c>
    </row>
    <row r="525" spans="1:10" ht="20" x14ac:dyDescent="0.2">
      <c r="A525" s="291">
        <v>690</v>
      </c>
      <c r="B525" s="292">
        <v>36</v>
      </c>
      <c r="C525" s="292">
        <v>27</v>
      </c>
      <c r="D525" s="292">
        <v>1</v>
      </c>
      <c r="E525" s="292">
        <v>10100</v>
      </c>
      <c r="F525" s="292">
        <v>6.5</v>
      </c>
      <c r="G525" s="292">
        <v>1</v>
      </c>
      <c r="H525" s="292">
        <v>1</v>
      </c>
      <c r="I525" s="293">
        <v>1132</v>
      </c>
      <c r="J525" s="299">
        <v>0</v>
      </c>
    </row>
    <row r="526" spans="1:10" ht="20" x14ac:dyDescent="0.2">
      <c r="A526" s="291">
        <v>692</v>
      </c>
      <c r="B526" s="292">
        <v>45</v>
      </c>
      <c r="C526" s="292">
        <v>34</v>
      </c>
      <c r="D526" s="292">
        <v>1</v>
      </c>
      <c r="E526" s="292">
        <v>14990</v>
      </c>
      <c r="F526" s="292">
        <v>5.4</v>
      </c>
      <c r="G526" s="292">
        <v>0</v>
      </c>
      <c r="H526" s="292">
        <v>0</v>
      </c>
      <c r="I526" s="293">
        <v>3925</v>
      </c>
      <c r="J526" s="299">
        <v>0</v>
      </c>
    </row>
    <row r="527" spans="1:10" ht="20" x14ac:dyDescent="0.2">
      <c r="A527" s="291">
        <v>693</v>
      </c>
      <c r="B527" s="292">
        <v>37</v>
      </c>
      <c r="C527" s="292">
        <v>20</v>
      </c>
      <c r="D527" s="292">
        <v>3</v>
      </c>
      <c r="E527" s="292">
        <v>15830.000000000002</v>
      </c>
      <c r="F527" s="292">
        <v>7.8</v>
      </c>
      <c r="G527" s="292">
        <v>0</v>
      </c>
      <c r="H527" s="292">
        <v>0</v>
      </c>
      <c r="I527" s="293">
        <v>2270</v>
      </c>
      <c r="J527" s="299">
        <v>0</v>
      </c>
    </row>
    <row r="528" spans="1:10" ht="20" x14ac:dyDescent="0.2">
      <c r="A528" s="291">
        <v>695</v>
      </c>
      <c r="B528" s="292">
        <v>52</v>
      </c>
      <c r="C528" s="292">
        <v>17</v>
      </c>
      <c r="D528" s="292">
        <v>1</v>
      </c>
      <c r="E528" s="292">
        <v>6240</v>
      </c>
      <c r="F528" s="292">
        <v>7.6</v>
      </c>
      <c r="G528" s="292">
        <v>1</v>
      </c>
      <c r="H528" s="292">
        <v>0</v>
      </c>
      <c r="I528" s="293">
        <v>332</v>
      </c>
      <c r="J528" s="299">
        <v>0</v>
      </c>
    </row>
    <row r="529" spans="1:10" ht="20" x14ac:dyDescent="0.2">
      <c r="A529" s="291">
        <v>697</v>
      </c>
      <c r="B529" s="292">
        <v>27</v>
      </c>
      <c r="C529" s="292">
        <v>14</v>
      </c>
      <c r="D529" s="292">
        <v>2</v>
      </c>
      <c r="E529" s="292">
        <v>5390</v>
      </c>
      <c r="F529" s="292">
        <v>4</v>
      </c>
      <c r="G529" s="292">
        <v>1</v>
      </c>
      <c r="H529" s="292">
        <v>1</v>
      </c>
      <c r="I529" s="293">
        <v>69</v>
      </c>
      <c r="J529" s="299">
        <v>0</v>
      </c>
    </row>
    <row r="530" spans="1:10" ht="20" x14ac:dyDescent="0.2">
      <c r="A530" s="291">
        <v>698</v>
      </c>
      <c r="B530" s="292">
        <v>44</v>
      </c>
      <c r="C530" s="292">
        <v>28</v>
      </c>
      <c r="D530" s="292">
        <v>3</v>
      </c>
      <c r="E530" s="292">
        <v>5250</v>
      </c>
      <c r="F530" s="292">
        <v>4.5999999999999996</v>
      </c>
      <c r="G530" s="292">
        <v>1</v>
      </c>
      <c r="H530" s="292">
        <v>1</v>
      </c>
      <c r="I530" s="293">
        <v>290</v>
      </c>
      <c r="J530" s="299">
        <v>0</v>
      </c>
    </row>
    <row r="531" spans="1:10" ht="20" x14ac:dyDescent="0.2">
      <c r="A531" s="291">
        <v>699</v>
      </c>
      <c r="B531" s="292">
        <v>32</v>
      </c>
      <c r="C531" s="292">
        <v>22</v>
      </c>
      <c r="D531" s="292">
        <v>1</v>
      </c>
      <c r="E531" s="292">
        <v>9270</v>
      </c>
      <c r="F531" s="292">
        <v>4.2</v>
      </c>
      <c r="G531" s="292">
        <v>1</v>
      </c>
      <c r="H531" s="292">
        <v>1</v>
      </c>
      <c r="I531" s="293">
        <v>823</v>
      </c>
      <c r="J531" s="299">
        <v>0</v>
      </c>
    </row>
    <row r="532" spans="1:10" ht="20" x14ac:dyDescent="0.2">
      <c r="A532" s="291">
        <v>700</v>
      </c>
      <c r="B532" s="292">
        <v>49</v>
      </c>
      <c r="C532" s="292">
        <v>35</v>
      </c>
      <c r="D532" s="292">
        <v>2</v>
      </c>
      <c r="E532" s="292">
        <v>12930.000000000002</v>
      </c>
      <c r="F532" s="292">
        <v>7.5</v>
      </c>
      <c r="G532" s="292">
        <v>1</v>
      </c>
      <c r="H532" s="292">
        <v>0</v>
      </c>
      <c r="I532" s="293">
        <v>161</v>
      </c>
      <c r="J532" s="299">
        <v>0</v>
      </c>
    </row>
    <row r="533" spans="1:10" ht="20" x14ac:dyDescent="0.2">
      <c r="A533" s="291">
        <v>701</v>
      </c>
      <c r="B533" s="292">
        <v>54</v>
      </c>
      <c r="C533" s="292">
        <v>17</v>
      </c>
      <c r="D533" s="292">
        <v>1</v>
      </c>
      <c r="E533" s="292">
        <v>5490</v>
      </c>
      <c r="F533" s="292">
        <v>3.4</v>
      </c>
      <c r="G533" s="292">
        <v>0</v>
      </c>
      <c r="H533" s="292">
        <v>0</v>
      </c>
      <c r="I533" s="293">
        <v>703</v>
      </c>
      <c r="J533" s="299">
        <v>0</v>
      </c>
    </row>
    <row r="534" spans="1:10" ht="20" x14ac:dyDescent="0.2">
      <c r="A534" s="291">
        <v>702</v>
      </c>
      <c r="B534" s="292">
        <v>40</v>
      </c>
      <c r="C534" s="292">
        <v>18</v>
      </c>
      <c r="D534" s="292">
        <v>3</v>
      </c>
      <c r="E534" s="292">
        <v>18700</v>
      </c>
      <c r="F534" s="292">
        <v>1.3</v>
      </c>
      <c r="G534" s="292">
        <v>1</v>
      </c>
      <c r="H534" s="292">
        <v>1</v>
      </c>
      <c r="I534" s="293">
        <v>1458</v>
      </c>
      <c r="J534" s="299">
        <v>0</v>
      </c>
    </row>
    <row r="535" spans="1:10" ht="20" x14ac:dyDescent="0.2">
      <c r="A535" s="291">
        <v>703</v>
      </c>
      <c r="B535" s="292">
        <v>58</v>
      </c>
      <c r="C535" s="292">
        <v>20</v>
      </c>
      <c r="D535" s="292">
        <v>1</v>
      </c>
      <c r="E535" s="292">
        <v>5530</v>
      </c>
      <c r="F535" s="292">
        <v>6.8</v>
      </c>
      <c r="G535" s="292">
        <v>1</v>
      </c>
      <c r="H535" s="292">
        <v>0</v>
      </c>
      <c r="I535" s="293">
        <v>1357</v>
      </c>
      <c r="J535" s="299">
        <v>0</v>
      </c>
    </row>
    <row r="536" spans="1:10" ht="20" x14ac:dyDescent="0.2">
      <c r="A536" s="291">
        <v>706</v>
      </c>
      <c r="B536" s="292">
        <v>47</v>
      </c>
      <c r="C536" s="292">
        <v>38</v>
      </c>
      <c r="D536" s="292">
        <v>1</v>
      </c>
      <c r="E536" s="292">
        <v>12600</v>
      </c>
      <c r="F536" s="292">
        <v>6.9</v>
      </c>
      <c r="G536" s="292">
        <v>0</v>
      </c>
      <c r="H536" s="292">
        <v>0</v>
      </c>
      <c r="I536" s="293">
        <v>2989</v>
      </c>
      <c r="J536" s="299">
        <v>0</v>
      </c>
    </row>
    <row r="537" spans="1:10" ht="20" x14ac:dyDescent="0.2">
      <c r="A537" s="291">
        <v>708</v>
      </c>
      <c r="B537" s="292">
        <v>49</v>
      </c>
      <c r="C537" s="292">
        <v>33</v>
      </c>
      <c r="D537" s="292">
        <v>2</v>
      </c>
      <c r="E537" s="292">
        <v>9320</v>
      </c>
      <c r="F537" s="292">
        <v>3.6</v>
      </c>
      <c r="G537" s="292">
        <v>1</v>
      </c>
      <c r="H537" s="292">
        <v>0</v>
      </c>
      <c r="I537" s="293">
        <v>1124</v>
      </c>
      <c r="J537" s="299">
        <v>0</v>
      </c>
    </row>
    <row r="538" spans="1:10" ht="20" x14ac:dyDescent="0.2">
      <c r="A538" s="291">
        <v>709</v>
      </c>
      <c r="B538" s="292">
        <v>34</v>
      </c>
      <c r="C538" s="292">
        <v>12</v>
      </c>
      <c r="D538" s="292">
        <v>1</v>
      </c>
      <c r="E538" s="292">
        <v>7540</v>
      </c>
      <c r="F538" s="292">
        <v>4.7</v>
      </c>
      <c r="G538" s="292">
        <v>0</v>
      </c>
      <c r="H538" s="292">
        <v>0</v>
      </c>
      <c r="I538" s="293">
        <v>929</v>
      </c>
      <c r="J538" s="299">
        <v>0</v>
      </c>
    </row>
    <row r="539" spans="1:10" ht="20" x14ac:dyDescent="0.2">
      <c r="A539" s="291">
        <v>710</v>
      </c>
      <c r="B539" s="292">
        <v>36</v>
      </c>
      <c r="C539" s="292">
        <v>17</v>
      </c>
      <c r="D539" s="292">
        <v>5</v>
      </c>
      <c r="E539" s="292">
        <v>9600</v>
      </c>
      <c r="F539" s="292">
        <v>5.3</v>
      </c>
      <c r="G539" s="292">
        <v>1</v>
      </c>
      <c r="H539" s="292">
        <v>0</v>
      </c>
      <c r="I539" s="293">
        <v>194</v>
      </c>
      <c r="J539" s="299">
        <v>0</v>
      </c>
    </row>
    <row r="540" spans="1:10" ht="20" x14ac:dyDescent="0.2">
      <c r="A540" s="291">
        <v>711</v>
      </c>
      <c r="B540" s="292">
        <v>32</v>
      </c>
      <c r="C540" s="292">
        <v>18</v>
      </c>
      <c r="D540" s="292">
        <v>2</v>
      </c>
      <c r="E540" s="292">
        <v>6450</v>
      </c>
      <c r="F540" s="292">
        <v>7.2</v>
      </c>
      <c r="G540" s="292">
        <v>0</v>
      </c>
      <c r="H540" s="292">
        <v>0</v>
      </c>
      <c r="I540" s="293">
        <v>265</v>
      </c>
      <c r="J540" s="299">
        <v>0</v>
      </c>
    </row>
    <row r="541" spans="1:10" ht="20" x14ac:dyDescent="0.2">
      <c r="A541" s="291">
        <v>712</v>
      </c>
      <c r="B541" s="292">
        <v>41</v>
      </c>
      <c r="C541" s="292">
        <v>14</v>
      </c>
      <c r="D541" s="292">
        <v>2</v>
      </c>
      <c r="E541" s="292">
        <v>7680</v>
      </c>
      <c r="F541" s="292">
        <v>7.4</v>
      </c>
      <c r="G541" s="292">
        <v>1</v>
      </c>
      <c r="H541" s="292">
        <v>0</v>
      </c>
      <c r="I541" s="293">
        <v>1116</v>
      </c>
      <c r="J541" s="299">
        <v>0</v>
      </c>
    </row>
    <row r="542" spans="1:10" ht="20" x14ac:dyDescent="0.2">
      <c r="A542" s="291">
        <v>713</v>
      </c>
      <c r="B542" s="292">
        <v>48</v>
      </c>
      <c r="C542" s="292">
        <v>23</v>
      </c>
      <c r="D542" s="292">
        <v>1</v>
      </c>
      <c r="E542" s="292">
        <v>8730</v>
      </c>
      <c r="F542" s="292">
        <v>5.2</v>
      </c>
      <c r="G542" s="292">
        <v>0</v>
      </c>
      <c r="H542" s="292">
        <v>0</v>
      </c>
      <c r="I542" s="293">
        <v>599</v>
      </c>
      <c r="J542" s="299">
        <v>0</v>
      </c>
    </row>
    <row r="543" spans="1:10" ht="20" x14ac:dyDescent="0.2">
      <c r="A543" s="291">
        <v>714</v>
      </c>
      <c r="B543" s="292">
        <v>49</v>
      </c>
      <c r="C543" s="292">
        <v>15</v>
      </c>
      <c r="D543" s="292">
        <v>4</v>
      </c>
      <c r="E543" s="292">
        <v>9530</v>
      </c>
      <c r="F543" s="292">
        <v>6.4</v>
      </c>
      <c r="G543" s="292">
        <v>1</v>
      </c>
      <c r="H543" s="292">
        <v>1</v>
      </c>
      <c r="I543" s="293">
        <v>1383</v>
      </c>
      <c r="J543" s="299">
        <v>0</v>
      </c>
    </row>
    <row r="544" spans="1:10" ht="20" x14ac:dyDescent="0.2">
      <c r="A544" s="291">
        <v>715</v>
      </c>
      <c r="B544" s="292">
        <v>58</v>
      </c>
      <c r="C544" s="292">
        <v>31</v>
      </c>
      <c r="D544" s="292">
        <v>1</v>
      </c>
      <c r="E544" s="292">
        <v>14760</v>
      </c>
      <c r="F544" s="292">
        <v>7.7</v>
      </c>
      <c r="G544" s="292">
        <v>1</v>
      </c>
      <c r="H544" s="292">
        <v>1</v>
      </c>
      <c r="I544" s="293">
        <v>277</v>
      </c>
      <c r="J544" s="299">
        <v>0</v>
      </c>
    </row>
    <row r="545" spans="1:10" ht="20" x14ac:dyDescent="0.2">
      <c r="A545" s="291">
        <v>716</v>
      </c>
      <c r="B545" s="292">
        <v>46</v>
      </c>
      <c r="C545" s="292">
        <v>32</v>
      </c>
      <c r="D545" s="292">
        <v>1</v>
      </c>
      <c r="E545" s="292">
        <v>8720</v>
      </c>
      <c r="F545" s="292">
        <v>6.6</v>
      </c>
      <c r="G545" s="292">
        <v>1</v>
      </c>
      <c r="H545" s="292">
        <v>0</v>
      </c>
      <c r="I545" s="293">
        <v>546</v>
      </c>
      <c r="J545" s="299">
        <v>0</v>
      </c>
    </row>
    <row r="546" spans="1:10" ht="20" x14ac:dyDescent="0.2">
      <c r="A546" s="291">
        <v>717</v>
      </c>
      <c r="B546" s="292">
        <v>36</v>
      </c>
      <c r="C546" s="292">
        <v>26</v>
      </c>
      <c r="D546" s="292">
        <v>1</v>
      </c>
      <c r="E546" s="292">
        <v>7200</v>
      </c>
      <c r="F546" s="292">
        <v>6.5</v>
      </c>
      <c r="G546" s="292">
        <v>0</v>
      </c>
      <c r="H546" s="292">
        <v>0</v>
      </c>
      <c r="I546" s="293">
        <v>1155</v>
      </c>
      <c r="J546" s="299">
        <v>0</v>
      </c>
    </row>
    <row r="547" spans="1:10" ht="20" x14ac:dyDescent="0.2">
      <c r="A547" s="291">
        <v>718</v>
      </c>
      <c r="B547" s="292">
        <v>49</v>
      </c>
      <c r="C547" s="292">
        <v>15</v>
      </c>
      <c r="D547" s="292">
        <v>1</v>
      </c>
      <c r="E547" s="292">
        <v>6410</v>
      </c>
      <c r="F547" s="292">
        <v>4.7</v>
      </c>
      <c r="G547" s="292">
        <v>0</v>
      </c>
      <c r="H547" s="292">
        <v>0</v>
      </c>
      <c r="I547" s="293">
        <v>202</v>
      </c>
      <c r="J547" s="299">
        <v>0</v>
      </c>
    </row>
    <row r="548" spans="1:10" ht="20" x14ac:dyDescent="0.2">
      <c r="A548" s="291">
        <v>719</v>
      </c>
      <c r="B548" s="292">
        <v>46</v>
      </c>
      <c r="C548" s="292">
        <v>18</v>
      </c>
      <c r="D548" s="292">
        <v>1</v>
      </c>
      <c r="E548" s="292">
        <v>5300</v>
      </c>
      <c r="F548" s="292">
        <v>2.2000000000000002</v>
      </c>
      <c r="G548" s="292">
        <v>0</v>
      </c>
      <c r="H548" s="292">
        <v>0</v>
      </c>
      <c r="I548" s="293">
        <v>159</v>
      </c>
      <c r="J548" s="299">
        <v>0</v>
      </c>
    </row>
    <row r="549" spans="1:10" ht="20" x14ac:dyDescent="0.2">
      <c r="A549" s="291">
        <v>721</v>
      </c>
      <c r="B549" s="292">
        <v>39</v>
      </c>
      <c r="C549" s="292">
        <v>31</v>
      </c>
      <c r="D549" s="292">
        <v>1</v>
      </c>
      <c r="E549" s="292">
        <v>6980</v>
      </c>
      <c r="F549" s="292">
        <v>5.9</v>
      </c>
      <c r="G549" s="292">
        <v>1</v>
      </c>
      <c r="H549" s="292">
        <v>0</v>
      </c>
      <c r="I549" s="293">
        <v>344</v>
      </c>
      <c r="J549" s="299">
        <v>0</v>
      </c>
    </row>
    <row r="550" spans="1:10" ht="20" x14ac:dyDescent="0.2">
      <c r="A550" s="291">
        <v>722</v>
      </c>
      <c r="B550" s="292">
        <v>32</v>
      </c>
      <c r="C550" s="292">
        <v>15</v>
      </c>
      <c r="D550" s="292">
        <v>2</v>
      </c>
      <c r="E550" s="292">
        <v>5610</v>
      </c>
      <c r="F550" s="292">
        <v>5.7</v>
      </c>
      <c r="G550" s="292">
        <v>1</v>
      </c>
      <c r="H550" s="292">
        <v>1</v>
      </c>
      <c r="I550" s="293">
        <v>345</v>
      </c>
      <c r="J550" s="299">
        <v>0</v>
      </c>
    </row>
    <row r="551" spans="1:10" ht="20" x14ac:dyDescent="0.2">
      <c r="A551" s="291">
        <v>723</v>
      </c>
      <c r="B551" s="292">
        <v>53</v>
      </c>
      <c r="C551" s="292">
        <v>21</v>
      </c>
      <c r="D551" s="292">
        <v>1</v>
      </c>
      <c r="E551" s="292">
        <v>6690</v>
      </c>
      <c r="F551" s="292">
        <v>3.3</v>
      </c>
      <c r="G551" s="292">
        <v>1</v>
      </c>
      <c r="H551" s="292">
        <v>0</v>
      </c>
      <c r="I551" s="293">
        <v>361</v>
      </c>
      <c r="J551" s="299">
        <v>0</v>
      </c>
    </row>
    <row r="552" spans="1:10" ht="20" x14ac:dyDescent="0.2">
      <c r="A552" s="291">
        <v>724</v>
      </c>
      <c r="B552" s="292">
        <v>45</v>
      </c>
      <c r="C552" s="292">
        <v>26</v>
      </c>
      <c r="D552" s="292">
        <v>2</v>
      </c>
      <c r="E552" s="292">
        <v>16200</v>
      </c>
      <c r="F552" s="292">
        <v>8</v>
      </c>
      <c r="G552" s="292">
        <v>1</v>
      </c>
      <c r="H552" s="292">
        <v>0</v>
      </c>
      <c r="I552" s="293">
        <v>1187</v>
      </c>
      <c r="J552" s="299">
        <v>0</v>
      </c>
    </row>
    <row r="553" spans="1:10" ht="20" x14ac:dyDescent="0.2">
      <c r="A553" s="291">
        <v>725</v>
      </c>
      <c r="B553" s="292">
        <v>40</v>
      </c>
      <c r="C553" s="292">
        <v>18</v>
      </c>
      <c r="D553" s="292">
        <v>1</v>
      </c>
      <c r="E553" s="292">
        <v>5310</v>
      </c>
      <c r="F553" s="292">
        <v>8.3000000000000007</v>
      </c>
      <c r="G553" s="292">
        <v>1</v>
      </c>
      <c r="H553" s="292">
        <v>0</v>
      </c>
      <c r="I553" s="293">
        <v>189</v>
      </c>
      <c r="J553" s="299">
        <v>0</v>
      </c>
    </row>
    <row r="554" spans="1:10" ht="20" x14ac:dyDescent="0.2">
      <c r="A554" s="291">
        <v>726</v>
      </c>
      <c r="B554" s="292">
        <v>42</v>
      </c>
      <c r="C554" s="292">
        <v>17</v>
      </c>
      <c r="D554" s="292">
        <v>3</v>
      </c>
      <c r="E554" s="292">
        <v>10510</v>
      </c>
      <c r="F554" s="292">
        <v>2.9</v>
      </c>
      <c r="G554" s="292">
        <v>0</v>
      </c>
      <c r="H554" s="292">
        <v>1</v>
      </c>
      <c r="I554" s="293">
        <v>500</v>
      </c>
      <c r="J554" s="299">
        <v>0</v>
      </c>
    </row>
    <row r="555" spans="1:10" ht="20" x14ac:dyDescent="0.2">
      <c r="A555" s="291">
        <v>727</v>
      </c>
      <c r="B555" s="292">
        <v>35</v>
      </c>
      <c r="C555" s="292">
        <v>27</v>
      </c>
      <c r="D555" s="292">
        <v>1</v>
      </c>
      <c r="E555" s="292">
        <v>6920</v>
      </c>
      <c r="F555" s="292">
        <v>3.3</v>
      </c>
      <c r="G555" s="292">
        <v>0</v>
      </c>
      <c r="H555" s="292">
        <v>0</v>
      </c>
      <c r="I555" s="293">
        <v>438</v>
      </c>
      <c r="J555" s="299">
        <v>0</v>
      </c>
    </row>
    <row r="556" spans="1:10" ht="20" x14ac:dyDescent="0.2">
      <c r="A556" s="291">
        <v>728</v>
      </c>
      <c r="B556" s="292">
        <v>46</v>
      </c>
      <c r="C556" s="292">
        <v>28</v>
      </c>
      <c r="D556" s="292">
        <v>2</v>
      </c>
      <c r="E556" s="292">
        <v>15720</v>
      </c>
      <c r="F556" s="292">
        <v>6.4</v>
      </c>
      <c r="G556" s="292">
        <v>0</v>
      </c>
      <c r="H556" s="292">
        <v>0</v>
      </c>
      <c r="I556" s="293">
        <v>830</v>
      </c>
      <c r="J556" s="299">
        <v>0</v>
      </c>
    </row>
    <row r="557" spans="1:10" ht="20" x14ac:dyDescent="0.2">
      <c r="A557" s="291">
        <v>729</v>
      </c>
      <c r="B557" s="292">
        <v>50</v>
      </c>
      <c r="C557" s="292">
        <v>14</v>
      </c>
      <c r="D557" s="292">
        <v>4</v>
      </c>
      <c r="E557" s="292">
        <v>9400</v>
      </c>
      <c r="F557" s="292">
        <v>3.2</v>
      </c>
      <c r="G557" s="292">
        <v>1</v>
      </c>
      <c r="H557" s="292">
        <v>0</v>
      </c>
      <c r="I557" s="293">
        <v>1409</v>
      </c>
      <c r="J557" s="299">
        <v>0</v>
      </c>
    </row>
    <row r="558" spans="1:10" ht="20" x14ac:dyDescent="0.2">
      <c r="A558" s="291">
        <v>730</v>
      </c>
      <c r="B558" s="292">
        <v>36</v>
      </c>
      <c r="C558" s="292">
        <v>12</v>
      </c>
      <c r="D558" s="292">
        <v>2</v>
      </c>
      <c r="E558" s="292">
        <v>4890</v>
      </c>
      <c r="F558" s="292">
        <v>2.4</v>
      </c>
      <c r="G558" s="292">
        <v>1</v>
      </c>
      <c r="H558" s="292">
        <v>0</v>
      </c>
      <c r="I558" s="293">
        <v>60</v>
      </c>
      <c r="J558" s="299">
        <v>0</v>
      </c>
    </row>
    <row r="559" spans="1:10" ht="20" x14ac:dyDescent="0.2">
      <c r="A559" s="291">
        <v>731</v>
      </c>
      <c r="B559" s="292">
        <v>43</v>
      </c>
      <c r="C559" s="292">
        <v>13</v>
      </c>
      <c r="D559" s="292">
        <v>1</v>
      </c>
      <c r="E559" s="292">
        <v>6450</v>
      </c>
      <c r="F559" s="292">
        <v>2.9</v>
      </c>
      <c r="G559" s="292">
        <v>0</v>
      </c>
      <c r="H559" s="292">
        <v>0</v>
      </c>
      <c r="I559" s="293">
        <v>767</v>
      </c>
      <c r="J559" s="299">
        <v>0</v>
      </c>
    </row>
    <row r="560" spans="1:10" ht="20" x14ac:dyDescent="0.2">
      <c r="A560" s="291">
        <v>732</v>
      </c>
      <c r="B560" s="292">
        <v>44</v>
      </c>
      <c r="C560" s="292">
        <v>15</v>
      </c>
      <c r="D560" s="292">
        <v>1</v>
      </c>
      <c r="E560" s="292">
        <v>6510</v>
      </c>
      <c r="F560" s="292">
        <v>0.3</v>
      </c>
      <c r="G560" s="292">
        <v>0</v>
      </c>
      <c r="H560" s="292">
        <v>0</v>
      </c>
      <c r="I560" s="293">
        <v>455</v>
      </c>
      <c r="J560" s="299">
        <v>0</v>
      </c>
    </row>
    <row r="561" spans="1:10" ht="20" x14ac:dyDescent="0.2">
      <c r="A561" s="291">
        <v>733</v>
      </c>
      <c r="B561" s="292">
        <v>41</v>
      </c>
      <c r="C561" s="292">
        <v>16</v>
      </c>
      <c r="D561" s="292">
        <v>1</v>
      </c>
      <c r="E561" s="292">
        <v>5360</v>
      </c>
      <c r="F561" s="292">
        <v>6.5</v>
      </c>
      <c r="G561" s="292">
        <v>1</v>
      </c>
      <c r="H561" s="292">
        <v>0</v>
      </c>
      <c r="I561" s="293">
        <v>48</v>
      </c>
      <c r="J561" s="299">
        <v>0</v>
      </c>
    </row>
    <row r="562" spans="1:10" ht="20" x14ac:dyDescent="0.2">
      <c r="A562" s="291">
        <v>734</v>
      </c>
      <c r="B562" s="292">
        <v>45</v>
      </c>
      <c r="C562" s="292">
        <v>18</v>
      </c>
      <c r="D562" s="292">
        <v>3</v>
      </c>
      <c r="E562" s="292">
        <v>8540</v>
      </c>
      <c r="F562" s="292">
        <v>7</v>
      </c>
      <c r="G562" s="292">
        <v>1</v>
      </c>
      <c r="H562" s="292">
        <v>0</v>
      </c>
      <c r="I562" s="293">
        <v>648</v>
      </c>
      <c r="J562" s="299">
        <v>0</v>
      </c>
    </row>
    <row r="563" spans="1:10" ht="20" x14ac:dyDescent="0.2">
      <c r="A563" s="291">
        <v>735</v>
      </c>
      <c r="B563" s="292">
        <v>46</v>
      </c>
      <c r="C563" s="292">
        <v>29</v>
      </c>
      <c r="D563" s="292">
        <v>1</v>
      </c>
      <c r="E563" s="292">
        <v>7060</v>
      </c>
      <c r="F563" s="292">
        <v>9.8000000000000007</v>
      </c>
      <c r="G563" s="292">
        <v>1</v>
      </c>
      <c r="H563" s="292">
        <v>1</v>
      </c>
      <c r="I563" s="293">
        <v>1751</v>
      </c>
      <c r="J563" s="299">
        <v>0</v>
      </c>
    </row>
    <row r="564" spans="1:10" ht="20" x14ac:dyDescent="0.2">
      <c r="A564" s="291">
        <v>736</v>
      </c>
      <c r="B564" s="292">
        <v>48</v>
      </c>
      <c r="C564" s="292">
        <v>34</v>
      </c>
      <c r="D564" s="292">
        <v>2</v>
      </c>
      <c r="E564" s="292">
        <v>17270</v>
      </c>
      <c r="F564" s="292">
        <v>3.2</v>
      </c>
      <c r="G564" s="292">
        <v>1</v>
      </c>
      <c r="H564" s="292">
        <v>0</v>
      </c>
      <c r="I564" s="293">
        <v>1970</v>
      </c>
      <c r="J564" s="299">
        <v>0</v>
      </c>
    </row>
    <row r="565" spans="1:10" ht="20" x14ac:dyDescent="0.2">
      <c r="A565" s="291">
        <v>737</v>
      </c>
      <c r="B565" s="292">
        <v>36</v>
      </c>
      <c r="C565" s="292">
        <v>23</v>
      </c>
      <c r="D565" s="292">
        <v>2</v>
      </c>
      <c r="E565" s="292">
        <v>6000</v>
      </c>
      <c r="F565" s="292">
        <v>7.3</v>
      </c>
      <c r="G565" s="292">
        <v>0</v>
      </c>
      <c r="H565" s="292">
        <v>1</v>
      </c>
      <c r="I565" s="293">
        <v>330</v>
      </c>
      <c r="J565" s="299">
        <v>0</v>
      </c>
    </row>
    <row r="566" spans="1:10" ht="20" x14ac:dyDescent="0.2">
      <c r="A566" s="291">
        <v>738</v>
      </c>
      <c r="B566" s="292">
        <v>39</v>
      </c>
      <c r="C566" s="292">
        <v>30</v>
      </c>
      <c r="D566" s="292">
        <v>1</v>
      </c>
      <c r="E566" s="292">
        <v>10160</v>
      </c>
      <c r="F566" s="292">
        <v>8</v>
      </c>
      <c r="G566" s="292">
        <v>1</v>
      </c>
      <c r="H566" s="292">
        <v>0</v>
      </c>
      <c r="I566" s="293">
        <v>1189</v>
      </c>
      <c r="J566" s="299">
        <v>0</v>
      </c>
    </row>
    <row r="567" spans="1:10" ht="20" x14ac:dyDescent="0.2">
      <c r="A567" s="291">
        <v>740</v>
      </c>
      <c r="B567" s="292">
        <v>37</v>
      </c>
      <c r="C567" s="292">
        <v>16</v>
      </c>
      <c r="D567" s="292">
        <v>3</v>
      </c>
      <c r="E567" s="292">
        <v>5610</v>
      </c>
      <c r="F567" s="292">
        <v>3</v>
      </c>
      <c r="G567" s="292">
        <v>0</v>
      </c>
      <c r="H567" s="292">
        <v>0</v>
      </c>
      <c r="I567" s="293">
        <v>766</v>
      </c>
      <c r="J567" s="299">
        <v>0</v>
      </c>
    </row>
    <row r="568" spans="1:10" ht="20" x14ac:dyDescent="0.2">
      <c r="A568" s="291">
        <v>741</v>
      </c>
      <c r="B568" s="292">
        <v>49</v>
      </c>
      <c r="C568" s="292">
        <v>16</v>
      </c>
      <c r="D568" s="292">
        <v>3</v>
      </c>
      <c r="E568" s="292">
        <v>6850</v>
      </c>
      <c r="F568" s="292">
        <v>5.5</v>
      </c>
      <c r="G568" s="292">
        <v>1</v>
      </c>
      <c r="H568" s="292">
        <v>1</v>
      </c>
      <c r="I568" s="293">
        <v>365</v>
      </c>
      <c r="J568" s="299">
        <v>0</v>
      </c>
    </row>
    <row r="569" spans="1:10" ht="20" x14ac:dyDescent="0.2">
      <c r="A569" s="291">
        <v>742</v>
      </c>
      <c r="B569" s="292">
        <v>34</v>
      </c>
      <c r="C569" s="292">
        <v>26</v>
      </c>
      <c r="D569" s="292">
        <v>1</v>
      </c>
      <c r="E569" s="292">
        <v>8030</v>
      </c>
      <c r="F569" s="292">
        <v>6.4</v>
      </c>
      <c r="G569" s="292">
        <v>1</v>
      </c>
      <c r="H569" s="292">
        <v>1</v>
      </c>
      <c r="I569" s="293">
        <v>517</v>
      </c>
      <c r="J569" s="299">
        <v>0</v>
      </c>
    </row>
    <row r="570" spans="1:10" ht="20" x14ac:dyDescent="0.2">
      <c r="A570" s="291">
        <v>743</v>
      </c>
      <c r="B570" s="292">
        <v>35</v>
      </c>
      <c r="C570" s="292">
        <v>21</v>
      </c>
      <c r="D570" s="292">
        <v>1</v>
      </c>
      <c r="E570" s="292">
        <v>6080</v>
      </c>
      <c r="F570" s="292">
        <v>3.5</v>
      </c>
      <c r="G570" s="292">
        <v>1</v>
      </c>
      <c r="H570" s="292">
        <v>1</v>
      </c>
      <c r="I570" s="293">
        <v>190</v>
      </c>
      <c r="J570" s="299">
        <v>0</v>
      </c>
    </row>
    <row r="571" spans="1:10" ht="20" x14ac:dyDescent="0.2">
      <c r="A571" s="291">
        <v>744</v>
      </c>
      <c r="B571" s="292">
        <v>26</v>
      </c>
      <c r="C571" s="292">
        <v>19</v>
      </c>
      <c r="D571" s="292">
        <v>1</v>
      </c>
      <c r="E571" s="292">
        <v>5100</v>
      </c>
      <c r="F571" s="292">
        <v>2.7</v>
      </c>
      <c r="G571" s="292">
        <v>1</v>
      </c>
      <c r="H571" s="292">
        <v>0</v>
      </c>
      <c r="I571" s="293">
        <v>175</v>
      </c>
      <c r="J571" s="299">
        <v>0</v>
      </c>
    </row>
    <row r="572" spans="1:10" ht="20" x14ac:dyDescent="0.2">
      <c r="A572" s="291">
        <v>745</v>
      </c>
      <c r="B572" s="292">
        <v>27</v>
      </c>
      <c r="C572" s="292">
        <v>12</v>
      </c>
      <c r="D572" s="292">
        <v>1</v>
      </c>
      <c r="E572" s="292">
        <v>4950</v>
      </c>
      <c r="F572" s="292">
        <v>1.8</v>
      </c>
      <c r="G572" s="292">
        <v>1</v>
      </c>
      <c r="H572" s="292">
        <v>0</v>
      </c>
      <c r="I572" s="293">
        <v>357</v>
      </c>
      <c r="J572" s="299">
        <v>0</v>
      </c>
    </row>
    <row r="573" spans="1:10" ht="20" x14ac:dyDescent="0.2">
      <c r="A573" s="291">
        <v>746</v>
      </c>
      <c r="B573" s="292">
        <v>33</v>
      </c>
      <c r="C573" s="292">
        <v>16</v>
      </c>
      <c r="D573" s="292">
        <v>1</v>
      </c>
      <c r="E573" s="292">
        <v>4900</v>
      </c>
      <c r="F573" s="292">
        <v>4.9000000000000004</v>
      </c>
      <c r="G573" s="292">
        <v>1</v>
      </c>
      <c r="H573" s="292">
        <v>0</v>
      </c>
      <c r="I573" s="293">
        <v>512</v>
      </c>
      <c r="J573" s="299">
        <v>0</v>
      </c>
    </row>
    <row r="574" spans="1:10" ht="20" x14ac:dyDescent="0.2">
      <c r="A574" s="291">
        <v>747</v>
      </c>
      <c r="B574" s="292">
        <v>47</v>
      </c>
      <c r="C574" s="292">
        <v>22</v>
      </c>
      <c r="D574" s="292">
        <v>2</v>
      </c>
      <c r="E574" s="292">
        <v>7770</v>
      </c>
      <c r="F574" s="292">
        <v>2.5</v>
      </c>
      <c r="G574" s="292">
        <v>0</v>
      </c>
      <c r="H574" s="292">
        <v>1</v>
      </c>
      <c r="I574" s="293">
        <v>633</v>
      </c>
      <c r="J574" s="299">
        <v>0</v>
      </c>
    </row>
    <row r="575" spans="1:10" ht="20" x14ac:dyDescent="0.2">
      <c r="A575" s="291">
        <v>748</v>
      </c>
      <c r="B575" s="292">
        <v>37</v>
      </c>
      <c r="C575" s="292">
        <v>25</v>
      </c>
      <c r="D575" s="292">
        <v>3</v>
      </c>
      <c r="E575" s="292">
        <v>11330</v>
      </c>
      <c r="F575" s="292">
        <v>6.7</v>
      </c>
      <c r="G575" s="292">
        <v>0</v>
      </c>
      <c r="H575" s="292">
        <v>1</v>
      </c>
      <c r="I575" s="293">
        <v>873</v>
      </c>
      <c r="J575" s="299">
        <v>0</v>
      </c>
    </row>
    <row r="576" spans="1:10" ht="20" x14ac:dyDescent="0.2">
      <c r="A576" s="291">
        <v>750</v>
      </c>
      <c r="B576" s="292">
        <v>42</v>
      </c>
      <c r="C576" s="292">
        <v>34</v>
      </c>
      <c r="D576" s="292">
        <v>1</v>
      </c>
      <c r="E576" s="292">
        <v>9280</v>
      </c>
      <c r="F576" s="292">
        <v>4.0999999999999996</v>
      </c>
      <c r="G576" s="292">
        <v>0</v>
      </c>
      <c r="H576" s="292">
        <v>1</v>
      </c>
      <c r="I576" s="293">
        <v>527</v>
      </c>
      <c r="J576" s="299">
        <v>0</v>
      </c>
    </row>
    <row r="577" spans="1:10" ht="20" x14ac:dyDescent="0.2">
      <c r="A577" s="291">
        <v>751</v>
      </c>
      <c r="B577" s="292">
        <v>51</v>
      </c>
      <c r="C577" s="292">
        <v>41</v>
      </c>
      <c r="D577" s="292">
        <v>2</v>
      </c>
      <c r="E577" s="292">
        <v>14690</v>
      </c>
      <c r="F577" s="292">
        <v>9.1</v>
      </c>
      <c r="G577" s="292">
        <v>1</v>
      </c>
      <c r="H577" s="292">
        <v>1</v>
      </c>
      <c r="I577" s="293">
        <v>1489</v>
      </c>
      <c r="J577" s="299">
        <v>0</v>
      </c>
    </row>
    <row r="578" spans="1:10" ht="20" x14ac:dyDescent="0.2">
      <c r="A578" s="291">
        <v>754</v>
      </c>
      <c r="B578" s="292">
        <v>37</v>
      </c>
      <c r="C578" s="292">
        <v>29</v>
      </c>
      <c r="D578" s="292">
        <v>1</v>
      </c>
      <c r="E578" s="292">
        <v>7090</v>
      </c>
      <c r="F578" s="292">
        <v>4.8</v>
      </c>
      <c r="G578" s="292">
        <v>1</v>
      </c>
      <c r="H578" s="292">
        <v>1</v>
      </c>
      <c r="I578" s="293">
        <v>486</v>
      </c>
      <c r="J578" s="299">
        <v>0</v>
      </c>
    </row>
    <row r="579" spans="1:10" ht="20" x14ac:dyDescent="0.2">
      <c r="A579" s="291">
        <v>756</v>
      </c>
      <c r="B579" s="292">
        <v>29</v>
      </c>
      <c r="C579" s="292">
        <v>12</v>
      </c>
      <c r="D579" s="292">
        <v>1</v>
      </c>
      <c r="E579" s="292">
        <v>4750</v>
      </c>
      <c r="F579" s="292">
        <v>4.3</v>
      </c>
      <c r="G579" s="292">
        <v>1</v>
      </c>
      <c r="H579" s="292">
        <v>1</v>
      </c>
      <c r="I579" s="293">
        <v>659</v>
      </c>
      <c r="J579" s="299">
        <v>0</v>
      </c>
    </row>
    <row r="580" spans="1:10" ht="20" x14ac:dyDescent="0.2">
      <c r="A580" s="291">
        <v>757</v>
      </c>
      <c r="B580" s="292">
        <v>47</v>
      </c>
      <c r="C580" s="292">
        <v>19</v>
      </c>
      <c r="D580" s="292">
        <v>1</v>
      </c>
      <c r="E580" s="292">
        <v>7140</v>
      </c>
      <c r="F580" s="292">
        <v>4.4000000000000004</v>
      </c>
      <c r="G580" s="292">
        <v>1</v>
      </c>
      <c r="H580" s="292">
        <v>0</v>
      </c>
      <c r="I580" s="293">
        <v>481</v>
      </c>
      <c r="J580" s="299">
        <v>0</v>
      </c>
    </row>
    <row r="581" spans="1:10" ht="20" x14ac:dyDescent="0.2">
      <c r="A581" s="291">
        <v>759</v>
      </c>
      <c r="B581" s="292">
        <v>42</v>
      </c>
      <c r="C581" s="292">
        <v>15</v>
      </c>
      <c r="D581" s="292">
        <v>3</v>
      </c>
      <c r="E581" s="292">
        <v>8870</v>
      </c>
      <c r="F581" s="292">
        <v>7.4</v>
      </c>
      <c r="G581" s="292">
        <v>1</v>
      </c>
      <c r="H581" s="292">
        <v>1</v>
      </c>
      <c r="I581" s="293">
        <v>339</v>
      </c>
      <c r="J581" s="299">
        <v>0</v>
      </c>
    </row>
    <row r="582" spans="1:10" ht="20" x14ac:dyDescent="0.2">
      <c r="A582" s="291">
        <v>760</v>
      </c>
      <c r="B582" s="292">
        <v>46</v>
      </c>
      <c r="C582" s="292">
        <v>14</v>
      </c>
      <c r="D582" s="292">
        <v>1</v>
      </c>
      <c r="E582" s="292">
        <v>4820</v>
      </c>
      <c r="F582" s="292">
        <v>6.6</v>
      </c>
      <c r="G582" s="292">
        <v>0</v>
      </c>
      <c r="H582" s="292">
        <v>0</v>
      </c>
      <c r="I582" s="293">
        <v>560</v>
      </c>
      <c r="J582" s="299">
        <v>0</v>
      </c>
    </row>
    <row r="583" spans="1:10" ht="20" x14ac:dyDescent="0.2">
      <c r="A583" s="291">
        <v>761</v>
      </c>
      <c r="B583" s="292">
        <v>32</v>
      </c>
      <c r="C583" s="292">
        <v>25</v>
      </c>
      <c r="D583" s="292">
        <v>1</v>
      </c>
      <c r="E583" s="292">
        <v>7670</v>
      </c>
      <c r="F583" s="292">
        <v>6.9</v>
      </c>
      <c r="G583" s="292">
        <v>1</v>
      </c>
      <c r="H583" s="292">
        <v>0</v>
      </c>
      <c r="I583" s="293">
        <v>1058</v>
      </c>
      <c r="J583" s="299">
        <v>0</v>
      </c>
    </row>
    <row r="584" spans="1:10" ht="20" x14ac:dyDescent="0.2">
      <c r="A584" s="291">
        <v>763</v>
      </c>
      <c r="B584" s="292">
        <v>41</v>
      </c>
      <c r="C584" s="292">
        <v>29</v>
      </c>
      <c r="D584" s="292">
        <v>1</v>
      </c>
      <c r="E584" s="292">
        <v>11550</v>
      </c>
      <c r="F584" s="292">
        <v>12.9</v>
      </c>
      <c r="G584" s="292">
        <v>1</v>
      </c>
      <c r="H584" s="292">
        <v>0</v>
      </c>
      <c r="I584" s="293">
        <v>522</v>
      </c>
      <c r="J584" s="299">
        <v>0</v>
      </c>
    </row>
    <row r="585" spans="1:10" ht="20" x14ac:dyDescent="0.2">
      <c r="A585" s="291">
        <v>764</v>
      </c>
      <c r="B585" s="292">
        <v>54</v>
      </c>
      <c r="C585" s="292">
        <v>18</v>
      </c>
      <c r="D585" s="292">
        <v>1</v>
      </c>
      <c r="E585" s="292">
        <v>6610</v>
      </c>
      <c r="F585" s="292">
        <v>4.7</v>
      </c>
      <c r="G585" s="292">
        <v>1</v>
      </c>
      <c r="H585" s="292">
        <v>1</v>
      </c>
      <c r="I585" s="293">
        <v>184</v>
      </c>
      <c r="J585" s="299">
        <v>0</v>
      </c>
    </row>
    <row r="586" spans="1:10" ht="20" x14ac:dyDescent="0.2">
      <c r="A586" s="291">
        <v>765</v>
      </c>
      <c r="B586" s="292">
        <v>50</v>
      </c>
      <c r="C586" s="292">
        <v>37</v>
      </c>
      <c r="D586" s="292">
        <v>3</v>
      </c>
      <c r="E586" s="292">
        <v>19190</v>
      </c>
      <c r="F586" s="292">
        <v>7.7</v>
      </c>
      <c r="G586" s="292">
        <v>1</v>
      </c>
      <c r="H586" s="292">
        <v>0</v>
      </c>
      <c r="I586" s="293">
        <v>2479</v>
      </c>
      <c r="J586" s="299">
        <v>0</v>
      </c>
    </row>
    <row r="587" spans="1:10" ht="20" x14ac:dyDescent="0.2">
      <c r="A587" s="291">
        <v>767</v>
      </c>
      <c r="B587" s="292">
        <v>42</v>
      </c>
      <c r="C587" s="292">
        <v>31</v>
      </c>
      <c r="D587" s="292">
        <v>2</v>
      </c>
      <c r="E587" s="292">
        <v>11700</v>
      </c>
      <c r="F587" s="292">
        <v>5.2</v>
      </c>
      <c r="G587" s="292">
        <v>1</v>
      </c>
      <c r="H587" s="292">
        <v>1</v>
      </c>
      <c r="I587" s="293">
        <v>503</v>
      </c>
      <c r="J587" s="299">
        <v>0</v>
      </c>
    </row>
    <row r="588" spans="1:10" ht="20" x14ac:dyDescent="0.2">
      <c r="A588" s="291">
        <v>768</v>
      </c>
      <c r="B588" s="292">
        <v>32</v>
      </c>
      <c r="C588" s="292">
        <v>25</v>
      </c>
      <c r="D588" s="292">
        <v>1</v>
      </c>
      <c r="E588" s="292">
        <v>6060</v>
      </c>
      <c r="F588" s="292">
        <v>4</v>
      </c>
      <c r="G588" s="292">
        <v>1</v>
      </c>
      <c r="H588" s="292">
        <v>0</v>
      </c>
      <c r="I588" s="293">
        <v>658</v>
      </c>
      <c r="J588" s="299">
        <v>0</v>
      </c>
    </row>
    <row r="589" spans="1:10" ht="20" x14ac:dyDescent="0.2">
      <c r="A589" s="291">
        <v>769</v>
      </c>
      <c r="B589" s="292">
        <v>39</v>
      </c>
      <c r="C589" s="292">
        <v>19</v>
      </c>
      <c r="D589" s="292">
        <v>1</v>
      </c>
      <c r="E589" s="292">
        <v>5320</v>
      </c>
      <c r="F589" s="292">
        <v>6.5</v>
      </c>
      <c r="G589" s="292">
        <v>0</v>
      </c>
      <c r="H589" s="292">
        <v>0</v>
      </c>
      <c r="I589" s="293">
        <v>887</v>
      </c>
      <c r="J589" s="299">
        <v>0</v>
      </c>
    </row>
    <row r="590" spans="1:10" ht="20" x14ac:dyDescent="0.2">
      <c r="A590" s="291">
        <v>770</v>
      </c>
      <c r="B590" s="292">
        <v>40</v>
      </c>
      <c r="C590" s="292">
        <v>25</v>
      </c>
      <c r="D590" s="292">
        <v>2</v>
      </c>
      <c r="E590" s="292">
        <v>9980</v>
      </c>
      <c r="F590" s="292">
        <v>5.9</v>
      </c>
      <c r="G590" s="292">
        <v>1</v>
      </c>
      <c r="H590" s="292">
        <v>0</v>
      </c>
      <c r="I590" s="293">
        <v>140</v>
      </c>
      <c r="J590" s="299">
        <v>0</v>
      </c>
    </row>
    <row r="591" spans="1:10" ht="20" x14ac:dyDescent="0.2">
      <c r="A591" s="291">
        <v>771</v>
      </c>
      <c r="B591" s="292">
        <v>49</v>
      </c>
      <c r="C591" s="292">
        <v>21</v>
      </c>
      <c r="D591" s="292">
        <v>4</v>
      </c>
      <c r="E591" s="292">
        <v>7710</v>
      </c>
      <c r="F591" s="292">
        <v>4.8</v>
      </c>
      <c r="G591" s="292">
        <v>0</v>
      </c>
      <c r="H591" s="292">
        <v>0</v>
      </c>
      <c r="I591" s="293">
        <v>803</v>
      </c>
      <c r="J591" s="299">
        <v>0</v>
      </c>
    </row>
    <row r="592" spans="1:10" ht="20" x14ac:dyDescent="0.2">
      <c r="A592" s="291">
        <v>772</v>
      </c>
      <c r="B592" s="292">
        <v>46</v>
      </c>
      <c r="C592" s="292">
        <v>31</v>
      </c>
      <c r="D592" s="292">
        <v>2</v>
      </c>
      <c r="E592" s="292">
        <v>10470</v>
      </c>
      <c r="F592" s="292">
        <v>5.3</v>
      </c>
      <c r="G592" s="292">
        <v>1</v>
      </c>
      <c r="H592" s="292">
        <v>0</v>
      </c>
      <c r="I592" s="293">
        <v>862</v>
      </c>
      <c r="J592" s="299">
        <v>0</v>
      </c>
    </row>
    <row r="593" spans="1:10" ht="20" x14ac:dyDescent="0.2">
      <c r="A593" s="291">
        <v>773</v>
      </c>
      <c r="B593" s="292">
        <v>45</v>
      </c>
      <c r="C593" s="292">
        <v>31</v>
      </c>
      <c r="D593" s="292">
        <v>2</v>
      </c>
      <c r="E593" s="292">
        <v>12100</v>
      </c>
      <c r="F593" s="292">
        <v>7.4</v>
      </c>
      <c r="G593" s="292">
        <v>1</v>
      </c>
      <c r="H593" s="292">
        <v>0</v>
      </c>
      <c r="I593" s="293">
        <v>785</v>
      </c>
      <c r="J593" s="299">
        <v>0</v>
      </c>
    </row>
    <row r="594" spans="1:10" ht="20" x14ac:dyDescent="0.2">
      <c r="A594" s="291">
        <v>774</v>
      </c>
      <c r="B594" s="292">
        <v>51</v>
      </c>
      <c r="C594" s="292">
        <v>26</v>
      </c>
      <c r="D594" s="292">
        <v>2</v>
      </c>
      <c r="E594" s="292">
        <v>9250</v>
      </c>
      <c r="F594" s="292">
        <v>4.7</v>
      </c>
      <c r="G594" s="292">
        <v>0</v>
      </c>
      <c r="H594" s="292">
        <v>1</v>
      </c>
      <c r="I594" s="293">
        <v>1003</v>
      </c>
      <c r="J594" s="299">
        <v>0</v>
      </c>
    </row>
    <row r="595" spans="1:10" ht="20" x14ac:dyDescent="0.2">
      <c r="A595" s="291">
        <v>776</v>
      </c>
      <c r="B595" s="292">
        <v>41</v>
      </c>
      <c r="C595" s="292">
        <v>30</v>
      </c>
      <c r="D595" s="292">
        <v>1</v>
      </c>
      <c r="E595" s="292">
        <v>10790</v>
      </c>
      <c r="F595" s="292">
        <v>1.7</v>
      </c>
      <c r="G595" s="292">
        <v>1</v>
      </c>
      <c r="H595" s="292">
        <v>1</v>
      </c>
      <c r="I595" s="293">
        <v>392</v>
      </c>
      <c r="J595" s="299">
        <v>0</v>
      </c>
    </row>
    <row r="596" spans="1:10" ht="20" x14ac:dyDescent="0.2">
      <c r="A596" s="291">
        <v>780</v>
      </c>
      <c r="B596" s="292">
        <v>41</v>
      </c>
      <c r="C596" s="292">
        <v>12</v>
      </c>
      <c r="D596" s="292">
        <v>3</v>
      </c>
      <c r="E596" s="292">
        <v>7300</v>
      </c>
      <c r="F596" s="292">
        <v>6</v>
      </c>
      <c r="G596" s="292">
        <v>0</v>
      </c>
      <c r="H596" s="292">
        <v>1</v>
      </c>
      <c r="I596" s="293">
        <v>1132</v>
      </c>
      <c r="J596" s="299">
        <v>0</v>
      </c>
    </row>
    <row r="597" spans="1:10" ht="20" x14ac:dyDescent="0.2">
      <c r="A597" s="291">
        <v>783</v>
      </c>
      <c r="B597" s="292">
        <v>52</v>
      </c>
      <c r="C597" s="292">
        <v>17</v>
      </c>
      <c r="D597" s="292">
        <v>1</v>
      </c>
      <c r="E597" s="292">
        <v>7720</v>
      </c>
      <c r="F597" s="292">
        <v>4.2</v>
      </c>
      <c r="G597" s="292">
        <v>0</v>
      </c>
      <c r="H597" s="292">
        <v>0</v>
      </c>
      <c r="I597" s="293">
        <v>511</v>
      </c>
      <c r="J597" s="299">
        <v>0</v>
      </c>
    </row>
    <row r="598" spans="1:10" ht="20" x14ac:dyDescent="0.2">
      <c r="A598" s="291">
        <v>784</v>
      </c>
      <c r="B598" s="292">
        <v>52</v>
      </c>
      <c r="C598" s="292">
        <v>28</v>
      </c>
      <c r="D598" s="292">
        <v>2</v>
      </c>
      <c r="E598" s="292">
        <v>10970</v>
      </c>
      <c r="F598" s="292">
        <v>6.9</v>
      </c>
      <c r="G598" s="292">
        <v>1</v>
      </c>
      <c r="H598" s="292">
        <v>0</v>
      </c>
      <c r="I598" s="293">
        <v>1859</v>
      </c>
      <c r="J598" s="299">
        <v>0</v>
      </c>
    </row>
    <row r="599" spans="1:10" ht="20" x14ac:dyDescent="0.2">
      <c r="A599" s="291">
        <v>787</v>
      </c>
      <c r="B599" s="292">
        <v>36</v>
      </c>
      <c r="C599" s="292">
        <v>20</v>
      </c>
      <c r="D599" s="292">
        <v>1</v>
      </c>
      <c r="E599" s="292">
        <v>6720</v>
      </c>
      <c r="F599" s="292">
        <v>1.7</v>
      </c>
      <c r="G599" s="292">
        <v>1</v>
      </c>
      <c r="H599" s="292">
        <v>1</v>
      </c>
      <c r="I599" s="293">
        <v>542</v>
      </c>
      <c r="J599" s="299">
        <v>0</v>
      </c>
    </row>
    <row r="600" spans="1:10" ht="20" x14ac:dyDescent="0.2">
      <c r="A600" s="291">
        <v>789</v>
      </c>
      <c r="B600" s="292">
        <v>46</v>
      </c>
      <c r="C600" s="292">
        <v>19</v>
      </c>
      <c r="D600" s="292">
        <v>1</v>
      </c>
      <c r="E600" s="292">
        <v>6020</v>
      </c>
      <c r="F600" s="292">
        <v>4.7</v>
      </c>
      <c r="G600" s="292">
        <v>1</v>
      </c>
      <c r="H600" s="292">
        <v>1</v>
      </c>
      <c r="I600" s="293">
        <v>263</v>
      </c>
      <c r="J600" s="299">
        <v>0</v>
      </c>
    </row>
    <row r="601" spans="1:10" ht="20" x14ac:dyDescent="0.2">
      <c r="A601" s="291">
        <v>790</v>
      </c>
      <c r="B601" s="292">
        <v>31</v>
      </c>
      <c r="C601" s="292">
        <v>21</v>
      </c>
      <c r="D601" s="292">
        <v>1</v>
      </c>
      <c r="E601" s="292">
        <v>5330</v>
      </c>
      <c r="F601" s="292">
        <v>9.6999999999999993</v>
      </c>
      <c r="G601" s="292">
        <v>1</v>
      </c>
      <c r="H601" s="292">
        <v>1</v>
      </c>
      <c r="I601" s="293">
        <v>505</v>
      </c>
      <c r="J601" s="299">
        <v>0</v>
      </c>
    </row>
    <row r="602" spans="1:10" ht="20" x14ac:dyDescent="0.2">
      <c r="A602" s="291">
        <v>791</v>
      </c>
      <c r="B602" s="292">
        <v>35</v>
      </c>
      <c r="C602" s="292">
        <v>19</v>
      </c>
      <c r="D602" s="292">
        <v>2</v>
      </c>
      <c r="E602" s="292">
        <v>4790</v>
      </c>
      <c r="F602" s="292">
        <v>6.6</v>
      </c>
      <c r="G602" s="292">
        <v>1</v>
      </c>
      <c r="H602" s="292">
        <v>0</v>
      </c>
      <c r="I602" s="293">
        <v>471</v>
      </c>
      <c r="J602" s="299">
        <v>0</v>
      </c>
    </row>
    <row r="603" spans="1:10" ht="20" x14ac:dyDescent="0.2">
      <c r="A603" s="291">
        <v>793</v>
      </c>
      <c r="B603" s="292">
        <v>36</v>
      </c>
      <c r="C603" s="292">
        <v>12</v>
      </c>
      <c r="D603" s="292">
        <v>3</v>
      </c>
      <c r="E603" s="292">
        <v>6230</v>
      </c>
      <c r="F603" s="292">
        <v>7</v>
      </c>
      <c r="G603" s="292">
        <v>1</v>
      </c>
      <c r="H603" s="292">
        <v>0</v>
      </c>
      <c r="I603" s="293">
        <v>1307</v>
      </c>
      <c r="J603" s="299">
        <v>0</v>
      </c>
    </row>
    <row r="604" spans="1:10" ht="20" x14ac:dyDescent="0.2">
      <c r="A604" s="291">
        <v>794</v>
      </c>
      <c r="B604" s="292">
        <v>29</v>
      </c>
      <c r="C604" s="292">
        <v>15</v>
      </c>
      <c r="D604" s="292">
        <v>1</v>
      </c>
      <c r="E604" s="292">
        <v>5080</v>
      </c>
      <c r="F604" s="292">
        <v>4.5</v>
      </c>
      <c r="G604" s="292">
        <v>1</v>
      </c>
      <c r="H604" s="292">
        <v>1</v>
      </c>
      <c r="I604" s="293">
        <v>65</v>
      </c>
      <c r="J604" s="299">
        <v>0</v>
      </c>
    </row>
    <row r="605" spans="1:10" ht="20" x14ac:dyDescent="0.2">
      <c r="A605" s="291">
        <v>798</v>
      </c>
      <c r="B605" s="292">
        <v>60</v>
      </c>
      <c r="C605" s="292">
        <v>19</v>
      </c>
      <c r="D605" s="292">
        <v>1</v>
      </c>
      <c r="E605" s="292">
        <v>5560</v>
      </c>
      <c r="F605" s="292">
        <v>3.5</v>
      </c>
      <c r="G605" s="292">
        <v>1</v>
      </c>
      <c r="H605" s="292">
        <v>0</v>
      </c>
      <c r="I605" s="293">
        <v>881</v>
      </c>
      <c r="J605" s="299">
        <v>0</v>
      </c>
    </row>
    <row r="606" spans="1:10" ht="20" x14ac:dyDescent="0.2">
      <c r="A606" s="291">
        <v>799</v>
      </c>
      <c r="B606" s="292">
        <v>39</v>
      </c>
      <c r="C606" s="292">
        <v>30</v>
      </c>
      <c r="D606" s="292">
        <v>1</v>
      </c>
      <c r="E606" s="292">
        <v>7100</v>
      </c>
      <c r="F606" s="292">
        <v>5.0999999999999996</v>
      </c>
      <c r="G606" s="292">
        <v>0</v>
      </c>
      <c r="H606" s="292">
        <v>1</v>
      </c>
      <c r="I606" s="293">
        <v>172</v>
      </c>
      <c r="J606" s="299">
        <v>0</v>
      </c>
    </row>
    <row r="607" spans="1:10" ht="20" x14ac:dyDescent="0.2">
      <c r="A607" s="291">
        <v>800</v>
      </c>
      <c r="B607" s="292">
        <v>45</v>
      </c>
      <c r="C607" s="292">
        <v>24</v>
      </c>
      <c r="D607" s="292">
        <v>3</v>
      </c>
      <c r="E607" s="292">
        <v>9970</v>
      </c>
      <c r="F607" s="292">
        <v>2.8</v>
      </c>
      <c r="G607" s="292">
        <v>1</v>
      </c>
      <c r="H607" s="292">
        <v>1</v>
      </c>
      <c r="I607" s="293">
        <v>503</v>
      </c>
      <c r="J607" s="299">
        <v>0</v>
      </c>
    </row>
    <row r="608" spans="1:10" ht="20" x14ac:dyDescent="0.2">
      <c r="A608" s="291">
        <v>801</v>
      </c>
      <c r="B608" s="292">
        <v>46</v>
      </c>
      <c r="C608" s="292">
        <v>32</v>
      </c>
      <c r="D608" s="292">
        <v>2</v>
      </c>
      <c r="E608" s="292">
        <v>7370</v>
      </c>
      <c r="F608" s="292">
        <v>5.2</v>
      </c>
      <c r="G608" s="292">
        <v>0</v>
      </c>
      <c r="H608" s="292">
        <v>0</v>
      </c>
      <c r="I608" s="293">
        <v>348</v>
      </c>
      <c r="J608" s="299">
        <v>0</v>
      </c>
    </row>
    <row r="609" spans="1:10" ht="20" x14ac:dyDescent="0.2">
      <c r="A609" s="291">
        <v>802</v>
      </c>
      <c r="B609" s="292">
        <v>44</v>
      </c>
      <c r="C609" s="292">
        <v>27</v>
      </c>
      <c r="D609" s="292">
        <v>1</v>
      </c>
      <c r="E609" s="292">
        <v>7150</v>
      </c>
      <c r="F609" s="292">
        <v>8.5</v>
      </c>
      <c r="G609" s="292">
        <v>1</v>
      </c>
      <c r="H609" s="292">
        <v>0</v>
      </c>
      <c r="I609" s="293">
        <v>917</v>
      </c>
      <c r="J609" s="299">
        <v>0</v>
      </c>
    </row>
    <row r="610" spans="1:10" ht="20" x14ac:dyDescent="0.2">
      <c r="A610" s="291">
        <v>805</v>
      </c>
      <c r="B610" s="292">
        <v>39</v>
      </c>
      <c r="C610" s="292">
        <v>31</v>
      </c>
      <c r="D610" s="292">
        <v>1</v>
      </c>
      <c r="E610" s="292">
        <v>6890</v>
      </c>
      <c r="F610" s="292">
        <v>5.9</v>
      </c>
      <c r="G610" s="292">
        <v>1</v>
      </c>
      <c r="H610" s="292">
        <v>1</v>
      </c>
      <c r="I610" s="293">
        <v>1208</v>
      </c>
      <c r="J610" s="299">
        <v>0</v>
      </c>
    </row>
    <row r="611" spans="1:10" ht="20" x14ac:dyDescent="0.2">
      <c r="A611" s="291">
        <v>806</v>
      </c>
      <c r="B611" s="292">
        <v>39</v>
      </c>
      <c r="C611" s="292">
        <v>25</v>
      </c>
      <c r="D611" s="292">
        <v>1</v>
      </c>
      <c r="E611" s="292">
        <v>7200</v>
      </c>
      <c r="F611" s="292">
        <v>3.2</v>
      </c>
      <c r="G611" s="292">
        <v>0</v>
      </c>
      <c r="H611" s="292">
        <v>0</v>
      </c>
      <c r="I611" s="293">
        <v>194</v>
      </c>
      <c r="J611" s="299">
        <v>0</v>
      </c>
    </row>
    <row r="612" spans="1:10" ht="20" x14ac:dyDescent="0.2">
      <c r="A612" s="291">
        <v>807</v>
      </c>
      <c r="B612" s="292">
        <v>43</v>
      </c>
      <c r="C612" s="292">
        <v>14</v>
      </c>
      <c r="D612" s="292">
        <v>2</v>
      </c>
      <c r="E612" s="292">
        <v>7130</v>
      </c>
      <c r="F612" s="292">
        <v>2.5</v>
      </c>
      <c r="G612" s="292">
        <v>1</v>
      </c>
      <c r="H612" s="292">
        <v>1</v>
      </c>
      <c r="I612" s="293">
        <v>41</v>
      </c>
      <c r="J612" s="299">
        <v>0</v>
      </c>
    </row>
    <row r="613" spans="1:10" ht="20" x14ac:dyDescent="0.2">
      <c r="A613" s="291">
        <v>808</v>
      </c>
      <c r="B613" s="292">
        <v>26</v>
      </c>
      <c r="C613" s="292">
        <v>19</v>
      </c>
      <c r="D613" s="292">
        <v>1</v>
      </c>
      <c r="E613" s="292">
        <v>5180</v>
      </c>
      <c r="F613" s="292">
        <v>7.3</v>
      </c>
      <c r="G613" s="292">
        <v>1</v>
      </c>
      <c r="H613" s="292">
        <v>0</v>
      </c>
      <c r="I613" s="293">
        <v>424</v>
      </c>
      <c r="J613" s="299">
        <v>0</v>
      </c>
    </row>
    <row r="614" spans="1:10" ht="20" x14ac:dyDescent="0.2">
      <c r="A614" s="291">
        <v>809</v>
      </c>
      <c r="B614" s="292">
        <v>43</v>
      </c>
      <c r="C614" s="292">
        <v>21</v>
      </c>
      <c r="D614" s="292">
        <v>1</v>
      </c>
      <c r="E614" s="292">
        <v>7240</v>
      </c>
      <c r="F614" s="292">
        <v>5.2</v>
      </c>
      <c r="G614" s="292">
        <v>1</v>
      </c>
      <c r="H614" s="292">
        <v>0</v>
      </c>
      <c r="I614" s="293">
        <v>1043</v>
      </c>
      <c r="J614" s="299">
        <v>0</v>
      </c>
    </row>
    <row r="615" spans="1:10" ht="20" x14ac:dyDescent="0.2">
      <c r="A615" s="291">
        <v>811</v>
      </c>
      <c r="B615" s="292">
        <v>29</v>
      </c>
      <c r="C615" s="292">
        <v>19</v>
      </c>
      <c r="D615" s="292">
        <v>2</v>
      </c>
      <c r="E615" s="292">
        <v>6840</v>
      </c>
      <c r="F615" s="292">
        <v>6.7</v>
      </c>
      <c r="G615" s="292">
        <v>1</v>
      </c>
      <c r="H615" s="292">
        <v>0</v>
      </c>
      <c r="I615" s="293">
        <v>650</v>
      </c>
      <c r="J615" s="299">
        <v>0</v>
      </c>
    </row>
    <row r="616" spans="1:10" ht="20" x14ac:dyDescent="0.2">
      <c r="A616" s="291">
        <v>813</v>
      </c>
      <c r="B616" s="292">
        <v>39</v>
      </c>
      <c r="C616" s="292">
        <v>16</v>
      </c>
      <c r="D616" s="292">
        <v>1</v>
      </c>
      <c r="E616" s="292">
        <v>5730</v>
      </c>
      <c r="F616" s="292">
        <v>7.8</v>
      </c>
      <c r="G616" s="292">
        <v>1</v>
      </c>
      <c r="H616" s="292">
        <v>0</v>
      </c>
      <c r="I616" s="293">
        <v>454</v>
      </c>
      <c r="J616" s="299">
        <v>0</v>
      </c>
    </row>
    <row r="617" spans="1:10" ht="20" x14ac:dyDescent="0.2">
      <c r="A617" s="291">
        <v>814</v>
      </c>
      <c r="B617" s="292">
        <v>34</v>
      </c>
      <c r="C617" s="292">
        <v>16</v>
      </c>
      <c r="D617" s="292">
        <v>1</v>
      </c>
      <c r="E617" s="292">
        <v>5250</v>
      </c>
      <c r="F617" s="292">
        <v>8</v>
      </c>
      <c r="G617" s="292">
        <v>1</v>
      </c>
      <c r="H617" s="292">
        <v>0</v>
      </c>
      <c r="I617" s="293">
        <v>359</v>
      </c>
      <c r="J617" s="299">
        <v>0</v>
      </c>
    </row>
    <row r="618" spans="1:10" ht="20" x14ac:dyDescent="0.2">
      <c r="A618" s="291">
        <v>815</v>
      </c>
      <c r="B618" s="292">
        <v>39</v>
      </c>
      <c r="C618" s="292">
        <v>19</v>
      </c>
      <c r="D618" s="292">
        <v>1</v>
      </c>
      <c r="E618" s="292">
        <v>6830</v>
      </c>
      <c r="F618" s="292">
        <v>4.4000000000000004</v>
      </c>
      <c r="G618" s="292">
        <v>1</v>
      </c>
      <c r="H618" s="292">
        <v>0</v>
      </c>
      <c r="I618" s="293">
        <v>473</v>
      </c>
      <c r="J618" s="299">
        <v>0</v>
      </c>
    </row>
    <row r="619" spans="1:10" ht="20" x14ac:dyDescent="0.2">
      <c r="A619" s="291">
        <v>816</v>
      </c>
      <c r="B619" s="292">
        <v>38</v>
      </c>
      <c r="C619" s="292">
        <v>21</v>
      </c>
      <c r="D619" s="292">
        <v>2</v>
      </c>
      <c r="E619" s="292">
        <v>6600</v>
      </c>
      <c r="F619" s="292">
        <v>4.9000000000000004</v>
      </c>
      <c r="G619" s="292">
        <v>1</v>
      </c>
      <c r="H619" s="292">
        <v>0</v>
      </c>
      <c r="I619" s="293">
        <v>99</v>
      </c>
      <c r="J619" s="299">
        <v>0</v>
      </c>
    </row>
    <row r="620" spans="1:10" ht="20" x14ac:dyDescent="0.2">
      <c r="A620" s="291">
        <v>817</v>
      </c>
      <c r="B620" s="292">
        <v>32</v>
      </c>
      <c r="C620" s="292">
        <v>16</v>
      </c>
      <c r="D620" s="292">
        <v>2</v>
      </c>
      <c r="E620" s="292">
        <v>5220</v>
      </c>
      <c r="F620" s="292">
        <v>4.5</v>
      </c>
      <c r="G620" s="292">
        <v>0</v>
      </c>
      <c r="H620" s="292">
        <v>0</v>
      </c>
      <c r="I620" s="293">
        <v>517</v>
      </c>
      <c r="J620" s="299">
        <v>0</v>
      </c>
    </row>
    <row r="621" spans="1:10" ht="20" x14ac:dyDescent="0.2">
      <c r="A621" s="291">
        <v>818</v>
      </c>
      <c r="B621" s="292">
        <v>30</v>
      </c>
      <c r="C621" s="292">
        <v>20</v>
      </c>
      <c r="D621" s="292">
        <v>1</v>
      </c>
      <c r="E621" s="292">
        <v>5620</v>
      </c>
      <c r="F621" s="292">
        <v>6.9</v>
      </c>
      <c r="G621" s="292">
        <v>1</v>
      </c>
      <c r="H621" s="292">
        <v>1</v>
      </c>
      <c r="I621" s="293">
        <v>248</v>
      </c>
      <c r="J621" s="299">
        <v>0</v>
      </c>
    </row>
    <row r="622" spans="1:10" ht="20" x14ac:dyDescent="0.2">
      <c r="A622" s="291">
        <v>819</v>
      </c>
      <c r="B622" s="292">
        <v>36</v>
      </c>
      <c r="C622" s="292">
        <v>24</v>
      </c>
      <c r="D622" s="292">
        <v>1</v>
      </c>
      <c r="E622" s="292">
        <v>8560</v>
      </c>
      <c r="F622" s="292">
        <v>4.8</v>
      </c>
      <c r="G622" s="292">
        <v>1</v>
      </c>
      <c r="H622" s="292">
        <v>1</v>
      </c>
      <c r="I622" s="293">
        <v>1098</v>
      </c>
      <c r="J622" s="299">
        <v>0</v>
      </c>
    </row>
    <row r="623" spans="1:10" ht="20" x14ac:dyDescent="0.2">
      <c r="A623" s="291">
        <v>820</v>
      </c>
      <c r="B623" s="292">
        <v>32</v>
      </c>
      <c r="C623" s="292">
        <v>21</v>
      </c>
      <c r="D623" s="292">
        <v>2</v>
      </c>
      <c r="E623" s="292">
        <v>7010</v>
      </c>
      <c r="F623" s="292">
        <v>6.6</v>
      </c>
      <c r="G623" s="292">
        <v>0</v>
      </c>
      <c r="H623" s="292">
        <v>1</v>
      </c>
      <c r="I623" s="293">
        <v>573</v>
      </c>
      <c r="J623" s="299">
        <v>0</v>
      </c>
    </row>
    <row r="624" spans="1:10" ht="20" x14ac:dyDescent="0.2">
      <c r="A624" s="291">
        <v>821</v>
      </c>
      <c r="B624" s="292">
        <v>50</v>
      </c>
      <c r="C624" s="292">
        <v>22</v>
      </c>
      <c r="D624" s="292">
        <v>1</v>
      </c>
      <c r="E624" s="292">
        <v>7830</v>
      </c>
      <c r="F624" s="292">
        <v>4.7</v>
      </c>
      <c r="G624" s="292">
        <v>0</v>
      </c>
      <c r="H624" s="292">
        <v>1</v>
      </c>
      <c r="I624" s="293">
        <v>1425</v>
      </c>
      <c r="J624" s="299">
        <v>0</v>
      </c>
    </row>
    <row r="625" spans="1:10" ht="20" x14ac:dyDescent="0.2">
      <c r="A625" s="291">
        <v>822</v>
      </c>
      <c r="B625" s="292">
        <v>44</v>
      </c>
      <c r="C625" s="292">
        <v>16</v>
      </c>
      <c r="D625" s="292">
        <v>2</v>
      </c>
      <c r="E625" s="292">
        <v>5910</v>
      </c>
      <c r="F625" s="292">
        <v>7.8</v>
      </c>
      <c r="G625" s="292">
        <v>1</v>
      </c>
      <c r="H625" s="292">
        <v>0</v>
      </c>
      <c r="I625" s="293">
        <v>1034</v>
      </c>
      <c r="J625" s="299">
        <v>0</v>
      </c>
    </row>
    <row r="626" spans="1:10" ht="20" x14ac:dyDescent="0.2">
      <c r="A626" s="291">
        <v>823</v>
      </c>
      <c r="B626" s="292">
        <v>32</v>
      </c>
      <c r="C626" s="292">
        <v>15</v>
      </c>
      <c r="D626" s="292">
        <v>5</v>
      </c>
      <c r="E626" s="292">
        <v>10260</v>
      </c>
      <c r="F626" s="292">
        <v>4.2</v>
      </c>
      <c r="G626" s="292">
        <v>1</v>
      </c>
      <c r="H626" s="292">
        <v>1</v>
      </c>
      <c r="I626" s="293">
        <v>1224</v>
      </c>
      <c r="J626" s="299">
        <v>0</v>
      </c>
    </row>
    <row r="627" spans="1:10" ht="20" x14ac:dyDescent="0.2">
      <c r="A627" s="291">
        <v>825</v>
      </c>
      <c r="B627" s="292">
        <v>44</v>
      </c>
      <c r="C627" s="292">
        <v>23</v>
      </c>
      <c r="D627" s="292">
        <v>1</v>
      </c>
      <c r="E627" s="292">
        <v>5510</v>
      </c>
      <c r="F627" s="292">
        <v>3.9</v>
      </c>
      <c r="G627" s="292">
        <v>1</v>
      </c>
      <c r="H627" s="292">
        <v>1</v>
      </c>
      <c r="I627" s="293">
        <v>371</v>
      </c>
      <c r="J627" s="299">
        <v>0</v>
      </c>
    </row>
    <row r="628" spans="1:10" ht="20" x14ac:dyDescent="0.2">
      <c r="A628" s="291">
        <v>827</v>
      </c>
      <c r="B628" s="292">
        <v>42</v>
      </c>
      <c r="C628" s="292">
        <v>29</v>
      </c>
      <c r="D628" s="292">
        <v>2</v>
      </c>
      <c r="E628" s="292">
        <v>7050</v>
      </c>
      <c r="F628" s="292">
        <v>7.5</v>
      </c>
      <c r="G628" s="292">
        <v>1</v>
      </c>
      <c r="H628" s="292">
        <v>1</v>
      </c>
      <c r="I628" s="293">
        <v>693</v>
      </c>
      <c r="J628" s="299">
        <v>0</v>
      </c>
    </row>
    <row r="629" spans="1:10" ht="20" x14ac:dyDescent="0.2">
      <c r="A629" s="291">
        <v>830</v>
      </c>
      <c r="B629" s="292">
        <v>39</v>
      </c>
      <c r="C629" s="292">
        <v>20</v>
      </c>
      <c r="D629" s="292">
        <v>1</v>
      </c>
      <c r="E629" s="292">
        <v>5760</v>
      </c>
      <c r="F629" s="292">
        <v>9.4</v>
      </c>
      <c r="G629" s="292">
        <v>1</v>
      </c>
      <c r="H629" s="292">
        <v>1</v>
      </c>
      <c r="I629" s="293">
        <v>310</v>
      </c>
      <c r="J629" s="299">
        <v>0</v>
      </c>
    </row>
    <row r="630" spans="1:10" ht="20" x14ac:dyDescent="0.2">
      <c r="A630" s="291">
        <v>832</v>
      </c>
      <c r="B630" s="292">
        <v>32</v>
      </c>
      <c r="C630" s="292">
        <v>23</v>
      </c>
      <c r="D630" s="292">
        <v>1</v>
      </c>
      <c r="E630" s="292">
        <v>7400</v>
      </c>
      <c r="F630" s="292">
        <v>6.7</v>
      </c>
      <c r="G630" s="292">
        <v>1</v>
      </c>
      <c r="H630" s="292">
        <v>1</v>
      </c>
      <c r="I630" s="293">
        <v>949</v>
      </c>
      <c r="J630" s="299">
        <v>0</v>
      </c>
    </row>
    <row r="631" spans="1:10" ht="20" x14ac:dyDescent="0.2">
      <c r="A631" s="291">
        <v>834</v>
      </c>
      <c r="B631" s="292">
        <v>47</v>
      </c>
      <c r="C631" s="292">
        <v>17</v>
      </c>
      <c r="D631" s="292">
        <v>1</v>
      </c>
      <c r="E631" s="292">
        <v>5100</v>
      </c>
      <c r="F631" s="292">
        <v>8.1999999999999993</v>
      </c>
      <c r="G631" s="292">
        <v>1</v>
      </c>
      <c r="H631" s="292">
        <v>1</v>
      </c>
      <c r="I631" s="293">
        <v>387</v>
      </c>
      <c r="J631" s="299">
        <v>0</v>
      </c>
    </row>
    <row r="632" spans="1:10" ht="20" x14ac:dyDescent="0.2">
      <c r="A632" s="291">
        <v>835</v>
      </c>
      <c r="B632" s="292">
        <v>32</v>
      </c>
      <c r="C632" s="292">
        <v>13</v>
      </c>
      <c r="D632" s="292">
        <v>1</v>
      </c>
      <c r="E632" s="292">
        <v>5840</v>
      </c>
      <c r="F632" s="292">
        <v>4</v>
      </c>
      <c r="G632" s="292">
        <v>1</v>
      </c>
      <c r="H632" s="292">
        <v>0</v>
      </c>
      <c r="I632" s="293">
        <v>270</v>
      </c>
      <c r="J632" s="299">
        <v>0</v>
      </c>
    </row>
    <row r="633" spans="1:10" ht="20" x14ac:dyDescent="0.2">
      <c r="A633" s="291">
        <v>837</v>
      </c>
      <c r="B633" s="292">
        <v>39</v>
      </c>
      <c r="C633" s="292">
        <v>22</v>
      </c>
      <c r="D633" s="292">
        <v>2</v>
      </c>
      <c r="E633" s="292">
        <v>5760</v>
      </c>
      <c r="F633" s="292">
        <v>6.2</v>
      </c>
      <c r="G633" s="292">
        <v>1</v>
      </c>
      <c r="H633" s="292">
        <v>0</v>
      </c>
      <c r="I633" s="293">
        <v>379</v>
      </c>
      <c r="J633" s="299">
        <v>0</v>
      </c>
    </row>
    <row r="634" spans="1:10" ht="20" x14ac:dyDescent="0.2">
      <c r="A634" s="291">
        <v>838</v>
      </c>
      <c r="B634" s="292">
        <v>37</v>
      </c>
      <c r="C634" s="292">
        <v>17</v>
      </c>
      <c r="D634" s="292">
        <v>1</v>
      </c>
      <c r="E634" s="292">
        <v>5230</v>
      </c>
      <c r="F634" s="292">
        <v>7.1</v>
      </c>
      <c r="G634" s="292">
        <v>1</v>
      </c>
      <c r="H634" s="292">
        <v>1</v>
      </c>
      <c r="I634" s="293">
        <v>287</v>
      </c>
      <c r="J634" s="299">
        <v>0</v>
      </c>
    </row>
    <row r="635" spans="1:10" ht="20" x14ac:dyDescent="0.2">
      <c r="A635" s="291">
        <v>839</v>
      </c>
      <c r="B635" s="292">
        <v>41</v>
      </c>
      <c r="C635" s="292">
        <v>31</v>
      </c>
      <c r="D635" s="292">
        <v>1</v>
      </c>
      <c r="E635" s="292">
        <v>6630</v>
      </c>
      <c r="F635" s="292">
        <v>10.6</v>
      </c>
      <c r="G635" s="292">
        <v>1</v>
      </c>
      <c r="H635" s="292">
        <v>0</v>
      </c>
      <c r="I635" s="293">
        <v>416</v>
      </c>
      <c r="J635" s="299">
        <v>0</v>
      </c>
    </row>
    <row r="636" spans="1:10" ht="20" x14ac:dyDescent="0.2">
      <c r="A636" s="291">
        <v>840</v>
      </c>
      <c r="B636" s="292">
        <v>54</v>
      </c>
      <c r="C636" s="292">
        <v>44</v>
      </c>
      <c r="D636" s="292">
        <v>2</v>
      </c>
      <c r="E636" s="292">
        <v>26300</v>
      </c>
      <c r="F636" s="292">
        <v>2.6</v>
      </c>
      <c r="G636" s="292">
        <v>0</v>
      </c>
      <c r="H636" s="292">
        <v>0</v>
      </c>
      <c r="I636" s="293">
        <v>2169</v>
      </c>
      <c r="J636" s="299">
        <v>0</v>
      </c>
    </row>
    <row r="637" spans="1:10" ht="20" x14ac:dyDescent="0.2">
      <c r="A637" s="291">
        <v>841</v>
      </c>
      <c r="B637" s="292">
        <v>27</v>
      </c>
      <c r="C637" s="292">
        <v>12</v>
      </c>
      <c r="D637" s="292">
        <v>1</v>
      </c>
      <c r="E637" s="292">
        <v>4290</v>
      </c>
      <c r="F637" s="292">
        <v>2.6</v>
      </c>
      <c r="G637" s="292">
        <v>0</v>
      </c>
      <c r="H637" s="292">
        <v>0</v>
      </c>
      <c r="I637" s="293">
        <v>361</v>
      </c>
      <c r="J637" s="299">
        <v>0</v>
      </c>
    </row>
    <row r="638" spans="1:10" ht="20" x14ac:dyDescent="0.2">
      <c r="A638" s="291">
        <v>842</v>
      </c>
      <c r="B638" s="292">
        <v>25</v>
      </c>
      <c r="C638" s="292">
        <v>15</v>
      </c>
      <c r="D638" s="292">
        <v>1</v>
      </c>
      <c r="E638" s="292">
        <v>4570</v>
      </c>
      <c r="F638" s="292">
        <v>7.4</v>
      </c>
      <c r="G638" s="292">
        <v>1</v>
      </c>
      <c r="H638" s="292">
        <v>1</v>
      </c>
      <c r="I638" s="293">
        <v>325</v>
      </c>
      <c r="J638" s="299">
        <v>0</v>
      </c>
    </row>
    <row r="639" spans="1:10" ht="20" x14ac:dyDescent="0.2">
      <c r="A639" s="291">
        <v>843</v>
      </c>
      <c r="B639" s="292">
        <v>29</v>
      </c>
      <c r="C639" s="292">
        <v>16</v>
      </c>
      <c r="D639" s="292">
        <v>1</v>
      </c>
      <c r="E639" s="292">
        <v>5440</v>
      </c>
      <c r="F639" s="292">
        <v>5.9</v>
      </c>
      <c r="G639" s="292">
        <v>1</v>
      </c>
      <c r="H639" s="292">
        <v>1</v>
      </c>
      <c r="I639" s="293">
        <v>294</v>
      </c>
      <c r="J639" s="299">
        <v>0</v>
      </c>
    </row>
    <row r="640" spans="1:10" ht="20" x14ac:dyDescent="0.2">
      <c r="A640" s="291">
        <v>845</v>
      </c>
      <c r="B640" s="292">
        <v>56</v>
      </c>
      <c r="C640" s="292">
        <v>43</v>
      </c>
      <c r="D640" s="292">
        <v>1</v>
      </c>
      <c r="E640" s="292">
        <v>20540</v>
      </c>
      <c r="F640" s="292">
        <v>5.7</v>
      </c>
      <c r="G640" s="292">
        <v>1</v>
      </c>
      <c r="H640" s="292">
        <v>1</v>
      </c>
      <c r="I640" s="293">
        <v>3331</v>
      </c>
      <c r="J640" s="299">
        <v>0</v>
      </c>
    </row>
    <row r="641" spans="1:10" ht="20" x14ac:dyDescent="0.2">
      <c r="A641" s="291">
        <v>846</v>
      </c>
      <c r="B641" s="292">
        <v>49</v>
      </c>
      <c r="C641" s="292">
        <v>42</v>
      </c>
      <c r="D641" s="292">
        <v>1</v>
      </c>
      <c r="E641" s="292">
        <v>18290</v>
      </c>
      <c r="F641" s="292">
        <v>6.6</v>
      </c>
      <c r="G641" s="292">
        <v>1</v>
      </c>
      <c r="H641" s="292">
        <v>1</v>
      </c>
      <c r="I641" s="293">
        <v>667</v>
      </c>
      <c r="J641" s="299">
        <v>0</v>
      </c>
    </row>
    <row r="642" spans="1:10" ht="20" x14ac:dyDescent="0.2">
      <c r="A642" s="291">
        <v>847</v>
      </c>
      <c r="B642" s="292">
        <v>38</v>
      </c>
      <c r="C642" s="292">
        <v>12</v>
      </c>
      <c r="D642" s="292">
        <v>4</v>
      </c>
      <c r="E642" s="292">
        <v>8000</v>
      </c>
      <c r="F642" s="292">
        <v>4.4000000000000004</v>
      </c>
      <c r="G642" s="292">
        <v>1</v>
      </c>
      <c r="H642" s="292">
        <v>1</v>
      </c>
      <c r="I642" s="293">
        <v>556</v>
      </c>
      <c r="J642" s="299">
        <v>0</v>
      </c>
    </row>
    <row r="643" spans="1:10" ht="20" x14ac:dyDescent="0.2">
      <c r="A643" s="291">
        <v>848</v>
      </c>
      <c r="B643" s="292">
        <v>48</v>
      </c>
      <c r="C643" s="292">
        <v>35</v>
      </c>
      <c r="D643" s="292">
        <v>1</v>
      </c>
      <c r="E643" s="292">
        <v>10140</v>
      </c>
      <c r="F643" s="292">
        <v>5.9</v>
      </c>
      <c r="G643" s="292">
        <v>0</v>
      </c>
      <c r="H643" s="292">
        <v>0</v>
      </c>
      <c r="I643" s="293">
        <v>431</v>
      </c>
      <c r="J643" s="299">
        <v>0</v>
      </c>
    </row>
    <row r="644" spans="1:10" ht="20" x14ac:dyDescent="0.2">
      <c r="A644" s="291">
        <v>849</v>
      </c>
      <c r="B644" s="292">
        <v>38</v>
      </c>
      <c r="C644" s="292">
        <v>28</v>
      </c>
      <c r="D644" s="292">
        <v>1</v>
      </c>
      <c r="E644" s="292">
        <v>6840</v>
      </c>
      <c r="F644" s="292">
        <v>10.4</v>
      </c>
      <c r="G644" s="292">
        <v>0</v>
      </c>
      <c r="H644" s="292">
        <v>0</v>
      </c>
      <c r="I644" s="293">
        <v>634</v>
      </c>
      <c r="J644" s="299">
        <v>0</v>
      </c>
    </row>
    <row r="645" spans="1:10" ht="20" x14ac:dyDescent="0.2">
      <c r="A645" s="291">
        <v>850</v>
      </c>
      <c r="B645" s="292">
        <v>56</v>
      </c>
      <c r="C645" s="292">
        <v>29</v>
      </c>
      <c r="D645" s="292">
        <v>1</v>
      </c>
      <c r="E645" s="292">
        <v>7500</v>
      </c>
      <c r="F645" s="292">
        <v>6</v>
      </c>
      <c r="G645" s="292">
        <v>1</v>
      </c>
      <c r="H645" s="292">
        <v>1</v>
      </c>
      <c r="I645" s="293">
        <v>762</v>
      </c>
      <c r="J645" s="299">
        <v>0</v>
      </c>
    </row>
    <row r="646" spans="1:10" ht="20" x14ac:dyDescent="0.2">
      <c r="A646" s="291">
        <v>851</v>
      </c>
      <c r="B646" s="292">
        <v>44</v>
      </c>
      <c r="C646" s="292">
        <v>33</v>
      </c>
      <c r="D646" s="292">
        <v>2</v>
      </c>
      <c r="E646" s="292">
        <v>11120</v>
      </c>
      <c r="F646" s="292">
        <v>5.7</v>
      </c>
      <c r="G646" s="292">
        <v>0</v>
      </c>
      <c r="H646" s="292">
        <v>1</v>
      </c>
      <c r="I646" s="293">
        <v>423</v>
      </c>
      <c r="J646" s="299">
        <v>0</v>
      </c>
    </row>
    <row r="647" spans="1:10" ht="20" x14ac:dyDescent="0.2">
      <c r="A647" s="291">
        <v>853</v>
      </c>
      <c r="B647" s="292">
        <v>37</v>
      </c>
      <c r="C647" s="292">
        <v>19</v>
      </c>
      <c r="D647" s="292">
        <v>2</v>
      </c>
      <c r="E647" s="292">
        <v>7260</v>
      </c>
      <c r="F647" s="292">
        <v>3.5</v>
      </c>
      <c r="G647" s="292">
        <v>0</v>
      </c>
      <c r="H647" s="292">
        <v>1</v>
      </c>
      <c r="I647" s="293">
        <v>1987</v>
      </c>
      <c r="J647" s="299">
        <v>0</v>
      </c>
    </row>
    <row r="648" spans="1:10" ht="20" x14ac:dyDescent="0.2">
      <c r="A648" s="291">
        <v>854</v>
      </c>
      <c r="B648" s="292">
        <v>36</v>
      </c>
      <c r="C648" s="292">
        <v>20</v>
      </c>
      <c r="D648" s="292">
        <v>2</v>
      </c>
      <c r="E648" s="292">
        <v>7600</v>
      </c>
      <c r="F648" s="292">
        <v>3.9</v>
      </c>
      <c r="G648" s="292">
        <v>1</v>
      </c>
      <c r="H648" s="292">
        <v>1</v>
      </c>
      <c r="I648" s="293">
        <v>1245</v>
      </c>
      <c r="J648" s="299">
        <v>0</v>
      </c>
    </row>
    <row r="649" spans="1:10" ht="20" x14ac:dyDescent="0.2">
      <c r="A649" s="291">
        <v>855</v>
      </c>
      <c r="B649" s="292">
        <v>46</v>
      </c>
      <c r="C649" s="292">
        <v>27</v>
      </c>
      <c r="D649" s="292">
        <v>1</v>
      </c>
      <c r="E649" s="292">
        <v>6690</v>
      </c>
      <c r="F649" s="292">
        <v>6.4</v>
      </c>
      <c r="G649" s="292">
        <v>1</v>
      </c>
      <c r="H649" s="292">
        <v>1</v>
      </c>
      <c r="I649" s="293">
        <v>699</v>
      </c>
      <c r="J649" s="299">
        <v>0</v>
      </c>
    </row>
    <row r="650" spans="1:10" ht="20" x14ac:dyDescent="0.2">
      <c r="A650" s="291">
        <v>857</v>
      </c>
      <c r="B650" s="292">
        <v>30</v>
      </c>
      <c r="C650" s="292">
        <v>17</v>
      </c>
      <c r="D650" s="292">
        <v>1</v>
      </c>
      <c r="E650" s="292">
        <v>4910</v>
      </c>
      <c r="F650" s="292">
        <v>8.5</v>
      </c>
      <c r="G650" s="292">
        <v>1</v>
      </c>
      <c r="H650" s="292">
        <v>0</v>
      </c>
      <c r="I650" s="293">
        <v>260</v>
      </c>
      <c r="J650" s="299">
        <v>0</v>
      </c>
    </row>
    <row r="651" spans="1:10" ht="20" x14ac:dyDescent="0.2">
      <c r="A651" s="291">
        <v>858</v>
      </c>
      <c r="B651" s="292">
        <v>53</v>
      </c>
      <c r="C651" s="292">
        <v>28</v>
      </c>
      <c r="D651" s="292">
        <v>1</v>
      </c>
      <c r="E651" s="292">
        <v>6110</v>
      </c>
      <c r="F651" s="292">
        <v>6.3</v>
      </c>
      <c r="G651" s="292">
        <v>1</v>
      </c>
      <c r="H651" s="292">
        <v>1</v>
      </c>
      <c r="I651" s="293">
        <v>706</v>
      </c>
      <c r="J651" s="299">
        <v>0</v>
      </c>
    </row>
    <row r="652" spans="1:10" ht="20" x14ac:dyDescent="0.2">
      <c r="A652" s="291">
        <v>859</v>
      </c>
      <c r="B652" s="292">
        <v>56</v>
      </c>
      <c r="C652" s="292">
        <v>49</v>
      </c>
      <c r="D652" s="292">
        <v>1</v>
      </c>
      <c r="E652" s="292">
        <v>24770</v>
      </c>
      <c r="F652" s="292">
        <v>5.6</v>
      </c>
      <c r="G652" s="292">
        <v>0</v>
      </c>
      <c r="H652" s="292">
        <v>0</v>
      </c>
      <c r="I652" s="293">
        <v>827</v>
      </c>
      <c r="J652" s="299">
        <v>0</v>
      </c>
    </row>
    <row r="653" spans="1:10" ht="20" x14ac:dyDescent="0.2">
      <c r="A653" s="291">
        <v>861</v>
      </c>
      <c r="B653" s="292">
        <v>49</v>
      </c>
      <c r="C653" s="292">
        <v>30</v>
      </c>
      <c r="D653" s="292">
        <v>2</v>
      </c>
      <c r="E653" s="292">
        <v>11200</v>
      </c>
      <c r="F653" s="292">
        <v>3.2</v>
      </c>
      <c r="G653" s="292">
        <v>0</v>
      </c>
      <c r="H653" s="292">
        <v>1</v>
      </c>
      <c r="I653" s="293">
        <v>738</v>
      </c>
      <c r="J653" s="299">
        <v>0</v>
      </c>
    </row>
    <row r="654" spans="1:10" ht="20" x14ac:dyDescent="0.2">
      <c r="A654" s="291">
        <v>862</v>
      </c>
      <c r="B654" s="292">
        <v>36</v>
      </c>
      <c r="C654" s="292">
        <v>28</v>
      </c>
      <c r="D654" s="292">
        <v>1</v>
      </c>
      <c r="E654" s="292">
        <v>8410</v>
      </c>
      <c r="F654" s="292">
        <v>1.5</v>
      </c>
      <c r="G654" s="292">
        <v>1</v>
      </c>
      <c r="H654" s="292">
        <v>0</v>
      </c>
      <c r="I654" s="293">
        <v>735</v>
      </c>
      <c r="J654" s="299">
        <v>0</v>
      </c>
    </row>
    <row r="655" spans="1:10" ht="20" x14ac:dyDescent="0.2">
      <c r="A655" s="291">
        <v>863</v>
      </c>
      <c r="B655" s="292">
        <v>48</v>
      </c>
      <c r="C655" s="292">
        <v>14</v>
      </c>
      <c r="D655" s="292">
        <v>1</v>
      </c>
      <c r="E655" s="292">
        <v>4870</v>
      </c>
      <c r="F655" s="292">
        <v>6.1</v>
      </c>
      <c r="G655" s="292">
        <v>0</v>
      </c>
      <c r="H655" s="292">
        <v>1</v>
      </c>
      <c r="I655" s="293">
        <v>646</v>
      </c>
      <c r="J655" s="299">
        <v>0</v>
      </c>
    </row>
    <row r="656" spans="1:10" ht="20" x14ac:dyDescent="0.2">
      <c r="A656" s="291">
        <v>864</v>
      </c>
      <c r="B656" s="292">
        <v>34</v>
      </c>
      <c r="C656" s="292">
        <v>17</v>
      </c>
      <c r="D656" s="292">
        <v>4</v>
      </c>
      <c r="E656" s="292">
        <v>5840</v>
      </c>
      <c r="F656" s="292">
        <v>6.9</v>
      </c>
      <c r="G656" s="292">
        <v>1</v>
      </c>
      <c r="H656" s="292">
        <v>0</v>
      </c>
      <c r="I656" s="293">
        <v>1090</v>
      </c>
      <c r="J656" s="299">
        <v>0</v>
      </c>
    </row>
    <row r="657" spans="1:10" ht="20" x14ac:dyDescent="0.2">
      <c r="A657" s="291">
        <v>866</v>
      </c>
      <c r="B657" s="292">
        <v>42</v>
      </c>
      <c r="C657" s="292">
        <v>34</v>
      </c>
      <c r="D657" s="292">
        <v>1</v>
      </c>
      <c r="E657" s="292">
        <v>9420</v>
      </c>
      <c r="F657" s="292">
        <v>8.9</v>
      </c>
      <c r="G657" s="292">
        <v>1</v>
      </c>
      <c r="H657" s="292">
        <v>1</v>
      </c>
      <c r="I657" s="293">
        <v>1450</v>
      </c>
      <c r="J657" s="299">
        <v>0</v>
      </c>
    </row>
    <row r="658" spans="1:10" ht="20" x14ac:dyDescent="0.2">
      <c r="A658" s="291">
        <v>867</v>
      </c>
      <c r="B658" s="292">
        <v>51</v>
      </c>
      <c r="C658" s="292">
        <v>17</v>
      </c>
      <c r="D658" s="292">
        <v>4</v>
      </c>
      <c r="E658" s="292">
        <v>6870</v>
      </c>
      <c r="F658" s="292">
        <v>5.7</v>
      </c>
      <c r="G658" s="292">
        <v>0</v>
      </c>
      <c r="H658" s="292">
        <v>1</v>
      </c>
      <c r="I658" s="293">
        <v>998</v>
      </c>
      <c r="J658" s="299">
        <v>0</v>
      </c>
    </row>
    <row r="659" spans="1:10" ht="20" x14ac:dyDescent="0.2">
      <c r="A659" s="291">
        <v>868</v>
      </c>
      <c r="B659" s="292">
        <v>29</v>
      </c>
      <c r="C659" s="292">
        <v>20</v>
      </c>
      <c r="D659" s="292">
        <v>1</v>
      </c>
      <c r="E659" s="292">
        <v>5900</v>
      </c>
      <c r="F659" s="292">
        <v>6.3</v>
      </c>
      <c r="G659" s="292">
        <v>1</v>
      </c>
      <c r="H659" s="292">
        <v>0</v>
      </c>
      <c r="I659" s="293">
        <v>914</v>
      </c>
      <c r="J659" s="299">
        <v>0</v>
      </c>
    </row>
    <row r="660" spans="1:10" ht="20" x14ac:dyDescent="0.2">
      <c r="A660" s="291">
        <v>869</v>
      </c>
      <c r="B660" s="292">
        <v>48</v>
      </c>
      <c r="C660" s="292">
        <v>15</v>
      </c>
      <c r="D660" s="292">
        <v>2</v>
      </c>
      <c r="E660" s="292">
        <v>8470</v>
      </c>
      <c r="F660" s="292">
        <v>3</v>
      </c>
      <c r="G660" s="292">
        <v>1</v>
      </c>
      <c r="H660" s="292">
        <v>0</v>
      </c>
      <c r="I660" s="293">
        <v>111</v>
      </c>
      <c r="J660" s="299">
        <v>0</v>
      </c>
    </row>
    <row r="661" spans="1:10" ht="20" x14ac:dyDescent="0.2">
      <c r="A661" s="291">
        <v>870</v>
      </c>
      <c r="B661" s="292">
        <v>49</v>
      </c>
      <c r="C661" s="292">
        <v>39</v>
      </c>
      <c r="D661" s="292">
        <v>1</v>
      </c>
      <c r="E661" s="292">
        <v>11300</v>
      </c>
      <c r="F661" s="292">
        <v>4.2</v>
      </c>
      <c r="G661" s="292">
        <v>1</v>
      </c>
      <c r="H661" s="292">
        <v>0</v>
      </c>
      <c r="I661" s="293">
        <v>1012</v>
      </c>
      <c r="J661" s="299">
        <v>0</v>
      </c>
    </row>
    <row r="662" spans="1:10" ht="20" x14ac:dyDescent="0.2">
      <c r="A662" s="291">
        <v>872</v>
      </c>
      <c r="B662" s="292">
        <v>29</v>
      </c>
      <c r="C662" s="292">
        <v>18</v>
      </c>
      <c r="D662" s="292">
        <v>2</v>
      </c>
      <c r="E662" s="292">
        <v>5400</v>
      </c>
      <c r="F662" s="292">
        <v>7</v>
      </c>
      <c r="G662" s="292">
        <v>1</v>
      </c>
      <c r="H662" s="292">
        <v>0</v>
      </c>
      <c r="I662" s="293">
        <v>1344</v>
      </c>
      <c r="J662" s="299">
        <v>0</v>
      </c>
    </row>
    <row r="663" spans="1:10" ht="20" x14ac:dyDescent="0.2">
      <c r="A663" s="291">
        <v>873</v>
      </c>
      <c r="B663" s="292">
        <v>33</v>
      </c>
      <c r="C663" s="292">
        <v>18</v>
      </c>
      <c r="D663" s="292">
        <v>3</v>
      </c>
      <c r="E663" s="292">
        <v>6150</v>
      </c>
      <c r="F663" s="292">
        <v>7.3</v>
      </c>
      <c r="G663" s="292">
        <v>0</v>
      </c>
      <c r="H663" s="292">
        <v>1</v>
      </c>
      <c r="I663" s="293">
        <v>404</v>
      </c>
      <c r="J663" s="299">
        <v>0</v>
      </c>
    </row>
    <row r="664" spans="1:10" ht="20" x14ac:dyDescent="0.2">
      <c r="A664" s="291">
        <v>874</v>
      </c>
      <c r="B664" s="292">
        <v>37</v>
      </c>
      <c r="C664" s="292">
        <v>13</v>
      </c>
      <c r="D664" s="292">
        <v>1</v>
      </c>
      <c r="E664" s="292">
        <v>5410</v>
      </c>
      <c r="F664" s="292">
        <v>2.2999999999999998</v>
      </c>
      <c r="G664" s="292">
        <v>1</v>
      </c>
      <c r="H664" s="292">
        <v>1</v>
      </c>
      <c r="I664" s="293">
        <v>416</v>
      </c>
      <c r="J664" s="299">
        <v>0</v>
      </c>
    </row>
    <row r="665" spans="1:10" ht="20" x14ac:dyDescent="0.2">
      <c r="A665" s="291">
        <v>875</v>
      </c>
      <c r="B665" s="292">
        <v>30</v>
      </c>
      <c r="C665" s="292">
        <v>17</v>
      </c>
      <c r="D665" s="292">
        <v>1</v>
      </c>
      <c r="E665" s="292">
        <v>5060</v>
      </c>
      <c r="F665" s="292">
        <v>4.7</v>
      </c>
      <c r="G665" s="292">
        <v>1</v>
      </c>
      <c r="H665" s="292">
        <v>1</v>
      </c>
      <c r="I665" s="293">
        <v>177</v>
      </c>
      <c r="J665" s="299">
        <v>0</v>
      </c>
    </row>
    <row r="666" spans="1:10" ht="20" x14ac:dyDescent="0.2">
      <c r="A666" s="291">
        <v>876</v>
      </c>
      <c r="B666" s="292">
        <v>47</v>
      </c>
      <c r="C666" s="292">
        <v>39</v>
      </c>
      <c r="D666" s="292">
        <v>1</v>
      </c>
      <c r="E666" s="292">
        <v>12500</v>
      </c>
      <c r="F666" s="292">
        <v>8.6</v>
      </c>
      <c r="G666" s="292">
        <v>0</v>
      </c>
      <c r="H666" s="292">
        <v>0</v>
      </c>
      <c r="I666" s="293">
        <v>1062</v>
      </c>
      <c r="J666" s="299">
        <v>0</v>
      </c>
    </row>
    <row r="667" spans="1:10" ht="20" x14ac:dyDescent="0.2">
      <c r="A667" s="291">
        <v>877</v>
      </c>
      <c r="B667" s="292">
        <v>33</v>
      </c>
      <c r="C667" s="292">
        <v>12</v>
      </c>
      <c r="D667" s="292">
        <v>2</v>
      </c>
      <c r="E667" s="292">
        <v>5000</v>
      </c>
      <c r="F667" s="292">
        <v>4.9000000000000004</v>
      </c>
      <c r="G667" s="292">
        <v>0</v>
      </c>
      <c r="H667" s="292">
        <v>0</v>
      </c>
      <c r="I667" s="293">
        <v>101</v>
      </c>
      <c r="J667" s="299">
        <v>0</v>
      </c>
    </row>
    <row r="668" spans="1:10" ht="20" x14ac:dyDescent="0.2">
      <c r="A668" s="291">
        <v>878</v>
      </c>
      <c r="B668" s="292">
        <v>46</v>
      </c>
      <c r="C668" s="292">
        <v>17</v>
      </c>
      <c r="D668" s="292">
        <v>1</v>
      </c>
      <c r="E668" s="292">
        <v>5460</v>
      </c>
      <c r="F668" s="292">
        <v>0.3</v>
      </c>
      <c r="G668" s="292">
        <v>0</v>
      </c>
      <c r="H668" s="292">
        <v>1</v>
      </c>
      <c r="I668" s="293">
        <v>255</v>
      </c>
      <c r="J668" s="299">
        <v>0</v>
      </c>
    </row>
    <row r="669" spans="1:10" ht="20" x14ac:dyDescent="0.2">
      <c r="A669" s="291">
        <v>880</v>
      </c>
      <c r="B669" s="292">
        <v>39</v>
      </c>
      <c r="C669" s="292">
        <v>25</v>
      </c>
      <c r="D669" s="292">
        <v>1</v>
      </c>
      <c r="E669" s="292">
        <v>7080</v>
      </c>
      <c r="F669" s="292">
        <v>5.6</v>
      </c>
      <c r="G669" s="292">
        <v>1</v>
      </c>
      <c r="H669" s="292">
        <v>0</v>
      </c>
      <c r="I669" s="293">
        <v>1603</v>
      </c>
      <c r="J669" s="299">
        <v>0</v>
      </c>
    </row>
    <row r="670" spans="1:10" ht="20" x14ac:dyDescent="0.2">
      <c r="A670" s="291">
        <v>881</v>
      </c>
      <c r="B670" s="292">
        <v>34</v>
      </c>
      <c r="C670" s="292">
        <v>20</v>
      </c>
      <c r="D670" s="292">
        <v>1</v>
      </c>
      <c r="E670" s="292">
        <v>6190</v>
      </c>
      <c r="F670" s="292">
        <v>6.6</v>
      </c>
      <c r="G670" s="292">
        <v>0</v>
      </c>
      <c r="H670" s="292">
        <v>0</v>
      </c>
      <c r="I670" s="293">
        <v>201</v>
      </c>
      <c r="J670" s="299">
        <v>0</v>
      </c>
    </row>
    <row r="671" spans="1:10" ht="20" x14ac:dyDescent="0.2">
      <c r="A671" s="291">
        <v>882</v>
      </c>
      <c r="B671" s="292">
        <v>28</v>
      </c>
      <c r="C671" s="292">
        <v>16</v>
      </c>
      <c r="D671" s="292">
        <v>1</v>
      </c>
      <c r="E671" s="292">
        <v>5000</v>
      </c>
      <c r="F671" s="292">
        <v>3.1</v>
      </c>
      <c r="G671" s="292">
        <v>1</v>
      </c>
      <c r="H671" s="292">
        <v>0</v>
      </c>
      <c r="I671" s="293">
        <v>1093</v>
      </c>
      <c r="J671" s="299">
        <v>0</v>
      </c>
    </row>
    <row r="672" spans="1:10" ht="20" x14ac:dyDescent="0.2">
      <c r="A672" s="291">
        <v>883</v>
      </c>
      <c r="B672" s="292">
        <v>43</v>
      </c>
      <c r="C672" s="292">
        <v>21</v>
      </c>
      <c r="D672" s="292">
        <v>3</v>
      </c>
      <c r="E672" s="292">
        <v>23050</v>
      </c>
      <c r="F672" s="292">
        <v>4.0999999999999996</v>
      </c>
      <c r="G672" s="292">
        <v>1</v>
      </c>
      <c r="H672" s="292">
        <v>0</v>
      </c>
      <c r="I672" s="293">
        <v>779</v>
      </c>
      <c r="J672" s="299">
        <v>0</v>
      </c>
    </row>
    <row r="673" spans="1:10" ht="20" x14ac:dyDescent="0.2">
      <c r="A673" s="291">
        <v>884</v>
      </c>
      <c r="B673" s="292">
        <v>33</v>
      </c>
      <c r="C673" s="292">
        <v>14</v>
      </c>
      <c r="D673" s="292">
        <v>2</v>
      </c>
      <c r="E673" s="292">
        <v>4970</v>
      </c>
      <c r="F673" s="292">
        <v>4.8</v>
      </c>
      <c r="G673" s="292">
        <v>1</v>
      </c>
      <c r="H673" s="292">
        <v>0</v>
      </c>
      <c r="I673" s="293">
        <v>1148</v>
      </c>
      <c r="J673" s="299">
        <v>0</v>
      </c>
    </row>
    <row r="674" spans="1:10" ht="20" x14ac:dyDescent="0.2">
      <c r="A674" s="291">
        <v>885</v>
      </c>
      <c r="B674" s="292">
        <v>45</v>
      </c>
      <c r="C674" s="292">
        <v>15</v>
      </c>
      <c r="D674" s="292">
        <v>4</v>
      </c>
      <c r="E674" s="292">
        <v>5640</v>
      </c>
      <c r="F674" s="292">
        <v>6.6</v>
      </c>
      <c r="G674" s="292">
        <v>1</v>
      </c>
      <c r="H674" s="292">
        <v>1</v>
      </c>
      <c r="I674" s="293">
        <v>112</v>
      </c>
      <c r="J674" s="299">
        <v>0</v>
      </c>
    </row>
    <row r="675" spans="1:10" ht="20" x14ac:dyDescent="0.2">
      <c r="A675" s="291">
        <v>888</v>
      </c>
      <c r="B675" s="292">
        <v>30</v>
      </c>
      <c r="C675" s="292">
        <v>17</v>
      </c>
      <c r="D675" s="292">
        <v>3</v>
      </c>
      <c r="E675" s="292">
        <v>7060</v>
      </c>
      <c r="F675" s="292">
        <v>3.7</v>
      </c>
      <c r="G675" s="292">
        <v>0</v>
      </c>
      <c r="H675" s="292">
        <v>0</v>
      </c>
      <c r="I675" s="293">
        <v>744</v>
      </c>
      <c r="J675" s="299">
        <v>0</v>
      </c>
    </row>
    <row r="676" spans="1:10" ht="20" x14ac:dyDescent="0.2">
      <c r="A676" s="291">
        <v>889</v>
      </c>
      <c r="B676" s="292">
        <v>24</v>
      </c>
      <c r="C676" s="292">
        <v>14</v>
      </c>
      <c r="D676" s="292">
        <v>1</v>
      </c>
      <c r="E676" s="292">
        <v>4530</v>
      </c>
      <c r="F676" s="292">
        <v>4.7</v>
      </c>
      <c r="G676" s="292">
        <v>1</v>
      </c>
      <c r="H676" s="292">
        <v>0</v>
      </c>
      <c r="I676" s="293">
        <v>538</v>
      </c>
      <c r="J676" s="299">
        <v>0</v>
      </c>
    </row>
    <row r="677" spans="1:10" ht="20" x14ac:dyDescent="0.2">
      <c r="A677" s="291">
        <v>891</v>
      </c>
      <c r="B677" s="292">
        <v>41</v>
      </c>
      <c r="C677" s="292">
        <v>19</v>
      </c>
      <c r="D677" s="292">
        <v>2</v>
      </c>
      <c r="E677" s="292">
        <v>7150</v>
      </c>
      <c r="F677" s="292">
        <v>0.1</v>
      </c>
      <c r="G677" s="292">
        <v>1</v>
      </c>
      <c r="H677" s="292">
        <v>1</v>
      </c>
      <c r="I677" s="293">
        <v>974</v>
      </c>
      <c r="J677" s="299">
        <v>0</v>
      </c>
    </row>
    <row r="678" spans="1:10" ht="20" x14ac:dyDescent="0.2">
      <c r="A678" s="291">
        <v>892</v>
      </c>
      <c r="B678" s="292">
        <v>31</v>
      </c>
      <c r="C678" s="292">
        <v>19</v>
      </c>
      <c r="D678" s="292">
        <v>2</v>
      </c>
      <c r="E678" s="292">
        <v>5050</v>
      </c>
      <c r="F678" s="292">
        <v>6.1</v>
      </c>
      <c r="G678" s="292">
        <v>0</v>
      </c>
      <c r="H678" s="292">
        <v>0</v>
      </c>
      <c r="I678" s="293">
        <v>266</v>
      </c>
      <c r="J678" s="299">
        <v>0</v>
      </c>
    </row>
    <row r="679" spans="1:10" ht="20" x14ac:dyDescent="0.2">
      <c r="A679" s="291">
        <v>893</v>
      </c>
      <c r="B679" s="292">
        <v>32</v>
      </c>
      <c r="C679" s="292">
        <v>23</v>
      </c>
      <c r="D679" s="292">
        <v>1</v>
      </c>
      <c r="E679" s="292">
        <v>8100</v>
      </c>
      <c r="F679" s="292">
        <v>6.9</v>
      </c>
      <c r="G679" s="292">
        <v>1</v>
      </c>
      <c r="H679" s="292">
        <v>1</v>
      </c>
      <c r="I679" s="293">
        <v>2539</v>
      </c>
      <c r="J679" s="299">
        <v>0</v>
      </c>
    </row>
    <row r="680" spans="1:10" ht="20" x14ac:dyDescent="0.2">
      <c r="A680" s="291">
        <v>894</v>
      </c>
      <c r="B680" s="292">
        <v>32</v>
      </c>
      <c r="C680" s="292">
        <v>19</v>
      </c>
      <c r="D680" s="292">
        <v>2</v>
      </c>
      <c r="E680" s="292">
        <v>7940.0000000000009</v>
      </c>
      <c r="F680" s="292">
        <v>3</v>
      </c>
      <c r="G680" s="292">
        <v>1</v>
      </c>
      <c r="H680" s="292">
        <v>0</v>
      </c>
      <c r="I680" s="293">
        <v>1113</v>
      </c>
      <c r="J680" s="299">
        <v>0</v>
      </c>
    </row>
    <row r="681" spans="1:10" ht="20" x14ac:dyDescent="0.2">
      <c r="A681" s="291">
        <v>895</v>
      </c>
      <c r="B681" s="292">
        <v>41</v>
      </c>
      <c r="C681" s="292">
        <v>32</v>
      </c>
      <c r="D681" s="292">
        <v>1</v>
      </c>
      <c r="E681" s="292">
        <v>9740</v>
      </c>
      <c r="F681" s="292">
        <v>3.5</v>
      </c>
      <c r="G681" s="292">
        <v>0</v>
      </c>
      <c r="H681" s="292">
        <v>0</v>
      </c>
      <c r="I681" s="293">
        <v>362</v>
      </c>
      <c r="J681" s="299">
        <v>0</v>
      </c>
    </row>
    <row r="682" spans="1:10" ht="20" x14ac:dyDescent="0.2">
      <c r="A682" s="291">
        <v>899</v>
      </c>
      <c r="B682" s="292">
        <v>35</v>
      </c>
      <c r="C682" s="292">
        <v>20</v>
      </c>
      <c r="D682" s="292">
        <v>3</v>
      </c>
      <c r="E682" s="292">
        <v>5390</v>
      </c>
      <c r="F682" s="292">
        <v>3.6</v>
      </c>
      <c r="G682" s="292">
        <v>1</v>
      </c>
      <c r="H682" s="292">
        <v>0</v>
      </c>
      <c r="I682" s="293">
        <v>68</v>
      </c>
      <c r="J682" s="299">
        <v>0</v>
      </c>
    </row>
    <row r="683" spans="1:10" ht="20" x14ac:dyDescent="0.2">
      <c r="A683" s="291">
        <v>900</v>
      </c>
      <c r="B683" s="292">
        <v>24</v>
      </c>
      <c r="C683" s="292">
        <v>13</v>
      </c>
      <c r="D683" s="292">
        <v>1</v>
      </c>
      <c r="E683" s="292">
        <v>4500</v>
      </c>
      <c r="F683" s="292">
        <v>2.7</v>
      </c>
      <c r="G683" s="292">
        <v>1</v>
      </c>
      <c r="H683" s="292">
        <v>1</v>
      </c>
      <c r="I683" s="293">
        <v>616</v>
      </c>
      <c r="J683" s="299">
        <v>0</v>
      </c>
    </row>
    <row r="684" spans="1:10" ht="20" x14ac:dyDescent="0.2">
      <c r="A684" s="291">
        <v>902</v>
      </c>
      <c r="B684" s="292">
        <v>31</v>
      </c>
      <c r="C684" s="292">
        <v>21</v>
      </c>
      <c r="D684" s="292">
        <v>1</v>
      </c>
      <c r="E684" s="292">
        <v>6110</v>
      </c>
      <c r="F684" s="292">
        <v>1</v>
      </c>
      <c r="G684" s="292">
        <v>1</v>
      </c>
      <c r="H684" s="292">
        <v>1</v>
      </c>
      <c r="I684" s="293">
        <v>835</v>
      </c>
      <c r="J684" s="299">
        <v>0</v>
      </c>
    </row>
    <row r="685" spans="1:10" ht="20" x14ac:dyDescent="0.2">
      <c r="A685" s="291">
        <v>903</v>
      </c>
      <c r="B685" s="292">
        <v>36</v>
      </c>
      <c r="C685" s="292">
        <v>29</v>
      </c>
      <c r="D685" s="292">
        <v>1</v>
      </c>
      <c r="E685" s="292">
        <v>5820</v>
      </c>
      <c r="F685" s="292">
        <v>5.5</v>
      </c>
      <c r="G685" s="292">
        <v>1</v>
      </c>
      <c r="H685" s="292">
        <v>1</v>
      </c>
      <c r="I685" s="293">
        <v>290</v>
      </c>
      <c r="J685" s="299">
        <v>0</v>
      </c>
    </row>
    <row r="686" spans="1:10" ht="20" x14ac:dyDescent="0.2">
      <c r="A686" s="291">
        <v>904</v>
      </c>
      <c r="B686" s="292">
        <v>49</v>
      </c>
      <c r="C686" s="292">
        <v>19</v>
      </c>
      <c r="D686" s="292">
        <v>4</v>
      </c>
      <c r="E686" s="292">
        <v>42130</v>
      </c>
      <c r="F686" s="292">
        <v>5.7</v>
      </c>
      <c r="G686" s="292">
        <v>1</v>
      </c>
      <c r="H686" s="292">
        <v>1</v>
      </c>
      <c r="I686" s="293">
        <v>3193</v>
      </c>
      <c r="J686" s="299">
        <v>0</v>
      </c>
    </row>
    <row r="687" spans="1:10" ht="20" x14ac:dyDescent="0.2">
      <c r="A687" s="291">
        <v>905</v>
      </c>
      <c r="B687" s="292">
        <v>51</v>
      </c>
      <c r="C687" s="292">
        <v>16</v>
      </c>
      <c r="D687" s="292">
        <v>2</v>
      </c>
      <c r="E687" s="292">
        <v>6210</v>
      </c>
      <c r="F687" s="292">
        <v>4.7</v>
      </c>
      <c r="G687" s="292">
        <v>1</v>
      </c>
      <c r="H687" s="292">
        <v>0</v>
      </c>
      <c r="I687" s="293">
        <v>316</v>
      </c>
      <c r="J687" s="299">
        <v>0</v>
      </c>
    </row>
    <row r="688" spans="1:10" ht="20" x14ac:dyDescent="0.2">
      <c r="A688" s="291">
        <v>906</v>
      </c>
      <c r="B688" s="292">
        <v>53</v>
      </c>
      <c r="C688" s="292">
        <v>36</v>
      </c>
      <c r="D688" s="292">
        <v>1</v>
      </c>
      <c r="E688" s="292">
        <v>12620</v>
      </c>
      <c r="F688" s="292">
        <v>6.6</v>
      </c>
      <c r="G688" s="292">
        <v>1</v>
      </c>
      <c r="H688" s="292">
        <v>0</v>
      </c>
      <c r="I688" s="293">
        <v>170</v>
      </c>
      <c r="J688" s="299">
        <v>0</v>
      </c>
    </row>
    <row r="689" spans="1:10" ht="20" x14ac:dyDescent="0.2">
      <c r="A689" s="291">
        <v>907</v>
      </c>
      <c r="B689" s="292">
        <v>34</v>
      </c>
      <c r="C689" s="292">
        <v>16</v>
      </c>
      <c r="D689" s="292">
        <v>1</v>
      </c>
      <c r="E689" s="292">
        <v>5440</v>
      </c>
      <c r="F689" s="292">
        <v>8.3000000000000007</v>
      </c>
      <c r="G689" s="292">
        <v>1</v>
      </c>
      <c r="H689" s="292">
        <v>1</v>
      </c>
      <c r="I689" s="293">
        <v>375</v>
      </c>
      <c r="J689" s="299">
        <v>0</v>
      </c>
    </row>
    <row r="690" spans="1:10" ht="20" x14ac:dyDescent="0.2">
      <c r="A690" s="291">
        <v>908</v>
      </c>
      <c r="B690" s="292">
        <v>35</v>
      </c>
      <c r="C690" s="292">
        <v>21</v>
      </c>
      <c r="D690" s="292">
        <v>2</v>
      </c>
      <c r="E690" s="292">
        <v>8000</v>
      </c>
      <c r="F690" s="292">
        <v>5.6</v>
      </c>
      <c r="G690" s="292">
        <v>0</v>
      </c>
      <c r="H690" s="292">
        <v>1</v>
      </c>
      <c r="I690" s="293">
        <v>1745</v>
      </c>
      <c r="J690" s="299">
        <v>0</v>
      </c>
    </row>
    <row r="691" spans="1:10" ht="20" x14ac:dyDescent="0.2">
      <c r="A691" s="291">
        <v>909</v>
      </c>
      <c r="B691" s="292">
        <v>36</v>
      </c>
      <c r="C691" s="292">
        <v>17</v>
      </c>
      <c r="D691" s="292">
        <v>1</v>
      </c>
      <c r="E691" s="292">
        <v>4940</v>
      </c>
      <c r="F691" s="292">
        <v>5.2</v>
      </c>
      <c r="G691" s="292">
        <v>0</v>
      </c>
      <c r="H691" s="292">
        <v>0</v>
      </c>
      <c r="I691" s="293">
        <v>507</v>
      </c>
      <c r="J691" s="299">
        <v>0</v>
      </c>
    </row>
    <row r="692" spans="1:10" ht="20" x14ac:dyDescent="0.2">
      <c r="A692" s="291">
        <v>910</v>
      </c>
      <c r="B692" s="292">
        <v>44</v>
      </c>
      <c r="C692" s="292">
        <v>16</v>
      </c>
      <c r="D692" s="292">
        <v>2</v>
      </c>
      <c r="E692" s="292">
        <v>6790</v>
      </c>
      <c r="F692" s="292">
        <v>3.6</v>
      </c>
      <c r="G692" s="292">
        <v>1</v>
      </c>
      <c r="H692" s="292">
        <v>0</v>
      </c>
      <c r="I692" s="293">
        <v>266</v>
      </c>
      <c r="J692" s="299">
        <v>0</v>
      </c>
    </row>
    <row r="693" spans="1:10" ht="20" x14ac:dyDescent="0.2">
      <c r="A693" s="291">
        <v>911</v>
      </c>
      <c r="B693" s="292">
        <v>40</v>
      </c>
      <c r="C693" s="292">
        <v>22</v>
      </c>
      <c r="D693" s="292">
        <v>2</v>
      </c>
      <c r="E693" s="292">
        <v>10310</v>
      </c>
      <c r="F693" s="292">
        <v>7.3</v>
      </c>
      <c r="G693" s="292">
        <v>1</v>
      </c>
      <c r="H693" s="292">
        <v>0</v>
      </c>
      <c r="I693" s="293">
        <v>582</v>
      </c>
      <c r="J693" s="299">
        <v>0</v>
      </c>
    </row>
    <row r="694" spans="1:10" ht="20" x14ac:dyDescent="0.2">
      <c r="A694" s="291">
        <v>912</v>
      </c>
      <c r="B694" s="292">
        <v>41</v>
      </c>
      <c r="C694" s="292">
        <v>20</v>
      </c>
      <c r="D694" s="292">
        <v>2</v>
      </c>
      <c r="E694" s="292">
        <v>6630</v>
      </c>
      <c r="F694" s="292">
        <v>4.4000000000000004</v>
      </c>
      <c r="G694" s="292">
        <v>0</v>
      </c>
      <c r="H694" s="292">
        <v>0</v>
      </c>
      <c r="I694" s="293">
        <v>90</v>
      </c>
      <c r="J694" s="299">
        <v>0</v>
      </c>
    </row>
    <row r="695" spans="1:10" ht="20" x14ac:dyDescent="0.2">
      <c r="A695" s="291">
        <v>914</v>
      </c>
      <c r="B695" s="292">
        <v>45</v>
      </c>
      <c r="C695" s="292">
        <v>34</v>
      </c>
      <c r="D695" s="292">
        <v>2</v>
      </c>
      <c r="E695" s="292">
        <v>13600</v>
      </c>
      <c r="F695" s="292">
        <v>4.3</v>
      </c>
      <c r="G695" s="292">
        <v>1</v>
      </c>
      <c r="H695" s="292">
        <v>0</v>
      </c>
      <c r="I695" s="293">
        <v>1126</v>
      </c>
      <c r="J695" s="299">
        <v>0</v>
      </c>
    </row>
    <row r="696" spans="1:10" ht="20" x14ac:dyDescent="0.2">
      <c r="A696" s="291">
        <v>915</v>
      </c>
      <c r="B696" s="292">
        <v>39</v>
      </c>
      <c r="C696" s="292">
        <v>22</v>
      </c>
      <c r="D696" s="292">
        <v>2</v>
      </c>
      <c r="E696" s="292">
        <v>6640</v>
      </c>
      <c r="F696" s="292">
        <v>5.6</v>
      </c>
      <c r="G696" s="292">
        <v>1</v>
      </c>
      <c r="H696" s="292">
        <v>0</v>
      </c>
      <c r="I696" s="293">
        <v>357</v>
      </c>
      <c r="J696" s="299">
        <v>0</v>
      </c>
    </row>
    <row r="697" spans="1:10" ht="20" x14ac:dyDescent="0.2">
      <c r="A697" s="291">
        <v>916</v>
      </c>
      <c r="B697" s="292">
        <v>43</v>
      </c>
      <c r="C697" s="292">
        <v>32</v>
      </c>
      <c r="D697" s="292">
        <v>2</v>
      </c>
      <c r="E697" s="292">
        <v>13750</v>
      </c>
      <c r="F697" s="292">
        <v>3</v>
      </c>
      <c r="G697" s="292">
        <v>1</v>
      </c>
      <c r="H697" s="292">
        <v>1</v>
      </c>
      <c r="I697" s="293">
        <v>1271</v>
      </c>
      <c r="J697" s="299">
        <v>0</v>
      </c>
    </row>
    <row r="698" spans="1:10" ht="20" x14ac:dyDescent="0.2">
      <c r="A698" s="291">
        <v>917</v>
      </c>
      <c r="B698" s="292">
        <v>40</v>
      </c>
      <c r="C698" s="292">
        <v>13</v>
      </c>
      <c r="D698" s="292">
        <v>3</v>
      </c>
      <c r="E698" s="292">
        <v>5560</v>
      </c>
      <c r="F698" s="292">
        <v>8.5</v>
      </c>
      <c r="G698" s="292">
        <v>0</v>
      </c>
      <c r="H698" s="292">
        <v>1</v>
      </c>
      <c r="I698" s="293">
        <v>205</v>
      </c>
      <c r="J698" s="299">
        <v>0</v>
      </c>
    </row>
    <row r="699" spans="1:10" ht="20" x14ac:dyDescent="0.2">
      <c r="A699" s="291">
        <v>920</v>
      </c>
      <c r="B699" s="292">
        <v>32</v>
      </c>
      <c r="C699" s="292">
        <v>21</v>
      </c>
      <c r="D699" s="292">
        <v>1</v>
      </c>
      <c r="E699" s="292">
        <v>7030</v>
      </c>
      <c r="F699" s="292">
        <v>10.4</v>
      </c>
      <c r="G699" s="292">
        <v>1</v>
      </c>
      <c r="H699" s="292">
        <v>0</v>
      </c>
      <c r="I699" s="293">
        <v>473</v>
      </c>
      <c r="J699" s="299">
        <v>0</v>
      </c>
    </row>
    <row r="700" spans="1:10" ht="20" x14ac:dyDescent="0.2">
      <c r="A700" s="291">
        <v>921</v>
      </c>
      <c r="B700" s="292">
        <v>31</v>
      </c>
      <c r="C700" s="292">
        <v>21</v>
      </c>
      <c r="D700" s="292">
        <v>1</v>
      </c>
      <c r="E700" s="292">
        <v>5170</v>
      </c>
      <c r="F700" s="292">
        <v>1</v>
      </c>
      <c r="G700" s="292">
        <v>0</v>
      </c>
      <c r="H700" s="292">
        <v>0</v>
      </c>
      <c r="I700" s="293">
        <v>432</v>
      </c>
      <c r="J700" s="299">
        <v>0</v>
      </c>
    </row>
    <row r="701" spans="1:10" ht="20" x14ac:dyDescent="0.2">
      <c r="A701" s="291">
        <v>922</v>
      </c>
      <c r="B701" s="292">
        <v>47</v>
      </c>
      <c r="C701" s="292">
        <v>26</v>
      </c>
      <c r="D701" s="292">
        <v>2</v>
      </c>
      <c r="E701" s="292">
        <v>7720</v>
      </c>
      <c r="F701" s="292">
        <v>3.9</v>
      </c>
      <c r="G701" s="292">
        <v>1</v>
      </c>
      <c r="H701" s="292">
        <v>0</v>
      </c>
      <c r="I701" s="293">
        <v>1762</v>
      </c>
      <c r="J701" s="299">
        <v>0</v>
      </c>
    </row>
    <row r="702" spans="1:10" ht="20" x14ac:dyDescent="0.2">
      <c r="A702" s="291">
        <v>923</v>
      </c>
      <c r="B702" s="292">
        <v>43</v>
      </c>
      <c r="C702" s="292">
        <v>32</v>
      </c>
      <c r="D702" s="292">
        <v>1</v>
      </c>
      <c r="E702" s="292">
        <v>8300</v>
      </c>
      <c r="F702" s="292">
        <v>1.7</v>
      </c>
      <c r="G702" s="292">
        <v>1</v>
      </c>
      <c r="H702" s="292">
        <v>0</v>
      </c>
      <c r="I702" s="293">
        <v>756</v>
      </c>
      <c r="J702" s="299">
        <v>0</v>
      </c>
    </row>
    <row r="703" spans="1:10" ht="20" x14ac:dyDescent="0.2">
      <c r="A703" s="291">
        <v>924</v>
      </c>
      <c r="B703" s="292">
        <v>27</v>
      </c>
      <c r="C703" s="292">
        <v>13</v>
      </c>
      <c r="D703" s="292">
        <v>1</v>
      </c>
      <c r="E703" s="292">
        <v>4650</v>
      </c>
      <c r="F703" s="292">
        <v>5.9</v>
      </c>
      <c r="G703" s="292">
        <v>0</v>
      </c>
      <c r="H703" s="292">
        <v>0</v>
      </c>
      <c r="I703" s="293">
        <v>677</v>
      </c>
      <c r="J703" s="299">
        <v>0</v>
      </c>
    </row>
    <row r="704" spans="1:10" ht="20" x14ac:dyDescent="0.2">
      <c r="A704" s="291">
        <v>925</v>
      </c>
      <c r="B704" s="292">
        <v>53</v>
      </c>
      <c r="C704" s="292">
        <v>23</v>
      </c>
      <c r="D704" s="292">
        <v>2</v>
      </c>
      <c r="E704" s="292">
        <v>6520</v>
      </c>
      <c r="F704" s="292">
        <v>4.7</v>
      </c>
      <c r="G704" s="292">
        <v>1</v>
      </c>
      <c r="H704" s="292">
        <v>1</v>
      </c>
      <c r="I704" s="293">
        <v>695</v>
      </c>
      <c r="J704" s="299">
        <v>0</v>
      </c>
    </row>
    <row r="705" spans="1:10" ht="20" x14ac:dyDescent="0.2">
      <c r="A705" s="291">
        <v>927</v>
      </c>
      <c r="B705" s="292">
        <v>35</v>
      </c>
      <c r="C705" s="292">
        <v>15</v>
      </c>
      <c r="D705" s="292">
        <v>1</v>
      </c>
      <c r="E705" s="292">
        <v>5580</v>
      </c>
      <c r="F705" s="292">
        <v>5.8</v>
      </c>
      <c r="G705" s="292">
        <v>1</v>
      </c>
      <c r="H705" s="292">
        <v>0</v>
      </c>
      <c r="I705" s="293">
        <v>126</v>
      </c>
      <c r="J705" s="299">
        <v>0</v>
      </c>
    </row>
    <row r="706" spans="1:10" ht="20" x14ac:dyDescent="0.2">
      <c r="A706" s="291">
        <v>929</v>
      </c>
      <c r="B706" s="292">
        <v>37</v>
      </c>
      <c r="C706" s="292">
        <v>14</v>
      </c>
      <c r="D706" s="292">
        <v>3</v>
      </c>
      <c r="E706" s="292">
        <v>4770</v>
      </c>
      <c r="F706" s="292">
        <v>0.8</v>
      </c>
      <c r="G706" s="292">
        <v>0</v>
      </c>
      <c r="H706" s="292">
        <v>1</v>
      </c>
      <c r="I706" s="293">
        <v>324</v>
      </c>
      <c r="J706" s="299">
        <v>0</v>
      </c>
    </row>
    <row r="707" spans="1:10" ht="20" x14ac:dyDescent="0.2">
      <c r="A707" s="291">
        <v>931</v>
      </c>
      <c r="B707" s="292">
        <v>39</v>
      </c>
      <c r="C707" s="292">
        <v>27</v>
      </c>
      <c r="D707" s="292">
        <v>2</v>
      </c>
      <c r="E707" s="292">
        <v>6320</v>
      </c>
      <c r="F707" s="292">
        <v>7.7</v>
      </c>
      <c r="G707" s="292">
        <v>0</v>
      </c>
      <c r="H707" s="292">
        <v>0</v>
      </c>
      <c r="I707" s="293">
        <v>606</v>
      </c>
      <c r="J707" s="299">
        <v>0</v>
      </c>
    </row>
    <row r="708" spans="1:10" ht="20" x14ac:dyDescent="0.2">
      <c r="A708" s="291">
        <v>932</v>
      </c>
      <c r="B708" s="292">
        <v>27</v>
      </c>
      <c r="C708" s="292">
        <v>14</v>
      </c>
      <c r="D708" s="292">
        <v>1</v>
      </c>
      <c r="E708" s="292">
        <v>4560</v>
      </c>
      <c r="F708" s="292">
        <v>2.8</v>
      </c>
      <c r="G708" s="292">
        <v>1</v>
      </c>
      <c r="H708" s="292">
        <v>1</v>
      </c>
      <c r="I708" s="293">
        <v>149</v>
      </c>
      <c r="J708" s="299">
        <v>0</v>
      </c>
    </row>
    <row r="709" spans="1:10" ht="20" x14ac:dyDescent="0.2">
      <c r="A709" s="291">
        <v>933</v>
      </c>
      <c r="B709" s="292">
        <v>35</v>
      </c>
      <c r="C709" s="292">
        <v>15</v>
      </c>
      <c r="D709" s="292">
        <v>1</v>
      </c>
      <c r="E709" s="292">
        <v>4690</v>
      </c>
      <c r="F709" s="292">
        <v>7.7</v>
      </c>
      <c r="G709" s="292">
        <v>0</v>
      </c>
      <c r="H709" s="292">
        <v>0</v>
      </c>
      <c r="I709" s="293">
        <v>676</v>
      </c>
      <c r="J709" s="299">
        <v>0</v>
      </c>
    </row>
    <row r="710" spans="1:10" ht="20" x14ac:dyDescent="0.2">
      <c r="A710" s="291">
        <v>934</v>
      </c>
      <c r="B710" s="292">
        <v>48</v>
      </c>
      <c r="C710" s="292">
        <v>29</v>
      </c>
      <c r="D710" s="292">
        <v>1</v>
      </c>
      <c r="E710" s="292">
        <v>8960</v>
      </c>
      <c r="F710" s="292">
        <v>1.1000000000000001</v>
      </c>
      <c r="G710" s="292">
        <v>0</v>
      </c>
      <c r="H710" s="292">
        <v>0</v>
      </c>
      <c r="I710" s="293">
        <v>620</v>
      </c>
      <c r="J710" s="299">
        <v>0</v>
      </c>
    </row>
    <row r="711" spans="1:10" ht="20" x14ac:dyDescent="0.2">
      <c r="A711" s="291">
        <v>936</v>
      </c>
      <c r="B711" s="292">
        <v>38</v>
      </c>
      <c r="C711" s="292">
        <v>14</v>
      </c>
      <c r="D711" s="292">
        <v>2</v>
      </c>
      <c r="E711" s="292">
        <v>5600</v>
      </c>
      <c r="F711" s="292">
        <v>4.7</v>
      </c>
      <c r="G711" s="292">
        <v>1</v>
      </c>
      <c r="H711" s="292">
        <v>0</v>
      </c>
      <c r="I711" s="293">
        <v>644</v>
      </c>
      <c r="J711" s="299">
        <v>0</v>
      </c>
    </row>
    <row r="712" spans="1:10" ht="20" x14ac:dyDescent="0.2">
      <c r="A712" s="291">
        <v>937</v>
      </c>
      <c r="B712" s="292">
        <v>28</v>
      </c>
      <c r="C712" s="292">
        <v>14</v>
      </c>
      <c r="D712" s="292">
        <v>3</v>
      </c>
      <c r="E712" s="292">
        <v>4960</v>
      </c>
      <c r="F712" s="292">
        <v>6.6</v>
      </c>
      <c r="G712" s="292">
        <v>1</v>
      </c>
      <c r="H712" s="292">
        <v>0</v>
      </c>
      <c r="I712" s="293">
        <v>128</v>
      </c>
      <c r="J712" s="299">
        <v>0</v>
      </c>
    </row>
    <row r="713" spans="1:10" ht="20" x14ac:dyDescent="0.2">
      <c r="A713" s="291">
        <v>938</v>
      </c>
      <c r="B713" s="292">
        <v>33</v>
      </c>
      <c r="C713" s="292">
        <v>16</v>
      </c>
      <c r="D713" s="292">
        <v>2</v>
      </c>
      <c r="E713" s="292">
        <v>6790</v>
      </c>
      <c r="F713" s="292">
        <v>7.8</v>
      </c>
      <c r="G713" s="292">
        <v>0</v>
      </c>
      <c r="H713" s="292">
        <v>0</v>
      </c>
      <c r="I713" s="293">
        <v>1185</v>
      </c>
      <c r="J713" s="299">
        <v>0</v>
      </c>
    </row>
    <row r="714" spans="1:10" ht="20" x14ac:dyDescent="0.2">
      <c r="A714" s="291">
        <v>939</v>
      </c>
      <c r="B714" s="292">
        <v>47</v>
      </c>
      <c r="C714" s="292">
        <v>33</v>
      </c>
      <c r="D714" s="292">
        <v>4</v>
      </c>
      <c r="E714" s="292">
        <v>24120</v>
      </c>
      <c r="F714" s="292">
        <v>4.0999999999999996</v>
      </c>
      <c r="G714" s="292">
        <v>1</v>
      </c>
      <c r="H714" s="292">
        <v>0</v>
      </c>
      <c r="I714" s="293">
        <v>1965</v>
      </c>
      <c r="J714" s="299">
        <v>0</v>
      </c>
    </row>
    <row r="715" spans="1:10" ht="20" x14ac:dyDescent="0.2">
      <c r="A715" s="291">
        <v>941</v>
      </c>
      <c r="B715" s="292">
        <v>41</v>
      </c>
      <c r="C715" s="292">
        <v>27</v>
      </c>
      <c r="D715" s="292">
        <v>2</v>
      </c>
      <c r="E715" s="292">
        <v>12330.000000000002</v>
      </c>
      <c r="F715" s="292">
        <v>6.7</v>
      </c>
      <c r="G715" s="292">
        <v>0</v>
      </c>
      <c r="H715" s="292">
        <v>1</v>
      </c>
      <c r="I715" s="293">
        <v>833</v>
      </c>
      <c r="J715" s="299">
        <v>0</v>
      </c>
    </row>
    <row r="716" spans="1:10" ht="20" x14ac:dyDescent="0.2">
      <c r="A716" s="291">
        <v>942</v>
      </c>
      <c r="B716" s="292">
        <v>44</v>
      </c>
      <c r="C716" s="292">
        <v>33</v>
      </c>
      <c r="D716" s="292">
        <v>1</v>
      </c>
      <c r="E716" s="292">
        <v>8720</v>
      </c>
      <c r="F716" s="292">
        <v>3.1</v>
      </c>
      <c r="G716" s="292">
        <v>1</v>
      </c>
      <c r="H716" s="292">
        <v>1</v>
      </c>
      <c r="I716" s="293">
        <v>544</v>
      </c>
      <c r="J716" s="299">
        <v>0</v>
      </c>
    </row>
    <row r="717" spans="1:10" ht="20" x14ac:dyDescent="0.2">
      <c r="A717" s="291">
        <v>943</v>
      </c>
      <c r="B717" s="292">
        <v>49</v>
      </c>
      <c r="C717" s="292">
        <v>21</v>
      </c>
      <c r="D717" s="292">
        <v>1</v>
      </c>
      <c r="E717" s="292">
        <v>6370</v>
      </c>
      <c r="F717" s="292">
        <v>3.3</v>
      </c>
      <c r="G717" s="292">
        <v>0</v>
      </c>
      <c r="H717" s="292">
        <v>1</v>
      </c>
      <c r="I717" s="293">
        <v>160</v>
      </c>
      <c r="J717" s="299">
        <v>0</v>
      </c>
    </row>
    <row r="718" spans="1:10" ht="20" x14ac:dyDescent="0.2">
      <c r="A718" s="291">
        <v>945</v>
      </c>
      <c r="B718" s="292">
        <v>52</v>
      </c>
      <c r="C718" s="292">
        <v>32</v>
      </c>
      <c r="D718" s="292">
        <v>1</v>
      </c>
      <c r="E718" s="292">
        <v>10640</v>
      </c>
      <c r="F718" s="292">
        <v>6.3</v>
      </c>
      <c r="G718" s="292">
        <v>1</v>
      </c>
      <c r="H718" s="292">
        <v>1</v>
      </c>
      <c r="I718" s="293">
        <v>1170</v>
      </c>
      <c r="J718" s="299">
        <v>0</v>
      </c>
    </row>
    <row r="719" spans="1:10" ht="20" x14ac:dyDescent="0.2">
      <c r="A719" s="291">
        <v>947</v>
      </c>
      <c r="B719" s="292">
        <v>57</v>
      </c>
      <c r="C719" s="292">
        <v>38</v>
      </c>
      <c r="D719" s="292">
        <v>5</v>
      </c>
      <c r="E719" s="292">
        <v>41980</v>
      </c>
      <c r="F719" s="292">
        <v>7.9</v>
      </c>
      <c r="G719" s="292">
        <v>1</v>
      </c>
      <c r="H719" s="292">
        <v>0</v>
      </c>
      <c r="I719" s="293">
        <v>1251</v>
      </c>
      <c r="J719" s="299">
        <v>0</v>
      </c>
    </row>
    <row r="720" spans="1:10" ht="20" x14ac:dyDescent="0.2">
      <c r="A720" s="291">
        <v>948</v>
      </c>
      <c r="B720" s="292">
        <v>60</v>
      </c>
      <c r="C720" s="292">
        <v>22</v>
      </c>
      <c r="D720" s="292">
        <v>1</v>
      </c>
      <c r="E720" s="292">
        <v>8540</v>
      </c>
      <c r="F720" s="292">
        <v>7.3</v>
      </c>
      <c r="G720" s="292">
        <v>1</v>
      </c>
      <c r="H720" s="292">
        <v>1</v>
      </c>
      <c r="I720" s="293">
        <v>98</v>
      </c>
      <c r="J720" s="299">
        <v>0</v>
      </c>
    </row>
    <row r="721" spans="1:10" ht="20" x14ac:dyDescent="0.2">
      <c r="A721" s="291">
        <v>950</v>
      </c>
      <c r="B721" s="292">
        <v>42</v>
      </c>
      <c r="C721" s="292">
        <v>27</v>
      </c>
      <c r="D721" s="292">
        <v>2</v>
      </c>
      <c r="E721" s="292">
        <v>7780</v>
      </c>
      <c r="F721" s="292">
        <v>4.8</v>
      </c>
      <c r="G721" s="292">
        <v>0</v>
      </c>
      <c r="H721" s="292">
        <v>0</v>
      </c>
      <c r="I721" s="293">
        <v>82</v>
      </c>
      <c r="J721" s="299">
        <v>0</v>
      </c>
    </row>
    <row r="722" spans="1:10" ht="20" x14ac:dyDescent="0.2">
      <c r="A722" s="291">
        <v>951</v>
      </c>
      <c r="B722" s="292">
        <v>38</v>
      </c>
      <c r="C722" s="292">
        <v>20</v>
      </c>
      <c r="D722" s="292">
        <v>2</v>
      </c>
      <c r="E722" s="292">
        <v>5720</v>
      </c>
      <c r="F722" s="292">
        <v>3.1</v>
      </c>
      <c r="G722" s="292">
        <v>1</v>
      </c>
      <c r="H722" s="292">
        <v>0</v>
      </c>
      <c r="I722" s="293">
        <v>218</v>
      </c>
      <c r="J722" s="299">
        <v>0</v>
      </c>
    </row>
    <row r="723" spans="1:10" ht="20" x14ac:dyDescent="0.2">
      <c r="A723" s="291">
        <v>953</v>
      </c>
      <c r="B723" s="292">
        <v>25</v>
      </c>
      <c r="C723" s="292">
        <v>18</v>
      </c>
      <c r="D723" s="292">
        <v>1</v>
      </c>
      <c r="E723" s="292">
        <v>4960</v>
      </c>
      <c r="F723" s="292">
        <v>3.6</v>
      </c>
      <c r="G723" s="292">
        <v>1</v>
      </c>
      <c r="H723" s="292">
        <v>1</v>
      </c>
      <c r="I723" s="293">
        <v>472</v>
      </c>
      <c r="J723" s="299">
        <v>0</v>
      </c>
    </row>
    <row r="724" spans="1:10" ht="20" x14ac:dyDescent="0.2">
      <c r="A724" s="291">
        <v>954</v>
      </c>
      <c r="B724" s="292">
        <v>47</v>
      </c>
      <c r="C724" s="292">
        <v>18</v>
      </c>
      <c r="D724" s="292">
        <v>3</v>
      </c>
      <c r="E724" s="292">
        <v>6820</v>
      </c>
      <c r="F724" s="292">
        <v>6.1</v>
      </c>
      <c r="G724" s="292">
        <v>1</v>
      </c>
      <c r="H724" s="292">
        <v>0</v>
      </c>
      <c r="I724" s="293">
        <v>34</v>
      </c>
      <c r="J724" s="299">
        <v>0</v>
      </c>
    </row>
    <row r="725" spans="1:10" ht="20" x14ac:dyDescent="0.2">
      <c r="A725" s="291">
        <v>955</v>
      </c>
      <c r="B725" s="292">
        <v>48</v>
      </c>
      <c r="C725" s="292">
        <v>29</v>
      </c>
      <c r="D725" s="292">
        <v>1</v>
      </c>
      <c r="E725" s="292">
        <v>8800</v>
      </c>
      <c r="F725" s="292">
        <v>1.4</v>
      </c>
      <c r="G725" s="292">
        <v>0</v>
      </c>
      <c r="H725" s="292">
        <v>0</v>
      </c>
      <c r="I725" s="293">
        <v>1138</v>
      </c>
      <c r="J725" s="299">
        <v>0</v>
      </c>
    </row>
    <row r="726" spans="1:10" ht="20" x14ac:dyDescent="0.2">
      <c r="A726" s="291">
        <v>957</v>
      </c>
      <c r="B726" s="292">
        <v>36</v>
      </c>
      <c r="C726" s="292">
        <v>28</v>
      </c>
      <c r="D726" s="292">
        <v>1</v>
      </c>
      <c r="E726" s="292">
        <v>10520</v>
      </c>
      <c r="F726" s="292">
        <v>6.9</v>
      </c>
      <c r="G726" s="292">
        <v>0</v>
      </c>
      <c r="H726" s="292">
        <v>1</v>
      </c>
      <c r="I726" s="293">
        <v>348</v>
      </c>
      <c r="J726" s="299">
        <v>0</v>
      </c>
    </row>
    <row r="727" spans="1:10" ht="20" x14ac:dyDescent="0.2">
      <c r="A727" s="291">
        <v>958</v>
      </c>
      <c r="B727" s="292">
        <v>40</v>
      </c>
      <c r="C727" s="292">
        <v>29</v>
      </c>
      <c r="D727" s="292">
        <v>2</v>
      </c>
      <c r="E727" s="292">
        <v>7160</v>
      </c>
      <c r="F727" s="292">
        <v>1.1000000000000001</v>
      </c>
      <c r="G727" s="292">
        <v>1</v>
      </c>
      <c r="H727" s="292">
        <v>1</v>
      </c>
      <c r="I727" s="293">
        <v>826</v>
      </c>
      <c r="J727" s="299">
        <v>0</v>
      </c>
    </row>
    <row r="728" spans="1:10" ht="20" x14ac:dyDescent="0.2">
      <c r="A728" s="291">
        <v>959</v>
      </c>
      <c r="B728" s="292">
        <v>33</v>
      </c>
      <c r="C728" s="292">
        <v>20</v>
      </c>
      <c r="D728" s="292">
        <v>1</v>
      </c>
      <c r="E728" s="292">
        <v>5730</v>
      </c>
      <c r="F728" s="292">
        <v>6.3</v>
      </c>
      <c r="G728" s="292">
        <v>1</v>
      </c>
      <c r="H728" s="292">
        <v>0</v>
      </c>
      <c r="I728" s="293">
        <v>275</v>
      </c>
      <c r="J728" s="299">
        <v>0</v>
      </c>
    </row>
    <row r="729" spans="1:10" ht="20" x14ac:dyDescent="0.2">
      <c r="A729" s="291">
        <v>960</v>
      </c>
      <c r="B729" s="292">
        <v>49</v>
      </c>
      <c r="C729" s="292">
        <v>34</v>
      </c>
      <c r="D729" s="292">
        <v>2</v>
      </c>
      <c r="E729" s="292">
        <v>12420</v>
      </c>
      <c r="F729" s="292">
        <v>6.2</v>
      </c>
      <c r="G729" s="292">
        <v>1</v>
      </c>
      <c r="H729" s="292">
        <v>0</v>
      </c>
      <c r="I729" s="293">
        <v>974</v>
      </c>
      <c r="J729" s="299">
        <v>0</v>
      </c>
    </row>
    <row r="730" spans="1:10" ht="20" x14ac:dyDescent="0.2">
      <c r="A730" s="291">
        <v>961</v>
      </c>
      <c r="B730" s="292">
        <v>38</v>
      </c>
      <c r="C730" s="292">
        <v>21</v>
      </c>
      <c r="D730" s="292">
        <v>3</v>
      </c>
      <c r="E730" s="292">
        <v>6420</v>
      </c>
      <c r="F730" s="292">
        <v>6.7</v>
      </c>
      <c r="G730" s="292">
        <v>0</v>
      </c>
      <c r="H730" s="292">
        <v>0</v>
      </c>
      <c r="I730" s="293">
        <v>446</v>
      </c>
      <c r="J730" s="299">
        <v>0</v>
      </c>
    </row>
    <row r="731" spans="1:10" ht="20" x14ac:dyDescent="0.2">
      <c r="A731" s="291">
        <v>962</v>
      </c>
      <c r="B731" s="292">
        <v>41</v>
      </c>
      <c r="C731" s="292">
        <v>24</v>
      </c>
      <c r="D731" s="292">
        <v>2</v>
      </c>
      <c r="E731" s="292">
        <v>8910</v>
      </c>
      <c r="F731" s="292">
        <v>6.6</v>
      </c>
      <c r="G731" s="292">
        <v>1</v>
      </c>
      <c r="H731" s="292">
        <v>0</v>
      </c>
      <c r="I731" s="293">
        <v>454</v>
      </c>
      <c r="J731" s="299">
        <v>0</v>
      </c>
    </row>
    <row r="732" spans="1:10" ht="20" x14ac:dyDescent="0.2">
      <c r="A732" s="291">
        <v>963</v>
      </c>
      <c r="B732" s="292">
        <v>31</v>
      </c>
      <c r="C732" s="292">
        <v>13</v>
      </c>
      <c r="D732" s="292">
        <v>1</v>
      </c>
      <c r="E732" s="292">
        <v>5810</v>
      </c>
      <c r="F732" s="292">
        <v>8</v>
      </c>
      <c r="G732" s="292">
        <v>1</v>
      </c>
      <c r="H732" s="292">
        <v>0</v>
      </c>
      <c r="I732" s="293">
        <v>365</v>
      </c>
      <c r="J732" s="299">
        <v>0</v>
      </c>
    </row>
    <row r="733" spans="1:10" ht="20" x14ac:dyDescent="0.2">
      <c r="A733" s="291">
        <v>964</v>
      </c>
      <c r="B733" s="292">
        <v>54</v>
      </c>
      <c r="C733" s="292">
        <v>17</v>
      </c>
      <c r="D733" s="292">
        <v>2</v>
      </c>
      <c r="E733" s="292">
        <v>5770</v>
      </c>
      <c r="F733" s="292">
        <v>5.3</v>
      </c>
      <c r="G733" s="292">
        <v>0</v>
      </c>
      <c r="H733" s="292">
        <v>0</v>
      </c>
      <c r="I733" s="293">
        <v>740</v>
      </c>
      <c r="J733" s="299">
        <v>0</v>
      </c>
    </row>
    <row r="734" spans="1:10" ht="20" x14ac:dyDescent="0.2">
      <c r="A734" s="291">
        <v>965</v>
      </c>
      <c r="B734" s="292">
        <v>53</v>
      </c>
      <c r="C734" s="292">
        <v>38</v>
      </c>
      <c r="D734" s="292">
        <v>1</v>
      </c>
      <c r="E734" s="292">
        <v>22120</v>
      </c>
      <c r="F734" s="292">
        <v>0.6</v>
      </c>
      <c r="G734" s="292">
        <v>1</v>
      </c>
      <c r="H734" s="292">
        <v>0</v>
      </c>
      <c r="I734" s="293">
        <v>703</v>
      </c>
      <c r="J734" s="299">
        <v>0</v>
      </c>
    </row>
    <row r="735" spans="1:10" ht="20" x14ac:dyDescent="0.2">
      <c r="A735" s="291">
        <v>966</v>
      </c>
      <c r="B735" s="292">
        <v>48</v>
      </c>
      <c r="C735" s="292">
        <v>20</v>
      </c>
      <c r="D735" s="292">
        <v>1</v>
      </c>
      <c r="E735" s="292">
        <v>6500</v>
      </c>
      <c r="F735" s="292">
        <v>0.7</v>
      </c>
      <c r="G735" s="292">
        <v>0</v>
      </c>
      <c r="H735" s="292">
        <v>0</v>
      </c>
      <c r="I735" s="293">
        <v>1047</v>
      </c>
      <c r="J735" s="299">
        <v>0</v>
      </c>
    </row>
    <row r="736" spans="1:10" ht="20" x14ac:dyDescent="0.2">
      <c r="A736" s="291">
        <v>967</v>
      </c>
      <c r="B736" s="292">
        <v>32</v>
      </c>
      <c r="C736" s="292">
        <v>13</v>
      </c>
      <c r="D736" s="292">
        <v>1</v>
      </c>
      <c r="E736" s="292">
        <v>5290</v>
      </c>
      <c r="F736" s="292">
        <v>7.1</v>
      </c>
      <c r="G736" s="292">
        <v>0</v>
      </c>
      <c r="H736" s="292">
        <v>0</v>
      </c>
      <c r="I736" s="293">
        <v>53</v>
      </c>
      <c r="J736" s="299">
        <v>0</v>
      </c>
    </row>
    <row r="737" spans="1:10" ht="20" x14ac:dyDescent="0.2">
      <c r="A737" s="291">
        <v>969</v>
      </c>
      <c r="B737" s="292">
        <v>34</v>
      </c>
      <c r="C737" s="292">
        <v>17</v>
      </c>
      <c r="D737" s="292">
        <v>1</v>
      </c>
      <c r="E737" s="292">
        <v>5250</v>
      </c>
      <c r="F737" s="292">
        <v>5.4</v>
      </c>
      <c r="G737" s="292">
        <v>1</v>
      </c>
      <c r="H737" s="292">
        <v>1</v>
      </c>
      <c r="I737" s="293">
        <v>656</v>
      </c>
      <c r="J737" s="299">
        <v>0</v>
      </c>
    </row>
    <row r="738" spans="1:10" ht="20" x14ac:dyDescent="0.2">
      <c r="A738" s="291">
        <v>970</v>
      </c>
      <c r="B738" s="292">
        <v>42</v>
      </c>
      <c r="C738" s="292">
        <v>28</v>
      </c>
      <c r="D738" s="292">
        <v>1</v>
      </c>
      <c r="E738" s="292">
        <v>6570</v>
      </c>
      <c r="F738" s="292">
        <v>3.9</v>
      </c>
      <c r="G738" s="292">
        <v>0</v>
      </c>
      <c r="H738" s="292">
        <v>0</v>
      </c>
      <c r="I738" s="293">
        <v>774</v>
      </c>
      <c r="J738" s="299">
        <v>0</v>
      </c>
    </row>
    <row r="739" spans="1:10" ht="20" x14ac:dyDescent="0.2">
      <c r="A739" s="291">
        <v>971</v>
      </c>
      <c r="B739" s="292">
        <v>29</v>
      </c>
      <c r="C739" s="292">
        <v>21</v>
      </c>
      <c r="D739" s="292">
        <v>1</v>
      </c>
      <c r="E739" s="292">
        <v>6110</v>
      </c>
      <c r="F739" s="292">
        <v>2.9</v>
      </c>
      <c r="G739" s="292">
        <v>0</v>
      </c>
      <c r="H739" s="292">
        <v>0</v>
      </c>
      <c r="I739" s="293">
        <v>430</v>
      </c>
      <c r="J739" s="299">
        <v>0</v>
      </c>
    </row>
    <row r="740" spans="1:10" ht="20" x14ac:dyDescent="0.2">
      <c r="A740" s="291">
        <v>972</v>
      </c>
      <c r="B740" s="292">
        <v>38</v>
      </c>
      <c r="C740" s="292">
        <v>28</v>
      </c>
      <c r="D740" s="292">
        <v>1</v>
      </c>
      <c r="E740" s="292">
        <v>10800</v>
      </c>
      <c r="F740" s="292">
        <v>2.8</v>
      </c>
      <c r="G740" s="292">
        <v>1</v>
      </c>
      <c r="H740" s="292">
        <v>0</v>
      </c>
      <c r="I740" s="293">
        <v>1652</v>
      </c>
      <c r="J740" s="299">
        <v>0</v>
      </c>
    </row>
    <row r="741" spans="1:10" ht="20" x14ac:dyDescent="0.2">
      <c r="A741" s="291">
        <v>973</v>
      </c>
      <c r="B741" s="292">
        <v>58</v>
      </c>
      <c r="C741" s="292">
        <v>12</v>
      </c>
      <c r="D741" s="292">
        <v>1</v>
      </c>
      <c r="E741" s="292">
        <v>5290</v>
      </c>
      <c r="F741" s="292">
        <v>5.4</v>
      </c>
      <c r="G741" s="292">
        <v>1</v>
      </c>
      <c r="H741" s="292">
        <v>0</v>
      </c>
      <c r="I741" s="293">
        <v>203</v>
      </c>
      <c r="J741" s="299">
        <v>0</v>
      </c>
    </row>
    <row r="742" spans="1:10" ht="20" x14ac:dyDescent="0.2">
      <c r="A742" s="291">
        <v>974</v>
      </c>
      <c r="B742" s="292">
        <v>34</v>
      </c>
      <c r="C742" s="292">
        <v>17</v>
      </c>
      <c r="D742" s="292">
        <v>3</v>
      </c>
      <c r="E742" s="292">
        <v>8050</v>
      </c>
      <c r="F742" s="292">
        <v>1.4</v>
      </c>
      <c r="G742" s="292">
        <v>1</v>
      </c>
      <c r="H742" s="292">
        <v>1</v>
      </c>
      <c r="I742" s="293">
        <v>378</v>
      </c>
      <c r="J742" s="299">
        <v>0</v>
      </c>
    </row>
    <row r="743" spans="1:10" ht="20" x14ac:dyDescent="0.2">
      <c r="A743" s="291">
        <v>976</v>
      </c>
      <c r="B743" s="292">
        <v>42</v>
      </c>
      <c r="C743" s="292">
        <v>19</v>
      </c>
      <c r="D743" s="292">
        <v>1</v>
      </c>
      <c r="E743" s="292">
        <v>9170</v>
      </c>
      <c r="F743" s="292">
        <v>7.1</v>
      </c>
      <c r="G743" s="292">
        <v>0</v>
      </c>
      <c r="H743" s="292">
        <v>1</v>
      </c>
      <c r="I743" s="293">
        <v>268</v>
      </c>
      <c r="J743" s="299">
        <v>0</v>
      </c>
    </row>
    <row r="744" spans="1:10" ht="20" x14ac:dyDescent="0.2">
      <c r="A744" s="291">
        <v>977</v>
      </c>
      <c r="B744" s="292">
        <v>29</v>
      </c>
      <c r="C744" s="292">
        <v>19</v>
      </c>
      <c r="D744" s="292">
        <v>2</v>
      </c>
      <c r="E744" s="292">
        <v>5710</v>
      </c>
      <c r="F744" s="292">
        <v>6.1</v>
      </c>
      <c r="G744" s="292">
        <v>1</v>
      </c>
      <c r="H744" s="292">
        <v>0</v>
      </c>
      <c r="I744" s="293">
        <v>271</v>
      </c>
      <c r="J744" s="299">
        <v>0</v>
      </c>
    </row>
    <row r="745" spans="1:10" ht="20" x14ac:dyDescent="0.2">
      <c r="A745" s="291">
        <v>978</v>
      </c>
      <c r="B745" s="292">
        <v>52</v>
      </c>
      <c r="C745" s="292">
        <v>41</v>
      </c>
      <c r="D745" s="292">
        <v>1</v>
      </c>
      <c r="E745" s="292">
        <v>23200</v>
      </c>
      <c r="F745" s="292">
        <v>8.5</v>
      </c>
      <c r="G745" s="292">
        <v>1</v>
      </c>
      <c r="H745" s="292">
        <v>0</v>
      </c>
      <c r="I745" s="293">
        <v>3192</v>
      </c>
      <c r="J745" s="299">
        <v>0</v>
      </c>
    </row>
    <row r="746" spans="1:10" ht="20" x14ac:dyDescent="0.2">
      <c r="A746" s="291">
        <v>979</v>
      </c>
      <c r="B746" s="292">
        <v>38</v>
      </c>
      <c r="C746" s="292">
        <v>23</v>
      </c>
      <c r="D746" s="292">
        <v>1</v>
      </c>
      <c r="E746" s="292">
        <v>5750</v>
      </c>
      <c r="F746" s="292">
        <v>1.4</v>
      </c>
      <c r="G746" s="292">
        <v>0</v>
      </c>
      <c r="H746" s="292">
        <v>0</v>
      </c>
      <c r="I746" s="293">
        <v>391</v>
      </c>
      <c r="J746" s="299">
        <v>0</v>
      </c>
    </row>
    <row r="747" spans="1:10" ht="20" x14ac:dyDescent="0.2">
      <c r="A747" s="291">
        <v>980</v>
      </c>
      <c r="B747" s="292">
        <v>30</v>
      </c>
      <c r="C747" s="292">
        <v>15</v>
      </c>
      <c r="D747" s="292">
        <v>1</v>
      </c>
      <c r="E747" s="292">
        <v>4400</v>
      </c>
      <c r="F747" s="292">
        <v>4.4000000000000004</v>
      </c>
      <c r="G747" s="292">
        <v>1</v>
      </c>
      <c r="H747" s="292">
        <v>0</v>
      </c>
      <c r="I747" s="293">
        <v>285</v>
      </c>
      <c r="J747" s="299">
        <v>0</v>
      </c>
    </row>
    <row r="748" spans="1:10" ht="20" x14ac:dyDescent="0.2">
      <c r="A748" s="291">
        <v>981</v>
      </c>
      <c r="B748" s="292">
        <v>48</v>
      </c>
      <c r="C748" s="292">
        <v>30</v>
      </c>
      <c r="D748" s="292">
        <v>1</v>
      </c>
      <c r="E748" s="292">
        <v>8910</v>
      </c>
      <c r="F748" s="292">
        <v>4.8</v>
      </c>
      <c r="G748" s="292">
        <v>0</v>
      </c>
      <c r="H748" s="292">
        <v>1</v>
      </c>
      <c r="I748" s="293">
        <v>522</v>
      </c>
      <c r="J748" s="299">
        <v>0</v>
      </c>
    </row>
    <row r="749" spans="1:10" ht="20" x14ac:dyDescent="0.2">
      <c r="A749" s="291">
        <v>982</v>
      </c>
      <c r="B749" s="292">
        <v>41</v>
      </c>
      <c r="C749" s="292">
        <v>20</v>
      </c>
      <c r="D749" s="292">
        <v>3</v>
      </c>
      <c r="E749" s="292">
        <v>8430</v>
      </c>
      <c r="F749" s="292">
        <v>2</v>
      </c>
      <c r="G749" s="292">
        <v>1</v>
      </c>
      <c r="H749" s="292">
        <v>1</v>
      </c>
      <c r="I749" s="293">
        <v>1330</v>
      </c>
      <c r="J749" s="299">
        <v>0</v>
      </c>
    </row>
    <row r="750" spans="1:10" ht="20" x14ac:dyDescent="0.2">
      <c r="A750" s="291">
        <v>983</v>
      </c>
      <c r="B750" s="292">
        <v>32</v>
      </c>
      <c r="C750" s="292">
        <v>20</v>
      </c>
      <c r="D750" s="292">
        <v>2</v>
      </c>
      <c r="E750" s="292">
        <v>8190.0000000000009</v>
      </c>
      <c r="F750" s="292">
        <v>6.3</v>
      </c>
      <c r="G750" s="292">
        <v>1</v>
      </c>
      <c r="H750" s="292">
        <v>0</v>
      </c>
      <c r="I750" s="293">
        <v>742</v>
      </c>
      <c r="J750" s="299">
        <v>0</v>
      </c>
    </row>
    <row r="751" spans="1:10" ht="20" x14ac:dyDescent="0.2">
      <c r="A751" s="291">
        <v>984</v>
      </c>
      <c r="B751" s="292">
        <v>30</v>
      </c>
      <c r="C751" s="292">
        <v>21</v>
      </c>
      <c r="D751" s="292">
        <v>1</v>
      </c>
      <c r="E751" s="292">
        <v>6000</v>
      </c>
      <c r="F751" s="292">
        <v>5.6</v>
      </c>
      <c r="G751" s="292">
        <v>0</v>
      </c>
      <c r="H751" s="292">
        <v>0</v>
      </c>
      <c r="I751" s="293">
        <v>822</v>
      </c>
      <c r="J751" s="299">
        <v>0</v>
      </c>
    </row>
    <row r="752" spans="1:10" ht="20" x14ac:dyDescent="0.2">
      <c r="A752" s="291">
        <v>985</v>
      </c>
      <c r="B752" s="292">
        <v>31</v>
      </c>
      <c r="C752" s="292">
        <v>13</v>
      </c>
      <c r="D752" s="292">
        <v>2</v>
      </c>
      <c r="E752" s="292">
        <v>5400</v>
      </c>
      <c r="F752" s="292">
        <v>4.5999999999999996</v>
      </c>
      <c r="G752" s="292">
        <v>1</v>
      </c>
      <c r="H752" s="292">
        <v>0</v>
      </c>
      <c r="I752" s="293">
        <v>289</v>
      </c>
      <c r="J752" s="299">
        <v>0</v>
      </c>
    </row>
    <row r="753" spans="1:10" ht="20" x14ac:dyDescent="0.2">
      <c r="A753" s="291">
        <v>986</v>
      </c>
      <c r="B753" s="292">
        <v>27</v>
      </c>
      <c r="C753" s="292">
        <v>14</v>
      </c>
      <c r="D753" s="292">
        <v>1</v>
      </c>
      <c r="E753" s="292">
        <v>4840</v>
      </c>
      <c r="F753" s="292">
        <v>4.8</v>
      </c>
      <c r="G753" s="292">
        <v>1</v>
      </c>
      <c r="H753" s="292">
        <v>0</v>
      </c>
      <c r="I753" s="293">
        <v>467</v>
      </c>
      <c r="J753" s="299">
        <v>0</v>
      </c>
    </row>
    <row r="754" spans="1:10" ht="20" x14ac:dyDescent="0.2">
      <c r="A754" s="291">
        <v>987</v>
      </c>
      <c r="B754" s="292">
        <v>35</v>
      </c>
      <c r="C754" s="292">
        <v>22</v>
      </c>
      <c r="D754" s="292">
        <v>1</v>
      </c>
      <c r="E754" s="292">
        <v>6090</v>
      </c>
      <c r="F754" s="292">
        <v>4.5</v>
      </c>
      <c r="G754" s="292">
        <v>1</v>
      </c>
      <c r="H754" s="292">
        <v>0</v>
      </c>
      <c r="I754" s="293">
        <v>950</v>
      </c>
      <c r="J754" s="299">
        <v>0</v>
      </c>
    </row>
    <row r="755" spans="1:10" ht="20" x14ac:dyDescent="0.2">
      <c r="A755" s="291">
        <v>988</v>
      </c>
      <c r="B755" s="292">
        <v>42</v>
      </c>
      <c r="C755" s="292">
        <v>20</v>
      </c>
      <c r="D755" s="292">
        <v>1</v>
      </c>
      <c r="E755" s="292">
        <v>5290</v>
      </c>
      <c r="F755" s="292">
        <v>5.8</v>
      </c>
      <c r="G755" s="292">
        <v>1</v>
      </c>
      <c r="H755" s="292">
        <v>0</v>
      </c>
      <c r="I755" s="293">
        <v>201</v>
      </c>
      <c r="J755" s="299">
        <v>0</v>
      </c>
    </row>
    <row r="756" spans="1:10" ht="20" x14ac:dyDescent="0.2">
      <c r="A756" s="291">
        <v>989</v>
      </c>
      <c r="B756" s="292">
        <v>39</v>
      </c>
      <c r="C756" s="292">
        <v>27</v>
      </c>
      <c r="D756" s="292">
        <v>1</v>
      </c>
      <c r="E756" s="292">
        <v>5770</v>
      </c>
      <c r="F756" s="292">
        <v>4</v>
      </c>
      <c r="G756" s="292">
        <v>1</v>
      </c>
      <c r="H756" s="292">
        <v>1</v>
      </c>
      <c r="I756" s="293">
        <v>793</v>
      </c>
      <c r="J756" s="299">
        <v>0</v>
      </c>
    </row>
    <row r="757" spans="1:10" ht="20" x14ac:dyDescent="0.2">
      <c r="A757" s="291">
        <v>990</v>
      </c>
      <c r="B757" s="292">
        <v>44</v>
      </c>
      <c r="C757" s="292">
        <v>16</v>
      </c>
      <c r="D757" s="292">
        <v>3</v>
      </c>
      <c r="E757" s="292">
        <v>11610</v>
      </c>
      <c r="F757" s="292">
        <v>3.3</v>
      </c>
      <c r="G757" s="292">
        <v>0</v>
      </c>
      <c r="H757" s="292">
        <v>0</v>
      </c>
      <c r="I757" s="293">
        <v>680</v>
      </c>
      <c r="J757" s="299">
        <v>0</v>
      </c>
    </row>
    <row r="758" spans="1:10" ht="20" x14ac:dyDescent="0.2">
      <c r="A758" s="291">
        <v>991</v>
      </c>
      <c r="B758" s="292">
        <v>42</v>
      </c>
      <c r="C758" s="292">
        <v>18</v>
      </c>
      <c r="D758" s="292">
        <v>1</v>
      </c>
      <c r="E758" s="292">
        <v>6440</v>
      </c>
      <c r="F758" s="292">
        <v>7.9</v>
      </c>
      <c r="G758" s="292">
        <v>1</v>
      </c>
      <c r="H758" s="292">
        <v>0</v>
      </c>
      <c r="I758" s="293">
        <v>186</v>
      </c>
      <c r="J758" s="299">
        <v>0</v>
      </c>
    </row>
    <row r="759" spans="1:10" ht="20" x14ac:dyDescent="0.2">
      <c r="A759" s="291">
        <v>992</v>
      </c>
      <c r="B759" s="292">
        <v>25</v>
      </c>
      <c r="C759" s="292">
        <v>16</v>
      </c>
      <c r="D759" s="292">
        <v>1</v>
      </c>
      <c r="E759" s="292">
        <v>5270</v>
      </c>
      <c r="F759" s="292">
        <v>3.7</v>
      </c>
      <c r="G759" s="292">
        <v>1</v>
      </c>
      <c r="H759" s="292">
        <v>0</v>
      </c>
      <c r="I759" s="293">
        <v>417</v>
      </c>
      <c r="J759" s="299">
        <v>0</v>
      </c>
    </row>
    <row r="760" spans="1:10" ht="20" x14ac:dyDescent="0.2">
      <c r="A760" s="291">
        <v>993</v>
      </c>
      <c r="B760" s="292">
        <v>45</v>
      </c>
      <c r="C760" s="292">
        <v>28</v>
      </c>
      <c r="D760" s="292">
        <v>1</v>
      </c>
      <c r="E760" s="292">
        <v>8880</v>
      </c>
      <c r="F760" s="292">
        <v>8.8000000000000007</v>
      </c>
      <c r="G760" s="292">
        <v>1</v>
      </c>
      <c r="H760" s="292">
        <v>1</v>
      </c>
      <c r="I760" s="293">
        <v>927</v>
      </c>
      <c r="J760" s="299">
        <v>0</v>
      </c>
    </row>
    <row r="761" spans="1:10" ht="20" x14ac:dyDescent="0.2">
      <c r="A761" s="291">
        <v>995</v>
      </c>
      <c r="B761" s="292">
        <v>42</v>
      </c>
      <c r="C761" s="292">
        <v>15</v>
      </c>
      <c r="D761" s="292">
        <v>1</v>
      </c>
      <c r="E761" s="292">
        <v>5010</v>
      </c>
      <c r="F761" s="292">
        <v>7.8</v>
      </c>
      <c r="G761" s="292">
        <v>0</v>
      </c>
      <c r="H761" s="292">
        <v>1</v>
      </c>
      <c r="I761" s="293">
        <v>176</v>
      </c>
      <c r="J761" s="299">
        <v>0</v>
      </c>
    </row>
    <row r="762" spans="1:10" ht="20" x14ac:dyDescent="0.2">
      <c r="A762" s="291">
        <v>996</v>
      </c>
      <c r="B762" s="292">
        <v>37</v>
      </c>
      <c r="C762" s="292">
        <v>24</v>
      </c>
      <c r="D762" s="292">
        <v>1</v>
      </c>
      <c r="E762" s="292">
        <v>5430</v>
      </c>
      <c r="F762" s="292">
        <v>5.3</v>
      </c>
      <c r="G762" s="292">
        <v>1</v>
      </c>
      <c r="H762" s="292">
        <v>1</v>
      </c>
      <c r="I762" s="293">
        <v>532</v>
      </c>
      <c r="J762" s="299">
        <v>0</v>
      </c>
    </row>
    <row r="763" spans="1:10" ht="20" x14ac:dyDescent="0.2">
      <c r="A763" s="291">
        <v>997</v>
      </c>
      <c r="B763" s="292">
        <v>40</v>
      </c>
      <c r="C763" s="292">
        <v>29</v>
      </c>
      <c r="D763" s="292">
        <v>1</v>
      </c>
      <c r="E763" s="292">
        <v>7580</v>
      </c>
      <c r="F763" s="292">
        <v>4.3</v>
      </c>
      <c r="G763" s="292">
        <v>1</v>
      </c>
      <c r="H763" s="292">
        <v>1</v>
      </c>
      <c r="I763" s="293">
        <v>624</v>
      </c>
      <c r="J763" s="299">
        <v>0</v>
      </c>
    </row>
    <row r="764" spans="1:10" ht="20" x14ac:dyDescent="0.2">
      <c r="A764" s="291">
        <v>998</v>
      </c>
      <c r="B764" s="292">
        <v>35</v>
      </c>
      <c r="C764" s="292">
        <v>13</v>
      </c>
      <c r="D764" s="292">
        <v>1</v>
      </c>
      <c r="E764" s="292">
        <v>5300</v>
      </c>
      <c r="F764" s="292">
        <v>5.0999999999999996</v>
      </c>
      <c r="G764" s="292">
        <v>1</v>
      </c>
      <c r="H764" s="292">
        <v>0</v>
      </c>
      <c r="I764" s="293">
        <v>267</v>
      </c>
      <c r="J764" s="299">
        <v>0</v>
      </c>
    </row>
    <row r="765" spans="1:10" ht="20" x14ac:dyDescent="0.2">
      <c r="A765" s="291">
        <v>1000</v>
      </c>
      <c r="B765" s="292">
        <v>28</v>
      </c>
      <c r="C765" s="292">
        <v>18</v>
      </c>
      <c r="D765" s="292">
        <v>1</v>
      </c>
      <c r="E765" s="292">
        <v>5800</v>
      </c>
      <c r="F765" s="292">
        <v>3.5</v>
      </c>
      <c r="G765" s="292">
        <v>1</v>
      </c>
      <c r="H765" s="292">
        <v>1</v>
      </c>
      <c r="I765" s="293">
        <v>375</v>
      </c>
      <c r="J765" s="299">
        <v>0</v>
      </c>
    </row>
    <row r="766" spans="1:10" ht="20" x14ac:dyDescent="0.2">
      <c r="A766" s="291">
        <v>1001</v>
      </c>
      <c r="B766" s="292">
        <v>27</v>
      </c>
      <c r="C766" s="292">
        <v>18</v>
      </c>
      <c r="D766" s="292">
        <v>1</v>
      </c>
      <c r="E766" s="292">
        <v>5150</v>
      </c>
      <c r="F766" s="292">
        <v>7.6</v>
      </c>
      <c r="G766" s="292">
        <v>1</v>
      </c>
      <c r="H766" s="292">
        <v>0</v>
      </c>
      <c r="I766" s="293">
        <v>162</v>
      </c>
      <c r="J766" s="299">
        <v>0</v>
      </c>
    </row>
    <row r="767" spans="1:10" ht="20" x14ac:dyDescent="0.2">
      <c r="A767" s="291">
        <v>1002</v>
      </c>
      <c r="B767" s="292">
        <v>35</v>
      </c>
      <c r="C767" s="292">
        <v>14</v>
      </c>
      <c r="D767" s="292">
        <v>1</v>
      </c>
      <c r="E767" s="292">
        <v>5940</v>
      </c>
      <c r="F767" s="292">
        <v>1.8</v>
      </c>
      <c r="G767" s="292">
        <v>0</v>
      </c>
      <c r="H767" s="292">
        <v>0</v>
      </c>
      <c r="I767" s="293">
        <v>298</v>
      </c>
      <c r="J767" s="299">
        <v>0</v>
      </c>
    </row>
    <row r="768" spans="1:10" ht="20" x14ac:dyDescent="0.2">
      <c r="A768" s="291">
        <v>1003</v>
      </c>
      <c r="B768" s="292">
        <v>25</v>
      </c>
      <c r="C768" s="292">
        <v>12</v>
      </c>
      <c r="D768" s="292">
        <v>1</v>
      </c>
      <c r="E768" s="292">
        <v>4750</v>
      </c>
      <c r="F768" s="292">
        <v>8.6</v>
      </c>
      <c r="G768" s="292">
        <v>0</v>
      </c>
      <c r="H768" s="292">
        <v>1</v>
      </c>
      <c r="I768" s="293">
        <v>319</v>
      </c>
      <c r="J768" s="299">
        <v>0</v>
      </c>
    </row>
    <row r="769" spans="1:10" ht="20" x14ac:dyDescent="0.2">
      <c r="A769" s="291">
        <v>1006</v>
      </c>
      <c r="B769" s="292">
        <v>42</v>
      </c>
      <c r="C769" s="292">
        <v>16</v>
      </c>
      <c r="D769" s="292">
        <v>2</v>
      </c>
      <c r="E769" s="292">
        <v>6340</v>
      </c>
      <c r="F769" s="292">
        <v>7.5</v>
      </c>
      <c r="G769" s="292">
        <v>1</v>
      </c>
      <c r="H769" s="292">
        <v>0</v>
      </c>
      <c r="I769" s="293">
        <v>135</v>
      </c>
      <c r="J769" s="299">
        <v>0</v>
      </c>
    </row>
    <row r="770" spans="1:10" ht="20" x14ac:dyDescent="0.2">
      <c r="A770" s="291">
        <v>1007</v>
      </c>
      <c r="B770" s="292">
        <v>42</v>
      </c>
      <c r="C770" s="292">
        <v>17</v>
      </c>
      <c r="D770" s="292">
        <v>1</v>
      </c>
      <c r="E770" s="292">
        <v>5210</v>
      </c>
      <c r="F770" s="292">
        <v>5.6</v>
      </c>
      <c r="G770" s="292">
        <v>0</v>
      </c>
      <c r="H770" s="292">
        <v>0</v>
      </c>
      <c r="I770" s="293">
        <v>910</v>
      </c>
      <c r="J770" s="299">
        <v>0</v>
      </c>
    </row>
    <row r="771" spans="1:10" ht="20" x14ac:dyDescent="0.2">
      <c r="A771" s="291">
        <v>1008</v>
      </c>
      <c r="B771" s="292">
        <v>55</v>
      </c>
      <c r="C771" s="292">
        <v>15</v>
      </c>
      <c r="D771" s="292">
        <v>1</v>
      </c>
      <c r="E771" s="292">
        <v>7780</v>
      </c>
      <c r="F771" s="292">
        <v>4.8</v>
      </c>
      <c r="G771" s="292">
        <v>1</v>
      </c>
      <c r="H771" s="292">
        <v>1</v>
      </c>
      <c r="I771" s="293">
        <v>459</v>
      </c>
      <c r="J771" s="299">
        <v>0</v>
      </c>
    </row>
    <row r="772" spans="1:10" ht="20" x14ac:dyDescent="0.2">
      <c r="A772" s="291">
        <v>1009</v>
      </c>
      <c r="B772" s="292">
        <v>25</v>
      </c>
      <c r="C772" s="292">
        <v>17</v>
      </c>
      <c r="D772" s="292">
        <v>1</v>
      </c>
      <c r="E772" s="292">
        <v>4840</v>
      </c>
      <c r="F772" s="292">
        <v>6.1</v>
      </c>
      <c r="G772" s="292">
        <v>1</v>
      </c>
      <c r="H772" s="292">
        <v>0</v>
      </c>
      <c r="I772" s="293">
        <v>226</v>
      </c>
      <c r="J772" s="299">
        <v>0</v>
      </c>
    </row>
    <row r="773" spans="1:10" ht="20" x14ac:dyDescent="0.2">
      <c r="A773" s="291">
        <v>1010</v>
      </c>
      <c r="B773" s="292">
        <v>54</v>
      </c>
      <c r="C773" s="292">
        <v>42</v>
      </c>
      <c r="D773" s="292">
        <v>1</v>
      </c>
      <c r="E773" s="292">
        <v>8560</v>
      </c>
      <c r="F773" s="292">
        <v>5.5</v>
      </c>
      <c r="G773" s="292">
        <v>0</v>
      </c>
      <c r="H773" s="292">
        <v>1</v>
      </c>
      <c r="I773" s="293">
        <v>540</v>
      </c>
      <c r="J773" s="299">
        <v>0</v>
      </c>
    </row>
    <row r="774" spans="1:10" ht="20" x14ac:dyDescent="0.2">
      <c r="A774" s="291">
        <v>1012</v>
      </c>
      <c r="B774" s="292">
        <v>31</v>
      </c>
      <c r="C774" s="292">
        <v>14</v>
      </c>
      <c r="D774" s="292">
        <v>2</v>
      </c>
      <c r="E774" s="292">
        <v>5530</v>
      </c>
      <c r="F774" s="292">
        <v>4</v>
      </c>
      <c r="G774" s="292">
        <v>1</v>
      </c>
      <c r="H774" s="292">
        <v>1</v>
      </c>
      <c r="I774" s="293">
        <v>194</v>
      </c>
      <c r="J774" s="299">
        <v>0</v>
      </c>
    </row>
    <row r="775" spans="1:10" ht="20" x14ac:dyDescent="0.2">
      <c r="A775" s="291">
        <v>1013</v>
      </c>
      <c r="B775" s="292">
        <v>39</v>
      </c>
      <c r="C775" s="292">
        <v>23</v>
      </c>
      <c r="D775" s="292">
        <v>1</v>
      </c>
      <c r="E775" s="292">
        <v>6350</v>
      </c>
      <c r="F775" s="292">
        <v>8.3000000000000007</v>
      </c>
      <c r="G775" s="292">
        <v>0</v>
      </c>
      <c r="H775" s="292">
        <v>1</v>
      </c>
      <c r="I775" s="293">
        <v>556</v>
      </c>
      <c r="J775" s="299">
        <v>0</v>
      </c>
    </row>
    <row r="776" spans="1:10" ht="20" x14ac:dyDescent="0.2">
      <c r="A776" s="291">
        <v>1014</v>
      </c>
      <c r="B776" s="292">
        <v>52</v>
      </c>
      <c r="C776" s="292">
        <v>25</v>
      </c>
      <c r="D776" s="292">
        <v>1</v>
      </c>
      <c r="E776" s="292">
        <v>7790.0000000000009</v>
      </c>
      <c r="F776" s="292">
        <v>4.3</v>
      </c>
      <c r="G776" s="292">
        <v>1</v>
      </c>
      <c r="H776" s="292">
        <v>1</v>
      </c>
      <c r="I776" s="293">
        <v>795</v>
      </c>
      <c r="J776" s="299">
        <v>0</v>
      </c>
    </row>
    <row r="777" spans="1:10" ht="20" x14ac:dyDescent="0.2">
      <c r="A777" s="291">
        <v>1016</v>
      </c>
      <c r="B777" s="292">
        <v>43</v>
      </c>
      <c r="C777" s="292">
        <v>14</v>
      </c>
      <c r="D777" s="292">
        <v>1</v>
      </c>
      <c r="E777" s="292">
        <v>6160</v>
      </c>
      <c r="F777" s="292">
        <v>4.5999999999999996</v>
      </c>
      <c r="G777" s="292">
        <v>1</v>
      </c>
      <c r="H777" s="292">
        <v>0</v>
      </c>
      <c r="I777" s="293">
        <v>1333</v>
      </c>
      <c r="J777" s="299">
        <v>0</v>
      </c>
    </row>
    <row r="778" spans="1:10" ht="20" x14ac:dyDescent="0.2">
      <c r="A778" s="291">
        <v>1018</v>
      </c>
      <c r="B778" s="292">
        <v>26</v>
      </c>
      <c r="C778" s="292">
        <v>14</v>
      </c>
      <c r="D778" s="292">
        <v>1</v>
      </c>
      <c r="E778" s="292">
        <v>4840</v>
      </c>
      <c r="F778" s="292">
        <v>5.4</v>
      </c>
      <c r="G778" s="292">
        <v>1</v>
      </c>
      <c r="H778" s="292">
        <v>1</v>
      </c>
      <c r="I778" s="293">
        <v>72</v>
      </c>
      <c r="J778" s="299">
        <v>0</v>
      </c>
    </row>
    <row r="779" spans="1:10" ht="20" x14ac:dyDescent="0.2">
      <c r="A779" s="291">
        <v>1020</v>
      </c>
      <c r="B779" s="292">
        <v>34</v>
      </c>
      <c r="C779" s="292">
        <v>14</v>
      </c>
      <c r="D779" s="292">
        <v>1</v>
      </c>
      <c r="E779" s="292">
        <v>5220</v>
      </c>
      <c r="F779" s="292">
        <v>3.7</v>
      </c>
      <c r="G779" s="292">
        <v>1</v>
      </c>
      <c r="H779" s="292">
        <v>1</v>
      </c>
      <c r="I779" s="293">
        <v>934</v>
      </c>
      <c r="J779" s="299">
        <v>0</v>
      </c>
    </row>
    <row r="780" spans="1:10" ht="20" x14ac:dyDescent="0.2">
      <c r="A780" s="291">
        <v>1021</v>
      </c>
      <c r="B780" s="292">
        <v>38</v>
      </c>
      <c r="C780" s="292">
        <v>18</v>
      </c>
      <c r="D780" s="292">
        <v>2</v>
      </c>
      <c r="E780" s="292">
        <v>6340</v>
      </c>
      <c r="F780" s="292">
        <v>2.5</v>
      </c>
      <c r="G780" s="292">
        <v>1</v>
      </c>
      <c r="H780" s="292">
        <v>0</v>
      </c>
      <c r="I780" s="293">
        <v>538</v>
      </c>
      <c r="J780" s="299">
        <v>0</v>
      </c>
    </row>
    <row r="781" spans="1:10" ht="20" x14ac:dyDescent="0.2">
      <c r="A781" s="291">
        <v>1023</v>
      </c>
      <c r="B781" s="292">
        <v>30</v>
      </c>
      <c r="C781" s="292">
        <v>16</v>
      </c>
      <c r="D781" s="292">
        <v>1</v>
      </c>
      <c r="E781" s="292">
        <v>4260</v>
      </c>
      <c r="F781" s="292">
        <v>3.6</v>
      </c>
      <c r="G781" s="292">
        <v>1</v>
      </c>
      <c r="H781" s="292">
        <v>1</v>
      </c>
      <c r="I781" s="293">
        <v>874</v>
      </c>
      <c r="J781" s="299">
        <v>0</v>
      </c>
    </row>
    <row r="782" spans="1:10" ht="20" x14ac:dyDescent="0.2">
      <c r="A782" s="291">
        <v>1024</v>
      </c>
      <c r="B782" s="292">
        <v>34</v>
      </c>
      <c r="C782" s="292">
        <v>18</v>
      </c>
      <c r="D782" s="292">
        <v>1</v>
      </c>
      <c r="E782" s="292">
        <v>5660</v>
      </c>
      <c r="F782" s="292">
        <v>6.8</v>
      </c>
      <c r="G782" s="292">
        <v>0</v>
      </c>
      <c r="H782" s="292">
        <v>0</v>
      </c>
      <c r="I782" s="293">
        <v>138</v>
      </c>
      <c r="J782" s="299">
        <v>0</v>
      </c>
    </row>
    <row r="783" spans="1:10" ht="20" x14ac:dyDescent="0.2">
      <c r="A783" s="291">
        <v>1025</v>
      </c>
      <c r="B783" s="292">
        <v>40</v>
      </c>
      <c r="C783" s="292">
        <v>27</v>
      </c>
      <c r="D783" s="292">
        <v>2</v>
      </c>
      <c r="E783" s="292">
        <v>6840</v>
      </c>
      <c r="F783" s="292">
        <v>4.8</v>
      </c>
      <c r="G783" s="292">
        <v>1</v>
      </c>
      <c r="H783" s="292">
        <v>1</v>
      </c>
      <c r="I783" s="293">
        <v>247</v>
      </c>
      <c r="J783" s="299">
        <v>0</v>
      </c>
    </row>
    <row r="784" spans="1:10" ht="20" x14ac:dyDescent="0.2">
      <c r="A784" s="291">
        <v>1028</v>
      </c>
      <c r="B784" s="292">
        <v>32</v>
      </c>
      <c r="C784" s="292">
        <v>24</v>
      </c>
      <c r="D784" s="292">
        <v>1</v>
      </c>
      <c r="E784" s="292">
        <v>5750</v>
      </c>
      <c r="F784" s="292">
        <v>5.8</v>
      </c>
      <c r="G784" s="292">
        <v>0</v>
      </c>
      <c r="H784" s="292">
        <v>0</v>
      </c>
      <c r="I784" s="293">
        <v>1032</v>
      </c>
      <c r="J784" s="299">
        <v>0</v>
      </c>
    </row>
    <row r="785" spans="1:10" ht="20" x14ac:dyDescent="0.2">
      <c r="A785" s="291">
        <v>1029</v>
      </c>
      <c r="B785" s="292">
        <v>34</v>
      </c>
      <c r="C785" s="292">
        <v>16</v>
      </c>
      <c r="D785" s="292">
        <v>2</v>
      </c>
      <c r="E785" s="292">
        <v>4850</v>
      </c>
      <c r="F785" s="292">
        <v>3.8</v>
      </c>
      <c r="G785" s="292">
        <v>1</v>
      </c>
      <c r="H785" s="292">
        <v>0</v>
      </c>
      <c r="I785" s="293">
        <v>456</v>
      </c>
      <c r="J785" s="299">
        <v>0</v>
      </c>
    </row>
    <row r="786" spans="1:10" ht="20" x14ac:dyDescent="0.2">
      <c r="A786" s="291">
        <v>1030</v>
      </c>
      <c r="B786" s="292">
        <v>51</v>
      </c>
      <c r="C786" s="292">
        <v>33</v>
      </c>
      <c r="D786" s="292">
        <v>2</v>
      </c>
      <c r="E786" s="292">
        <v>12230.000000000002</v>
      </c>
      <c r="F786" s="292">
        <v>4.2</v>
      </c>
      <c r="G786" s="292">
        <v>1</v>
      </c>
      <c r="H786" s="292">
        <v>1</v>
      </c>
      <c r="I786" s="293">
        <v>2158</v>
      </c>
      <c r="J786" s="299">
        <v>0</v>
      </c>
    </row>
    <row r="787" spans="1:10" ht="20" x14ac:dyDescent="0.2">
      <c r="A787" s="291">
        <v>1031</v>
      </c>
      <c r="B787" s="292">
        <v>55</v>
      </c>
      <c r="C787" s="292">
        <v>27</v>
      </c>
      <c r="D787" s="292">
        <v>2</v>
      </c>
      <c r="E787" s="292">
        <v>7880</v>
      </c>
      <c r="F787" s="292">
        <v>7.1</v>
      </c>
      <c r="G787" s="292">
        <v>1</v>
      </c>
      <c r="H787" s="292">
        <v>0</v>
      </c>
      <c r="I787" s="293">
        <v>2085</v>
      </c>
      <c r="J787" s="299">
        <v>0</v>
      </c>
    </row>
    <row r="788" spans="1:10" ht="20" x14ac:dyDescent="0.2">
      <c r="A788" s="291">
        <v>1032</v>
      </c>
      <c r="B788" s="292">
        <v>27</v>
      </c>
      <c r="C788" s="292">
        <v>19</v>
      </c>
      <c r="D788" s="292">
        <v>1</v>
      </c>
      <c r="E788" s="292">
        <v>5700</v>
      </c>
      <c r="F788" s="292">
        <v>3.1</v>
      </c>
      <c r="G788" s="292">
        <v>0</v>
      </c>
      <c r="H788" s="292">
        <v>0</v>
      </c>
      <c r="I788" s="293">
        <v>899</v>
      </c>
      <c r="J788" s="299">
        <v>0</v>
      </c>
    </row>
    <row r="789" spans="1:10" ht="20" x14ac:dyDescent="0.2">
      <c r="A789" s="291">
        <v>1033</v>
      </c>
      <c r="B789" s="292">
        <v>32</v>
      </c>
      <c r="C789" s="292">
        <v>20</v>
      </c>
      <c r="D789" s="292">
        <v>3</v>
      </c>
      <c r="E789" s="292">
        <v>6470</v>
      </c>
      <c r="F789" s="292">
        <v>1.3</v>
      </c>
      <c r="G789" s="292">
        <v>1</v>
      </c>
      <c r="H789" s="292">
        <v>1</v>
      </c>
      <c r="I789" s="293">
        <v>874</v>
      </c>
      <c r="J789" s="299">
        <v>0</v>
      </c>
    </row>
    <row r="790" spans="1:10" ht="20" x14ac:dyDescent="0.2">
      <c r="A790" s="291">
        <v>1034</v>
      </c>
      <c r="B790" s="292">
        <v>48</v>
      </c>
      <c r="C790" s="292">
        <v>15</v>
      </c>
      <c r="D790" s="292">
        <v>2</v>
      </c>
      <c r="E790" s="292">
        <v>5550</v>
      </c>
      <c r="F790" s="292">
        <v>4.9000000000000004</v>
      </c>
      <c r="G790" s="292">
        <v>1</v>
      </c>
      <c r="H790" s="292">
        <v>0</v>
      </c>
      <c r="I790" s="293">
        <v>632</v>
      </c>
      <c r="J790" s="299">
        <v>0</v>
      </c>
    </row>
    <row r="791" spans="1:10" ht="20" x14ac:dyDescent="0.2">
      <c r="A791" s="291">
        <v>1035</v>
      </c>
      <c r="B791" s="292">
        <v>39</v>
      </c>
      <c r="C791" s="292">
        <v>12</v>
      </c>
      <c r="D791" s="292">
        <v>1</v>
      </c>
      <c r="E791" s="292">
        <v>4910</v>
      </c>
      <c r="F791" s="292">
        <v>4.5</v>
      </c>
      <c r="G791" s="292">
        <v>1</v>
      </c>
      <c r="H791" s="292">
        <v>0</v>
      </c>
      <c r="I791" s="293">
        <v>80</v>
      </c>
      <c r="J791" s="299">
        <v>0</v>
      </c>
    </row>
    <row r="792" spans="1:10" ht="20" x14ac:dyDescent="0.2">
      <c r="A792" s="291">
        <v>1038</v>
      </c>
      <c r="B792" s="292">
        <v>50</v>
      </c>
      <c r="C792" s="292">
        <v>29</v>
      </c>
      <c r="D792" s="292">
        <v>2</v>
      </c>
      <c r="E792" s="292">
        <v>11570</v>
      </c>
      <c r="F792" s="292">
        <v>2.2999999999999998</v>
      </c>
      <c r="G792" s="292">
        <v>0</v>
      </c>
      <c r="H792" s="292">
        <v>1</v>
      </c>
      <c r="I792" s="293">
        <v>1042</v>
      </c>
      <c r="J792" s="299">
        <v>0</v>
      </c>
    </row>
    <row r="793" spans="1:10" ht="20" x14ac:dyDescent="0.2">
      <c r="A793" s="291">
        <v>1039</v>
      </c>
      <c r="B793" s="292">
        <v>37</v>
      </c>
      <c r="C793" s="292">
        <v>15</v>
      </c>
      <c r="D793" s="292">
        <v>1</v>
      </c>
      <c r="E793" s="292">
        <v>5070</v>
      </c>
      <c r="F793" s="292">
        <v>4.7</v>
      </c>
      <c r="G793" s="292">
        <v>1</v>
      </c>
      <c r="H793" s="292">
        <v>0</v>
      </c>
      <c r="I793" s="293">
        <v>406</v>
      </c>
      <c r="J793" s="299">
        <v>0</v>
      </c>
    </row>
    <row r="794" spans="1:10" ht="20" x14ac:dyDescent="0.2">
      <c r="A794" s="291">
        <v>1040</v>
      </c>
      <c r="B794" s="292">
        <v>52</v>
      </c>
      <c r="C794" s="292">
        <v>28</v>
      </c>
      <c r="D794" s="292">
        <v>3</v>
      </c>
      <c r="E794" s="292">
        <v>9430</v>
      </c>
      <c r="F794" s="292">
        <v>5.6</v>
      </c>
      <c r="G794" s="292">
        <v>0</v>
      </c>
      <c r="H794" s="292">
        <v>1</v>
      </c>
      <c r="I794" s="293">
        <v>271</v>
      </c>
      <c r="J794" s="299">
        <v>0</v>
      </c>
    </row>
    <row r="795" spans="1:10" ht="20" x14ac:dyDescent="0.2">
      <c r="A795" s="291">
        <v>1042</v>
      </c>
      <c r="B795" s="292">
        <v>42</v>
      </c>
      <c r="C795" s="292">
        <v>26</v>
      </c>
      <c r="D795" s="292">
        <v>3</v>
      </c>
      <c r="E795" s="292">
        <v>10170</v>
      </c>
      <c r="F795" s="292">
        <v>2.4</v>
      </c>
      <c r="G795" s="292">
        <v>0</v>
      </c>
      <c r="H795" s="292">
        <v>0</v>
      </c>
      <c r="I795" s="293">
        <v>394</v>
      </c>
      <c r="J795" s="299">
        <v>0</v>
      </c>
    </row>
    <row r="796" spans="1:10" ht="20" x14ac:dyDescent="0.2">
      <c r="A796" s="291">
        <v>1043</v>
      </c>
      <c r="B796" s="292">
        <v>41</v>
      </c>
      <c r="C796" s="292">
        <v>22</v>
      </c>
      <c r="D796" s="292">
        <v>1</v>
      </c>
      <c r="E796" s="292">
        <v>6960</v>
      </c>
      <c r="F796" s="292">
        <v>6.3</v>
      </c>
      <c r="G796" s="292">
        <v>0</v>
      </c>
      <c r="H796" s="292">
        <v>0</v>
      </c>
      <c r="I796" s="293">
        <v>1256</v>
      </c>
      <c r="J796" s="299">
        <v>0</v>
      </c>
    </row>
    <row r="797" spans="1:10" ht="20" x14ac:dyDescent="0.2">
      <c r="A797" s="291">
        <v>1044</v>
      </c>
      <c r="B797" s="292">
        <v>46</v>
      </c>
      <c r="C797" s="292">
        <v>13</v>
      </c>
      <c r="D797" s="292">
        <v>2</v>
      </c>
      <c r="E797" s="292">
        <v>8420</v>
      </c>
      <c r="F797" s="292">
        <v>4.0999999999999996</v>
      </c>
      <c r="G797" s="292">
        <v>0</v>
      </c>
      <c r="H797" s="292">
        <v>1</v>
      </c>
      <c r="I797" s="293">
        <v>496</v>
      </c>
      <c r="J797" s="299">
        <v>0</v>
      </c>
    </row>
    <row r="798" spans="1:10" ht="20" x14ac:dyDescent="0.2">
      <c r="A798" s="291">
        <v>1046</v>
      </c>
      <c r="B798" s="292">
        <v>38</v>
      </c>
      <c r="C798" s="292">
        <v>22</v>
      </c>
      <c r="D798" s="292">
        <v>1</v>
      </c>
      <c r="E798" s="292">
        <v>6260</v>
      </c>
      <c r="F798" s="292">
        <v>4.7</v>
      </c>
      <c r="G798" s="292">
        <v>1</v>
      </c>
      <c r="H798" s="292">
        <v>0</v>
      </c>
      <c r="I798" s="293">
        <v>853</v>
      </c>
      <c r="J798" s="299">
        <v>0</v>
      </c>
    </row>
    <row r="799" spans="1:10" ht="20" x14ac:dyDescent="0.2">
      <c r="A799" s="291">
        <v>1047</v>
      </c>
      <c r="B799" s="292">
        <v>28</v>
      </c>
      <c r="C799" s="292">
        <v>13</v>
      </c>
      <c r="D799" s="292">
        <v>4</v>
      </c>
      <c r="E799" s="292">
        <v>6980</v>
      </c>
      <c r="F799" s="292">
        <v>3.1</v>
      </c>
      <c r="G799" s="292">
        <v>1</v>
      </c>
      <c r="H799" s="292">
        <v>1</v>
      </c>
      <c r="I799" s="293">
        <v>620</v>
      </c>
      <c r="J799" s="299">
        <v>0</v>
      </c>
    </row>
    <row r="800" spans="1:10" ht="20" x14ac:dyDescent="0.2">
      <c r="A800" s="291">
        <v>1048</v>
      </c>
      <c r="B800" s="292">
        <v>26</v>
      </c>
      <c r="C800" s="292">
        <v>13</v>
      </c>
      <c r="D800" s="292">
        <v>1</v>
      </c>
      <c r="E800" s="292">
        <v>4910</v>
      </c>
      <c r="F800" s="292">
        <v>6.4</v>
      </c>
      <c r="G800" s="292">
        <v>1</v>
      </c>
      <c r="H800" s="292">
        <v>1</v>
      </c>
      <c r="I800" s="293">
        <v>747</v>
      </c>
      <c r="J800" s="299">
        <v>0</v>
      </c>
    </row>
    <row r="801" spans="1:10" ht="20" x14ac:dyDescent="0.2">
      <c r="A801" s="291">
        <v>1049</v>
      </c>
      <c r="B801" s="292">
        <v>36</v>
      </c>
      <c r="C801" s="292">
        <v>28</v>
      </c>
      <c r="D801" s="292">
        <v>1</v>
      </c>
      <c r="E801" s="292">
        <v>5780</v>
      </c>
      <c r="F801" s="292">
        <v>2.4</v>
      </c>
      <c r="G801" s="292">
        <v>1</v>
      </c>
      <c r="H801" s="292">
        <v>0</v>
      </c>
      <c r="I801" s="293">
        <v>220</v>
      </c>
      <c r="J801" s="299">
        <v>0</v>
      </c>
    </row>
    <row r="802" spans="1:10" ht="20" x14ac:dyDescent="0.2">
      <c r="A802" s="291">
        <v>1051</v>
      </c>
      <c r="B802" s="292">
        <v>42</v>
      </c>
      <c r="C802" s="292">
        <v>28</v>
      </c>
      <c r="D802" s="292">
        <v>2</v>
      </c>
      <c r="E802" s="292">
        <v>10730</v>
      </c>
      <c r="F802" s="292">
        <v>4.0999999999999996</v>
      </c>
      <c r="G802" s="292">
        <v>0</v>
      </c>
      <c r="H802" s="292">
        <v>0</v>
      </c>
      <c r="I802" s="293">
        <v>1615</v>
      </c>
      <c r="J802" s="299">
        <v>0</v>
      </c>
    </row>
    <row r="803" spans="1:10" ht="20" x14ac:dyDescent="0.2">
      <c r="A803" s="291">
        <v>1053</v>
      </c>
      <c r="B803" s="292">
        <v>44</v>
      </c>
      <c r="C803" s="292">
        <v>32</v>
      </c>
      <c r="D803" s="292">
        <v>1</v>
      </c>
      <c r="E803" s="292">
        <v>9820</v>
      </c>
      <c r="F803" s="292">
        <v>5.2</v>
      </c>
      <c r="G803" s="292">
        <v>0</v>
      </c>
      <c r="H803" s="292">
        <v>1</v>
      </c>
      <c r="I803" s="293">
        <v>748</v>
      </c>
      <c r="J803" s="299">
        <v>0</v>
      </c>
    </row>
    <row r="804" spans="1:10" ht="20" x14ac:dyDescent="0.2">
      <c r="A804" s="291">
        <v>1054</v>
      </c>
      <c r="B804" s="292">
        <v>44</v>
      </c>
      <c r="C804" s="292">
        <v>25</v>
      </c>
      <c r="D804" s="292">
        <v>2</v>
      </c>
      <c r="E804" s="292">
        <v>10190</v>
      </c>
      <c r="F804" s="292">
        <v>4.9000000000000004</v>
      </c>
      <c r="G804" s="292">
        <v>0</v>
      </c>
      <c r="H804" s="292">
        <v>0</v>
      </c>
      <c r="I804" s="293">
        <v>204</v>
      </c>
      <c r="J804" s="299">
        <v>0</v>
      </c>
    </row>
    <row r="805" spans="1:10" ht="20" x14ac:dyDescent="0.2">
      <c r="A805" s="291">
        <v>1055</v>
      </c>
      <c r="B805" s="292">
        <v>50</v>
      </c>
      <c r="C805" s="292">
        <v>15</v>
      </c>
      <c r="D805" s="292">
        <v>1</v>
      </c>
      <c r="E805" s="292">
        <v>5450</v>
      </c>
      <c r="F805" s="292">
        <v>2.7</v>
      </c>
      <c r="G805" s="292">
        <v>1</v>
      </c>
      <c r="H805" s="292">
        <v>0</v>
      </c>
      <c r="I805" s="293">
        <v>391</v>
      </c>
      <c r="J805" s="299">
        <v>0</v>
      </c>
    </row>
    <row r="806" spans="1:10" ht="20" x14ac:dyDescent="0.2">
      <c r="A806" s="291">
        <v>1056</v>
      </c>
      <c r="B806" s="292">
        <v>49</v>
      </c>
      <c r="C806" s="292">
        <v>38</v>
      </c>
      <c r="D806" s="292">
        <v>1</v>
      </c>
      <c r="E806" s="292">
        <v>11270</v>
      </c>
      <c r="F806" s="292">
        <v>5.8</v>
      </c>
      <c r="G806" s="292">
        <v>1</v>
      </c>
      <c r="H806" s="292">
        <v>0</v>
      </c>
      <c r="I806" s="293">
        <v>990</v>
      </c>
      <c r="J806" s="299">
        <v>0</v>
      </c>
    </row>
    <row r="807" spans="1:10" ht="20" x14ac:dyDescent="0.2">
      <c r="A807" s="291">
        <v>1057</v>
      </c>
      <c r="B807" s="292">
        <v>40</v>
      </c>
      <c r="C807" s="292">
        <v>17</v>
      </c>
      <c r="D807" s="292">
        <v>1</v>
      </c>
      <c r="E807" s="292">
        <v>6310</v>
      </c>
      <c r="F807" s="292">
        <v>1.5</v>
      </c>
      <c r="G807" s="292">
        <v>0</v>
      </c>
      <c r="H807" s="292">
        <v>0</v>
      </c>
      <c r="I807" s="293">
        <v>318</v>
      </c>
      <c r="J807" s="299">
        <v>0</v>
      </c>
    </row>
    <row r="808" spans="1:10" ht="20" x14ac:dyDescent="0.2">
      <c r="A808" s="291">
        <v>1058</v>
      </c>
      <c r="B808" s="292">
        <v>30</v>
      </c>
      <c r="C808" s="292">
        <v>16</v>
      </c>
      <c r="D808" s="292">
        <v>3</v>
      </c>
      <c r="E808" s="292">
        <v>5800</v>
      </c>
      <c r="F808" s="292">
        <v>7.8</v>
      </c>
      <c r="G808" s="292">
        <v>1</v>
      </c>
      <c r="H808" s="292">
        <v>0</v>
      </c>
      <c r="I808" s="293">
        <v>484</v>
      </c>
      <c r="J808" s="299">
        <v>0</v>
      </c>
    </row>
    <row r="809" spans="1:10" ht="20" x14ac:dyDescent="0.2">
      <c r="A809" s="291">
        <v>1059</v>
      </c>
      <c r="B809" s="292">
        <v>31</v>
      </c>
      <c r="C809" s="292">
        <v>19</v>
      </c>
      <c r="D809" s="292">
        <v>2</v>
      </c>
      <c r="E809" s="292">
        <v>6400</v>
      </c>
      <c r="F809" s="292">
        <v>1.8</v>
      </c>
      <c r="G809" s="292">
        <v>0</v>
      </c>
      <c r="H809" s="292">
        <v>0</v>
      </c>
      <c r="I809" s="293">
        <v>243</v>
      </c>
      <c r="J809" s="299">
        <v>0</v>
      </c>
    </row>
    <row r="810" spans="1:10" ht="20" x14ac:dyDescent="0.2">
      <c r="A810" s="291">
        <v>1060</v>
      </c>
      <c r="B810" s="292">
        <v>41</v>
      </c>
      <c r="C810" s="292">
        <v>15</v>
      </c>
      <c r="D810" s="292">
        <v>1</v>
      </c>
      <c r="E810" s="292">
        <v>5190</v>
      </c>
      <c r="F810" s="292">
        <v>6.9</v>
      </c>
      <c r="G810" s="292">
        <v>0</v>
      </c>
      <c r="H810" s="292">
        <v>1</v>
      </c>
      <c r="I810" s="293">
        <v>148</v>
      </c>
      <c r="J810" s="299">
        <v>0</v>
      </c>
    </row>
    <row r="811" spans="1:10" ht="20" x14ac:dyDescent="0.2">
      <c r="A811" s="291">
        <v>1061</v>
      </c>
      <c r="B811" s="292">
        <v>36</v>
      </c>
      <c r="C811" s="292">
        <v>27</v>
      </c>
      <c r="D811" s="292">
        <v>1</v>
      </c>
      <c r="E811" s="292">
        <v>6500</v>
      </c>
      <c r="F811" s="292">
        <v>0.8</v>
      </c>
      <c r="G811" s="292">
        <v>0</v>
      </c>
      <c r="H811" s="292">
        <v>1</v>
      </c>
      <c r="I811" s="293">
        <v>419</v>
      </c>
      <c r="J811" s="299">
        <v>0</v>
      </c>
    </row>
    <row r="812" spans="1:10" ht="20" x14ac:dyDescent="0.2">
      <c r="A812" s="291">
        <v>1064</v>
      </c>
      <c r="B812" s="292">
        <v>48</v>
      </c>
      <c r="C812" s="292">
        <v>32</v>
      </c>
      <c r="D812" s="292">
        <v>3</v>
      </c>
      <c r="E812" s="292">
        <v>15740</v>
      </c>
      <c r="F812" s="292">
        <v>8.9</v>
      </c>
      <c r="G812" s="292">
        <v>1</v>
      </c>
      <c r="H812" s="292">
        <v>1</v>
      </c>
      <c r="I812" s="293">
        <v>1416</v>
      </c>
      <c r="J812" s="299">
        <v>0</v>
      </c>
    </row>
    <row r="813" spans="1:10" ht="20" x14ac:dyDescent="0.2">
      <c r="A813" s="291">
        <v>1065</v>
      </c>
      <c r="B813" s="292">
        <v>30</v>
      </c>
      <c r="C813" s="292">
        <v>15</v>
      </c>
      <c r="D813" s="292">
        <v>1</v>
      </c>
      <c r="E813" s="292">
        <v>4740</v>
      </c>
      <c r="F813" s="292">
        <v>8.6</v>
      </c>
      <c r="G813" s="292">
        <v>1</v>
      </c>
      <c r="H813" s="292">
        <v>0</v>
      </c>
      <c r="I813" s="293">
        <v>526</v>
      </c>
      <c r="J813" s="299">
        <v>0</v>
      </c>
    </row>
    <row r="814" spans="1:10" ht="20" x14ac:dyDescent="0.2">
      <c r="A814" s="291">
        <v>1067</v>
      </c>
      <c r="B814" s="292">
        <v>39</v>
      </c>
      <c r="C814" s="292">
        <v>25</v>
      </c>
      <c r="D814" s="292">
        <v>2</v>
      </c>
      <c r="E814" s="292">
        <v>6070</v>
      </c>
      <c r="F814" s="292">
        <v>4</v>
      </c>
      <c r="G814" s="292">
        <v>1</v>
      </c>
      <c r="H814" s="292">
        <v>0</v>
      </c>
      <c r="I814" s="293">
        <v>417</v>
      </c>
      <c r="J814" s="299">
        <v>0</v>
      </c>
    </row>
    <row r="815" spans="1:10" ht="20" x14ac:dyDescent="0.2">
      <c r="A815" s="291">
        <v>1068</v>
      </c>
      <c r="B815" s="292">
        <v>31</v>
      </c>
      <c r="C815" s="292">
        <v>19</v>
      </c>
      <c r="D815" s="292">
        <v>1</v>
      </c>
      <c r="E815" s="292">
        <v>5160</v>
      </c>
      <c r="F815" s="292">
        <v>3.2</v>
      </c>
      <c r="G815" s="292">
        <v>0</v>
      </c>
      <c r="H815" s="292">
        <v>0</v>
      </c>
      <c r="I815" s="293">
        <v>600</v>
      </c>
      <c r="J815" s="299">
        <v>0</v>
      </c>
    </row>
    <row r="816" spans="1:10" ht="20" x14ac:dyDescent="0.2">
      <c r="A816" s="291">
        <v>1070</v>
      </c>
      <c r="B816" s="292">
        <v>47</v>
      </c>
      <c r="C816" s="292">
        <v>29</v>
      </c>
      <c r="D816" s="292">
        <v>1</v>
      </c>
      <c r="E816" s="292">
        <v>14120</v>
      </c>
      <c r="F816" s="292">
        <v>4</v>
      </c>
      <c r="G816" s="292">
        <v>1</v>
      </c>
      <c r="H816" s="292">
        <v>1</v>
      </c>
      <c r="I816" s="293">
        <v>1831</v>
      </c>
      <c r="J816" s="299">
        <v>0</v>
      </c>
    </row>
    <row r="817" spans="1:10" ht="20" x14ac:dyDescent="0.2">
      <c r="A817" s="291">
        <v>1072</v>
      </c>
      <c r="B817" s="292">
        <v>40</v>
      </c>
      <c r="C817" s="292">
        <v>12</v>
      </c>
      <c r="D817" s="292">
        <v>2</v>
      </c>
      <c r="E817" s="292">
        <v>4560</v>
      </c>
      <c r="F817" s="292">
        <v>5.2</v>
      </c>
      <c r="G817" s="292">
        <v>1</v>
      </c>
      <c r="H817" s="292">
        <v>0</v>
      </c>
      <c r="I817" s="293">
        <v>532</v>
      </c>
      <c r="J817" s="299">
        <v>0</v>
      </c>
    </row>
    <row r="818" spans="1:10" ht="20" x14ac:dyDescent="0.2">
      <c r="A818" s="291">
        <v>1073</v>
      </c>
      <c r="B818" s="292">
        <v>27</v>
      </c>
      <c r="C818" s="292">
        <v>20</v>
      </c>
      <c r="D818" s="292">
        <v>1</v>
      </c>
      <c r="E818" s="292">
        <v>4850</v>
      </c>
      <c r="F818" s="292">
        <v>4.0999999999999996</v>
      </c>
      <c r="G818" s="292">
        <v>1</v>
      </c>
      <c r="H818" s="292">
        <v>0</v>
      </c>
      <c r="I818" s="293">
        <v>121</v>
      </c>
      <c r="J818" s="299">
        <v>0</v>
      </c>
    </row>
    <row r="819" spans="1:10" ht="20" x14ac:dyDescent="0.2">
      <c r="A819" s="291">
        <v>1076</v>
      </c>
      <c r="B819" s="292">
        <v>32</v>
      </c>
      <c r="C819" s="292">
        <v>23</v>
      </c>
      <c r="D819" s="292">
        <v>1</v>
      </c>
      <c r="E819" s="292">
        <v>8750</v>
      </c>
      <c r="F819" s="292">
        <v>5.5</v>
      </c>
      <c r="G819" s="292">
        <v>1</v>
      </c>
      <c r="H819" s="292">
        <v>0</v>
      </c>
      <c r="I819" s="293">
        <v>267</v>
      </c>
      <c r="J819" s="299">
        <v>0</v>
      </c>
    </row>
    <row r="820" spans="1:10" ht="20" x14ac:dyDescent="0.2">
      <c r="A820" s="291">
        <v>1077</v>
      </c>
      <c r="B820" s="292">
        <v>34</v>
      </c>
      <c r="C820" s="292">
        <v>21</v>
      </c>
      <c r="D820" s="292">
        <v>1</v>
      </c>
      <c r="E820" s="292">
        <v>7270</v>
      </c>
      <c r="F820" s="292">
        <v>3.9</v>
      </c>
      <c r="G820" s="292">
        <v>1</v>
      </c>
      <c r="H820" s="292">
        <v>0</v>
      </c>
      <c r="I820" s="293">
        <v>266</v>
      </c>
      <c r="J820" s="299">
        <v>0</v>
      </c>
    </row>
    <row r="821" spans="1:10" ht="20" x14ac:dyDescent="0.2">
      <c r="A821" s="291">
        <v>1079</v>
      </c>
      <c r="B821" s="292">
        <v>30</v>
      </c>
      <c r="C821" s="292">
        <v>22</v>
      </c>
      <c r="D821" s="292">
        <v>1</v>
      </c>
      <c r="E821" s="292">
        <v>5940</v>
      </c>
      <c r="F821" s="292">
        <v>5.7</v>
      </c>
      <c r="G821" s="292">
        <v>1</v>
      </c>
      <c r="H821" s="292">
        <v>0</v>
      </c>
      <c r="I821" s="293">
        <v>462</v>
      </c>
      <c r="J821" s="299">
        <v>0</v>
      </c>
    </row>
    <row r="822" spans="1:10" ht="20" x14ac:dyDescent="0.2">
      <c r="A822" s="291">
        <v>1080</v>
      </c>
      <c r="B822" s="292">
        <v>36</v>
      </c>
      <c r="C822" s="292">
        <v>13</v>
      </c>
      <c r="D822" s="292">
        <v>1</v>
      </c>
      <c r="E822" s="292">
        <v>5380</v>
      </c>
      <c r="F822" s="292">
        <v>5.7</v>
      </c>
      <c r="G822" s="292">
        <v>1</v>
      </c>
      <c r="H822" s="292">
        <v>0</v>
      </c>
      <c r="I822" s="293">
        <v>1188</v>
      </c>
      <c r="J822" s="299">
        <v>0</v>
      </c>
    </row>
    <row r="823" spans="1:10" ht="20" x14ac:dyDescent="0.2">
      <c r="A823" s="291">
        <v>1081</v>
      </c>
      <c r="B823" s="292">
        <v>54</v>
      </c>
      <c r="C823" s="292">
        <v>26</v>
      </c>
      <c r="D823" s="292">
        <v>1</v>
      </c>
      <c r="E823" s="292">
        <v>7040</v>
      </c>
      <c r="F823" s="292">
        <v>3.4</v>
      </c>
      <c r="G823" s="292">
        <v>1</v>
      </c>
      <c r="H823" s="292">
        <v>1</v>
      </c>
      <c r="I823" s="293">
        <v>237</v>
      </c>
      <c r="J823" s="299">
        <v>0</v>
      </c>
    </row>
    <row r="824" spans="1:10" ht="20" x14ac:dyDescent="0.2">
      <c r="A824" s="291">
        <v>1082</v>
      </c>
      <c r="B824" s="292">
        <v>31</v>
      </c>
      <c r="C824" s="292">
        <v>16</v>
      </c>
      <c r="D824" s="292">
        <v>1</v>
      </c>
      <c r="E824" s="292">
        <v>4920</v>
      </c>
      <c r="F824" s="292">
        <v>4.0999999999999996</v>
      </c>
      <c r="G824" s="292">
        <v>0</v>
      </c>
      <c r="H824" s="292">
        <v>1</v>
      </c>
      <c r="I824" s="293">
        <v>549</v>
      </c>
      <c r="J824" s="299">
        <v>0</v>
      </c>
    </row>
    <row r="825" spans="1:10" ht="20" x14ac:dyDescent="0.2">
      <c r="A825" s="291">
        <v>1083</v>
      </c>
      <c r="B825" s="292">
        <v>29</v>
      </c>
      <c r="C825" s="292">
        <v>13</v>
      </c>
      <c r="D825" s="292">
        <v>1</v>
      </c>
      <c r="E825" s="292">
        <v>4970</v>
      </c>
      <c r="F825" s="292">
        <v>3.6</v>
      </c>
      <c r="G825" s="292">
        <v>1</v>
      </c>
      <c r="H825" s="292">
        <v>1</v>
      </c>
      <c r="I825" s="293">
        <v>164</v>
      </c>
      <c r="J825" s="299">
        <v>0</v>
      </c>
    </row>
    <row r="826" spans="1:10" ht="20" x14ac:dyDescent="0.2">
      <c r="A826" s="291">
        <v>1084</v>
      </c>
      <c r="B826" s="292">
        <v>36</v>
      </c>
      <c r="C826" s="292">
        <v>17</v>
      </c>
      <c r="D826" s="292">
        <v>2</v>
      </c>
      <c r="E826" s="292">
        <v>8030</v>
      </c>
      <c r="F826" s="292">
        <v>2.6</v>
      </c>
      <c r="G826" s="292">
        <v>1</v>
      </c>
      <c r="H826" s="292">
        <v>0</v>
      </c>
      <c r="I826" s="293">
        <v>521</v>
      </c>
      <c r="J826" s="299">
        <v>0</v>
      </c>
    </row>
    <row r="827" spans="1:10" ht="20" x14ac:dyDescent="0.2">
      <c r="A827" s="291">
        <v>1085</v>
      </c>
      <c r="B827" s="292">
        <v>53</v>
      </c>
      <c r="C827" s="292">
        <v>36</v>
      </c>
      <c r="D827" s="292">
        <v>4</v>
      </c>
      <c r="E827" s="292">
        <v>25590</v>
      </c>
      <c r="F827" s="292">
        <v>4.3</v>
      </c>
      <c r="G827" s="292">
        <v>0</v>
      </c>
      <c r="H827" s="292">
        <v>0</v>
      </c>
      <c r="I827" s="293">
        <v>4017</v>
      </c>
      <c r="J827" s="299">
        <v>0</v>
      </c>
    </row>
    <row r="828" spans="1:10" ht="20" x14ac:dyDescent="0.2">
      <c r="A828" s="291">
        <v>1086</v>
      </c>
      <c r="B828" s="292">
        <v>48</v>
      </c>
      <c r="C828" s="292">
        <v>25</v>
      </c>
      <c r="D828" s="292">
        <v>2</v>
      </c>
      <c r="E828" s="292">
        <v>6840</v>
      </c>
      <c r="F828" s="292">
        <v>3.1</v>
      </c>
      <c r="G828" s="292">
        <v>1</v>
      </c>
      <c r="H828" s="292">
        <v>1</v>
      </c>
      <c r="I828" s="293">
        <v>157</v>
      </c>
      <c r="J828" s="299">
        <v>0</v>
      </c>
    </row>
    <row r="829" spans="1:10" ht="20" x14ac:dyDescent="0.2">
      <c r="A829" s="291">
        <v>1087</v>
      </c>
      <c r="B829" s="292">
        <v>38</v>
      </c>
      <c r="C829" s="292">
        <v>20</v>
      </c>
      <c r="D829" s="292">
        <v>1</v>
      </c>
      <c r="E829" s="292">
        <v>6540</v>
      </c>
      <c r="F829" s="292">
        <v>4</v>
      </c>
      <c r="G829" s="292">
        <v>1</v>
      </c>
      <c r="H829" s="292">
        <v>0</v>
      </c>
      <c r="I829" s="293">
        <v>616</v>
      </c>
      <c r="J829" s="299">
        <v>0</v>
      </c>
    </row>
    <row r="830" spans="1:10" ht="20" x14ac:dyDescent="0.2">
      <c r="A830" s="291">
        <v>1088</v>
      </c>
      <c r="B830" s="292">
        <v>43</v>
      </c>
      <c r="C830" s="292">
        <v>34</v>
      </c>
      <c r="D830" s="292">
        <v>1</v>
      </c>
      <c r="E830" s="292">
        <v>8760</v>
      </c>
      <c r="F830" s="292">
        <v>2.9</v>
      </c>
      <c r="G830" s="292">
        <v>1</v>
      </c>
      <c r="H830" s="292">
        <v>0</v>
      </c>
      <c r="I830" s="293">
        <v>498</v>
      </c>
      <c r="J830" s="299">
        <v>0</v>
      </c>
    </row>
    <row r="831" spans="1:10" ht="20" x14ac:dyDescent="0.2">
      <c r="A831" s="291">
        <v>1089</v>
      </c>
      <c r="B831" s="292">
        <v>40</v>
      </c>
      <c r="C831" s="292">
        <v>25</v>
      </c>
      <c r="D831" s="292">
        <v>2</v>
      </c>
      <c r="E831" s="292">
        <v>13120</v>
      </c>
      <c r="F831" s="292">
        <v>9.6999999999999993</v>
      </c>
      <c r="G831" s="292">
        <v>1</v>
      </c>
      <c r="H831" s="292">
        <v>0</v>
      </c>
      <c r="I831" s="293">
        <v>2337</v>
      </c>
      <c r="J831" s="299">
        <v>0</v>
      </c>
    </row>
    <row r="832" spans="1:10" ht="20" x14ac:dyDescent="0.2">
      <c r="A832" s="291">
        <v>1091</v>
      </c>
      <c r="B832" s="292">
        <v>41</v>
      </c>
      <c r="C832" s="292">
        <v>33</v>
      </c>
      <c r="D832" s="292">
        <v>1</v>
      </c>
      <c r="E832" s="292">
        <v>9420</v>
      </c>
      <c r="F832" s="292">
        <v>6.4</v>
      </c>
      <c r="G832" s="292">
        <v>1</v>
      </c>
      <c r="H832" s="292">
        <v>1</v>
      </c>
      <c r="I832" s="293">
        <v>442</v>
      </c>
      <c r="J832" s="299">
        <v>0</v>
      </c>
    </row>
    <row r="833" spans="1:10" ht="20" x14ac:dyDescent="0.2">
      <c r="A833" s="291">
        <v>1092</v>
      </c>
      <c r="B833" s="292">
        <v>24</v>
      </c>
      <c r="C833" s="292">
        <v>16</v>
      </c>
      <c r="D833" s="292">
        <v>1</v>
      </c>
      <c r="E833" s="292">
        <v>6450</v>
      </c>
      <c r="F833" s="292">
        <v>9.4</v>
      </c>
      <c r="G833" s="292">
        <v>0</v>
      </c>
      <c r="H833" s="292">
        <v>0</v>
      </c>
      <c r="I833" s="293">
        <v>534</v>
      </c>
      <c r="J833" s="299">
        <v>0</v>
      </c>
    </row>
    <row r="834" spans="1:10" ht="20" x14ac:dyDescent="0.2">
      <c r="A834" s="291">
        <v>1094</v>
      </c>
      <c r="B834" s="292">
        <v>30</v>
      </c>
      <c r="C834" s="292">
        <v>12</v>
      </c>
      <c r="D834" s="292">
        <v>1</v>
      </c>
      <c r="E834" s="292">
        <v>4780</v>
      </c>
      <c r="F834" s="292">
        <v>5.4</v>
      </c>
      <c r="G834" s="292">
        <v>1</v>
      </c>
      <c r="H834" s="292">
        <v>0</v>
      </c>
      <c r="I834" s="293">
        <v>188</v>
      </c>
      <c r="J834" s="299">
        <v>0</v>
      </c>
    </row>
    <row r="835" spans="1:10" ht="20" x14ac:dyDescent="0.2">
      <c r="A835" s="291">
        <v>1095</v>
      </c>
      <c r="B835" s="292">
        <v>27</v>
      </c>
      <c r="C835" s="292">
        <v>19</v>
      </c>
      <c r="D835" s="292">
        <v>1</v>
      </c>
      <c r="E835" s="292">
        <v>4670</v>
      </c>
      <c r="F835" s="292">
        <v>5.6</v>
      </c>
      <c r="G835" s="292">
        <v>1</v>
      </c>
      <c r="H835" s="292">
        <v>1</v>
      </c>
      <c r="I835" s="293">
        <v>113</v>
      </c>
      <c r="J835" s="299">
        <v>0</v>
      </c>
    </row>
    <row r="836" spans="1:10" ht="20" x14ac:dyDescent="0.2">
      <c r="A836" s="291">
        <v>1096</v>
      </c>
      <c r="B836" s="292">
        <v>32</v>
      </c>
      <c r="C836" s="292">
        <v>22</v>
      </c>
      <c r="D836" s="292">
        <v>2</v>
      </c>
      <c r="E836" s="292">
        <v>6890</v>
      </c>
      <c r="F836" s="292">
        <v>3</v>
      </c>
      <c r="G836" s="292">
        <v>1</v>
      </c>
      <c r="H836" s="292">
        <v>0</v>
      </c>
      <c r="I836" s="293">
        <v>429</v>
      </c>
      <c r="J836" s="299">
        <v>0</v>
      </c>
    </row>
    <row r="837" spans="1:10" ht="20" x14ac:dyDescent="0.2">
      <c r="A837" s="291">
        <v>1097</v>
      </c>
      <c r="B837" s="292">
        <v>42</v>
      </c>
      <c r="C837" s="292">
        <v>16</v>
      </c>
      <c r="D837" s="292">
        <v>4</v>
      </c>
      <c r="E837" s="292">
        <v>6660</v>
      </c>
      <c r="F837" s="292">
        <v>5.5</v>
      </c>
      <c r="G837" s="292">
        <v>1</v>
      </c>
      <c r="H837" s="292">
        <v>0</v>
      </c>
      <c r="I837" s="293">
        <v>91</v>
      </c>
      <c r="J837" s="299">
        <v>0</v>
      </c>
    </row>
    <row r="838" spans="1:10" ht="20" x14ac:dyDescent="0.2">
      <c r="A838" s="291">
        <v>1098</v>
      </c>
      <c r="B838" s="292">
        <v>55</v>
      </c>
      <c r="C838" s="292">
        <v>46</v>
      </c>
      <c r="D838" s="292">
        <v>1</v>
      </c>
      <c r="E838" s="292">
        <v>19090</v>
      </c>
      <c r="F838" s="292">
        <v>0.7</v>
      </c>
      <c r="G838" s="292">
        <v>1</v>
      </c>
      <c r="H838" s="292">
        <v>0</v>
      </c>
      <c r="I838" s="293">
        <v>2057</v>
      </c>
      <c r="J838" s="299">
        <v>0</v>
      </c>
    </row>
    <row r="839" spans="1:10" ht="20" x14ac:dyDescent="0.2">
      <c r="A839" s="291">
        <v>1099</v>
      </c>
      <c r="B839" s="292">
        <v>41</v>
      </c>
      <c r="C839" s="292">
        <v>27</v>
      </c>
      <c r="D839" s="292">
        <v>2</v>
      </c>
      <c r="E839" s="292">
        <v>9470</v>
      </c>
      <c r="F839" s="292">
        <v>6</v>
      </c>
      <c r="G839" s="292">
        <v>1</v>
      </c>
      <c r="H839" s="292">
        <v>0</v>
      </c>
      <c r="I839" s="293">
        <v>802</v>
      </c>
      <c r="J839" s="299">
        <v>0</v>
      </c>
    </row>
    <row r="840" spans="1:10" ht="20" x14ac:dyDescent="0.2">
      <c r="A840" s="291">
        <v>1100</v>
      </c>
      <c r="B840" s="292">
        <v>40</v>
      </c>
      <c r="C840" s="292">
        <v>25</v>
      </c>
      <c r="D840" s="292">
        <v>1</v>
      </c>
      <c r="E840" s="292">
        <v>7920</v>
      </c>
      <c r="F840" s="292">
        <v>6.5</v>
      </c>
      <c r="G840" s="292">
        <v>1</v>
      </c>
      <c r="H840" s="292">
        <v>0</v>
      </c>
      <c r="I840" s="293">
        <v>934</v>
      </c>
      <c r="J840" s="299">
        <v>0</v>
      </c>
    </row>
    <row r="841" spans="1:10" ht="20" x14ac:dyDescent="0.2">
      <c r="A841" s="291">
        <v>1101</v>
      </c>
      <c r="B841" s="292">
        <v>43</v>
      </c>
      <c r="C841" s="292">
        <v>20</v>
      </c>
      <c r="D841" s="292">
        <v>2</v>
      </c>
      <c r="E841" s="292">
        <v>8610</v>
      </c>
      <c r="F841" s="292">
        <v>8.6999999999999993</v>
      </c>
      <c r="G841" s="292">
        <v>1</v>
      </c>
      <c r="H841" s="292">
        <v>0</v>
      </c>
      <c r="I841" s="293">
        <v>643</v>
      </c>
      <c r="J841" s="299">
        <v>0</v>
      </c>
    </row>
    <row r="842" spans="1:10" ht="20" x14ac:dyDescent="0.2">
      <c r="A842" s="291">
        <v>1102</v>
      </c>
      <c r="B842" s="292">
        <v>49</v>
      </c>
      <c r="C842" s="292">
        <v>23</v>
      </c>
      <c r="D842" s="292">
        <v>2</v>
      </c>
      <c r="E842" s="292">
        <v>6560</v>
      </c>
      <c r="F842" s="292">
        <v>5.3</v>
      </c>
      <c r="G842" s="292">
        <v>0</v>
      </c>
      <c r="H842" s="292">
        <v>0</v>
      </c>
      <c r="I842" s="293">
        <v>627</v>
      </c>
      <c r="J842" s="299">
        <v>0</v>
      </c>
    </row>
    <row r="843" spans="1:10" ht="20" x14ac:dyDescent="0.2">
      <c r="A843" s="291">
        <v>1103</v>
      </c>
      <c r="B843" s="292">
        <v>35</v>
      </c>
      <c r="C843" s="292">
        <v>28</v>
      </c>
      <c r="D843" s="292">
        <v>1</v>
      </c>
      <c r="E843" s="292">
        <v>11370</v>
      </c>
      <c r="F843" s="292">
        <v>5.8</v>
      </c>
      <c r="G843" s="292">
        <v>1</v>
      </c>
      <c r="H843" s="292">
        <v>0</v>
      </c>
      <c r="I843" s="293">
        <v>696</v>
      </c>
      <c r="J843" s="299">
        <v>0</v>
      </c>
    </row>
    <row r="844" spans="1:10" ht="20" x14ac:dyDescent="0.2">
      <c r="A844" s="291">
        <v>1104</v>
      </c>
      <c r="B844" s="292">
        <v>32</v>
      </c>
      <c r="C844" s="292">
        <v>17</v>
      </c>
      <c r="D844" s="292">
        <v>4</v>
      </c>
      <c r="E844" s="292">
        <v>8320</v>
      </c>
      <c r="F844" s="292">
        <v>6.6</v>
      </c>
      <c r="G844" s="292">
        <v>1</v>
      </c>
      <c r="H844" s="292">
        <v>1</v>
      </c>
      <c r="I844" s="293">
        <v>259</v>
      </c>
      <c r="J844" s="299">
        <v>0</v>
      </c>
    </row>
    <row r="845" spans="1:10" ht="20" x14ac:dyDescent="0.2">
      <c r="A845" s="291">
        <v>1105</v>
      </c>
      <c r="B845" s="292">
        <v>34</v>
      </c>
      <c r="C845" s="292">
        <v>27</v>
      </c>
      <c r="D845" s="292">
        <v>1</v>
      </c>
      <c r="E845" s="292">
        <v>7250</v>
      </c>
      <c r="F845" s="292">
        <v>0.9</v>
      </c>
      <c r="G845" s="292">
        <v>0</v>
      </c>
      <c r="H845" s="292">
        <v>0</v>
      </c>
      <c r="I845" s="293">
        <v>501</v>
      </c>
      <c r="J845" s="299">
        <v>0</v>
      </c>
    </row>
    <row r="846" spans="1:10" ht="20" x14ac:dyDescent="0.2">
      <c r="A846" s="291">
        <v>1106</v>
      </c>
      <c r="B846" s="292">
        <v>41</v>
      </c>
      <c r="C846" s="292">
        <v>14</v>
      </c>
      <c r="D846" s="292">
        <v>3</v>
      </c>
      <c r="E846" s="292">
        <v>5250</v>
      </c>
      <c r="F846" s="292">
        <v>5.5</v>
      </c>
      <c r="G846" s="292">
        <v>1</v>
      </c>
      <c r="H846" s="292">
        <v>0</v>
      </c>
      <c r="I846" s="293">
        <v>168</v>
      </c>
      <c r="J846" s="299">
        <v>0</v>
      </c>
    </row>
    <row r="847" spans="1:10" ht="20" x14ac:dyDescent="0.2">
      <c r="A847" s="291">
        <v>1107</v>
      </c>
      <c r="B847" s="292">
        <v>39</v>
      </c>
      <c r="C847" s="292">
        <v>27</v>
      </c>
      <c r="D847" s="292">
        <v>1</v>
      </c>
      <c r="E847" s="292">
        <v>6470</v>
      </c>
      <c r="F847" s="292">
        <v>6.9</v>
      </c>
      <c r="G847" s="292">
        <v>0</v>
      </c>
      <c r="H847" s="292">
        <v>0</v>
      </c>
      <c r="I847" s="293">
        <v>519</v>
      </c>
      <c r="J847" s="299">
        <v>0</v>
      </c>
    </row>
    <row r="848" spans="1:10" ht="20" x14ac:dyDescent="0.2">
      <c r="A848" s="291">
        <v>1108</v>
      </c>
      <c r="B848" s="292">
        <v>41</v>
      </c>
      <c r="C848" s="292">
        <v>18</v>
      </c>
      <c r="D848" s="292">
        <v>2</v>
      </c>
      <c r="E848" s="292">
        <v>15130.000000000002</v>
      </c>
      <c r="F848" s="292">
        <v>5.8</v>
      </c>
      <c r="G848" s="292">
        <v>0</v>
      </c>
      <c r="H848" s="292">
        <v>1</v>
      </c>
      <c r="I848" s="293">
        <v>1500</v>
      </c>
      <c r="J848" s="299">
        <v>0</v>
      </c>
    </row>
    <row r="849" spans="1:10" ht="20" x14ac:dyDescent="0.2">
      <c r="A849" s="291">
        <v>1109</v>
      </c>
      <c r="B849" s="292">
        <v>32</v>
      </c>
      <c r="C849" s="292">
        <v>12</v>
      </c>
      <c r="D849" s="292">
        <v>3</v>
      </c>
      <c r="E849" s="292">
        <v>6290</v>
      </c>
      <c r="F849" s="292">
        <v>4</v>
      </c>
      <c r="G849" s="292">
        <v>1</v>
      </c>
      <c r="H849" s="292">
        <v>0</v>
      </c>
      <c r="I849" s="293">
        <v>1007</v>
      </c>
      <c r="J849" s="299">
        <v>0</v>
      </c>
    </row>
    <row r="850" spans="1:10" ht="20" x14ac:dyDescent="0.2">
      <c r="A850" s="291">
        <v>1111</v>
      </c>
      <c r="B850" s="292">
        <v>45</v>
      </c>
      <c r="C850" s="292">
        <v>25</v>
      </c>
      <c r="D850" s="292">
        <v>1</v>
      </c>
      <c r="E850" s="292">
        <v>12180.000000000002</v>
      </c>
      <c r="F850" s="292">
        <v>7.4</v>
      </c>
      <c r="G850" s="292">
        <v>1</v>
      </c>
      <c r="H850" s="292">
        <v>1</v>
      </c>
      <c r="I850" s="293">
        <v>649</v>
      </c>
      <c r="J850" s="299">
        <v>0</v>
      </c>
    </row>
    <row r="851" spans="1:10" ht="20" x14ac:dyDescent="0.2">
      <c r="A851" s="291">
        <v>1113</v>
      </c>
      <c r="B851" s="292">
        <v>46</v>
      </c>
      <c r="C851" s="292">
        <v>19</v>
      </c>
      <c r="D851" s="292">
        <v>3</v>
      </c>
      <c r="E851" s="292">
        <v>6000</v>
      </c>
      <c r="F851" s="292">
        <v>5.5</v>
      </c>
      <c r="G851" s="292">
        <v>1</v>
      </c>
      <c r="H851" s="292">
        <v>0</v>
      </c>
      <c r="I851" s="293">
        <v>1051</v>
      </c>
      <c r="J851" s="299">
        <v>0</v>
      </c>
    </row>
    <row r="852" spans="1:10" ht="20" x14ac:dyDescent="0.2">
      <c r="A852" s="291">
        <v>1114</v>
      </c>
      <c r="B852" s="292">
        <v>39</v>
      </c>
      <c r="C852" s="292">
        <v>30</v>
      </c>
      <c r="D852" s="292">
        <v>1</v>
      </c>
      <c r="E852" s="292">
        <v>6030</v>
      </c>
      <c r="F852" s="292">
        <v>3.6</v>
      </c>
      <c r="G852" s="292">
        <v>1</v>
      </c>
      <c r="H852" s="292">
        <v>0</v>
      </c>
      <c r="I852" s="293">
        <v>469</v>
      </c>
      <c r="J852" s="299">
        <v>0</v>
      </c>
    </row>
    <row r="853" spans="1:10" ht="20" x14ac:dyDescent="0.2">
      <c r="A853" s="291">
        <v>1115</v>
      </c>
      <c r="B853" s="292">
        <v>36</v>
      </c>
      <c r="C853" s="292">
        <v>29</v>
      </c>
      <c r="D853" s="292">
        <v>1</v>
      </c>
      <c r="E853" s="292">
        <v>8000</v>
      </c>
      <c r="F853" s="292">
        <v>2.6</v>
      </c>
      <c r="G853" s="292">
        <v>1</v>
      </c>
      <c r="H853" s="292">
        <v>1</v>
      </c>
      <c r="I853" s="293">
        <v>1113</v>
      </c>
      <c r="J853" s="299">
        <v>0</v>
      </c>
    </row>
    <row r="854" spans="1:10" ht="20" x14ac:dyDescent="0.2">
      <c r="A854" s="291">
        <v>1117</v>
      </c>
      <c r="B854" s="292">
        <v>41</v>
      </c>
      <c r="C854" s="292">
        <v>33</v>
      </c>
      <c r="D854" s="292">
        <v>1</v>
      </c>
      <c r="E854" s="292">
        <v>8540</v>
      </c>
      <c r="F854" s="292">
        <v>5.4</v>
      </c>
      <c r="G854" s="292">
        <v>1</v>
      </c>
      <c r="H854" s="292">
        <v>0</v>
      </c>
      <c r="I854" s="293">
        <v>186</v>
      </c>
      <c r="J854" s="299">
        <v>0</v>
      </c>
    </row>
    <row r="855" spans="1:10" ht="20" x14ac:dyDescent="0.2">
      <c r="A855" s="291">
        <v>1123</v>
      </c>
      <c r="B855" s="292">
        <v>31</v>
      </c>
      <c r="C855" s="292">
        <v>18</v>
      </c>
      <c r="D855" s="292">
        <v>2</v>
      </c>
      <c r="E855" s="292">
        <v>5880</v>
      </c>
      <c r="F855" s="292">
        <v>4.7</v>
      </c>
      <c r="G855" s="292">
        <v>1</v>
      </c>
      <c r="H855" s="292">
        <v>1</v>
      </c>
      <c r="I855" s="293">
        <v>267</v>
      </c>
      <c r="J855" s="299">
        <v>0</v>
      </c>
    </row>
    <row r="856" spans="1:10" ht="20" x14ac:dyDescent="0.2">
      <c r="A856" s="291">
        <v>1124</v>
      </c>
      <c r="B856" s="292">
        <v>39</v>
      </c>
      <c r="C856" s="292">
        <v>20</v>
      </c>
      <c r="D856" s="292">
        <v>2</v>
      </c>
      <c r="E856" s="292">
        <v>7150</v>
      </c>
      <c r="F856" s="292">
        <v>6.6</v>
      </c>
      <c r="G856" s="292">
        <v>1</v>
      </c>
      <c r="H856" s="292">
        <v>1</v>
      </c>
      <c r="I856" s="293">
        <v>627</v>
      </c>
      <c r="J856" s="299">
        <v>0</v>
      </c>
    </row>
    <row r="857" spans="1:10" ht="20" x14ac:dyDescent="0.2">
      <c r="A857" s="291">
        <v>1125</v>
      </c>
      <c r="B857" s="292">
        <v>44</v>
      </c>
      <c r="C857" s="292">
        <v>12</v>
      </c>
      <c r="D857" s="292">
        <v>2</v>
      </c>
      <c r="E857" s="292">
        <v>5210</v>
      </c>
      <c r="F857" s="292">
        <v>2.9</v>
      </c>
      <c r="G857" s="292">
        <v>0</v>
      </c>
      <c r="H857" s="292">
        <v>0</v>
      </c>
      <c r="I857" s="293">
        <v>197</v>
      </c>
      <c r="J857" s="299">
        <v>0</v>
      </c>
    </row>
    <row r="858" spans="1:10" ht="20" x14ac:dyDescent="0.2">
      <c r="A858" s="291">
        <v>1126</v>
      </c>
      <c r="B858" s="292">
        <v>36</v>
      </c>
      <c r="C858" s="292">
        <v>26</v>
      </c>
      <c r="D858" s="292">
        <v>1</v>
      </c>
      <c r="E858" s="292">
        <v>5660</v>
      </c>
      <c r="F858" s="292">
        <v>4.8</v>
      </c>
      <c r="G858" s="292">
        <v>0</v>
      </c>
      <c r="H858" s="292">
        <v>1</v>
      </c>
      <c r="I858" s="293">
        <v>1361</v>
      </c>
      <c r="J858" s="299">
        <v>0</v>
      </c>
    </row>
    <row r="859" spans="1:10" ht="20" x14ac:dyDescent="0.2">
      <c r="A859" s="291">
        <v>1127</v>
      </c>
      <c r="B859" s="292">
        <v>30</v>
      </c>
      <c r="C859" s="292">
        <v>17</v>
      </c>
      <c r="D859" s="292">
        <v>3</v>
      </c>
      <c r="E859" s="292">
        <v>4580</v>
      </c>
      <c r="F859" s="292">
        <v>6.3</v>
      </c>
      <c r="G859" s="292">
        <v>1</v>
      </c>
      <c r="H859" s="292">
        <v>1</v>
      </c>
      <c r="I859" s="293">
        <v>95</v>
      </c>
      <c r="J859" s="299">
        <v>0</v>
      </c>
    </row>
    <row r="860" spans="1:10" ht="20" x14ac:dyDescent="0.2">
      <c r="A860" s="291">
        <v>1128</v>
      </c>
      <c r="B860" s="292">
        <v>39</v>
      </c>
      <c r="C860" s="292">
        <v>15</v>
      </c>
      <c r="D860" s="292">
        <v>1</v>
      </c>
      <c r="E860" s="292">
        <v>5740</v>
      </c>
      <c r="F860" s="292">
        <v>5.2</v>
      </c>
      <c r="G860" s="292">
        <v>0</v>
      </c>
      <c r="H860" s="292">
        <v>0</v>
      </c>
      <c r="I860" s="293">
        <v>363</v>
      </c>
      <c r="J860" s="299">
        <v>0</v>
      </c>
    </row>
    <row r="861" spans="1:10" ht="20" x14ac:dyDescent="0.2">
      <c r="A861" s="291">
        <v>1129</v>
      </c>
      <c r="B861" s="292">
        <v>29</v>
      </c>
      <c r="C861" s="292">
        <v>15</v>
      </c>
      <c r="D861" s="292">
        <v>2</v>
      </c>
      <c r="E861" s="292">
        <v>5390</v>
      </c>
      <c r="F861" s="292">
        <v>4.7</v>
      </c>
      <c r="G861" s="292">
        <v>1</v>
      </c>
      <c r="H861" s="292">
        <v>1</v>
      </c>
      <c r="I861" s="293">
        <v>328</v>
      </c>
      <c r="J861" s="299">
        <v>0</v>
      </c>
    </row>
    <row r="862" spans="1:10" ht="20" x14ac:dyDescent="0.2">
      <c r="A862" s="291">
        <v>1130</v>
      </c>
      <c r="B862" s="292">
        <v>34</v>
      </c>
      <c r="C862" s="292">
        <v>16</v>
      </c>
      <c r="D862" s="292">
        <v>4</v>
      </c>
      <c r="E862" s="292">
        <v>7500</v>
      </c>
      <c r="F862" s="292">
        <v>2.9</v>
      </c>
      <c r="G862" s="292">
        <v>1</v>
      </c>
      <c r="H862" s="292">
        <v>0</v>
      </c>
      <c r="I862" s="293">
        <v>693</v>
      </c>
      <c r="J862" s="299">
        <v>0</v>
      </c>
    </row>
    <row r="863" spans="1:10" ht="20" x14ac:dyDescent="0.2">
      <c r="A863" s="291">
        <v>1131</v>
      </c>
      <c r="B863" s="292">
        <v>43</v>
      </c>
      <c r="C863" s="292">
        <v>18</v>
      </c>
      <c r="D863" s="292">
        <v>2</v>
      </c>
      <c r="E863" s="292">
        <v>6210</v>
      </c>
      <c r="F863" s="292">
        <v>2.4</v>
      </c>
      <c r="G863" s="292">
        <v>1</v>
      </c>
      <c r="H863" s="292">
        <v>0</v>
      </c>
      <c r="I863" s="293">
        <v>469</v>
      </c>
      <c r="J863" s="299">
        <v>0</v>
      </c>
    </row>
    <row r="864" spans="1:10" ht="20" x14ac:dyDescent="0.2">
      <c r="A864" s="291">
        <v>1132</v>
      </c>
      <c r="B864" s="292">
        <v>32</v>
      </c>
      <c r="C864" s="292">
        <v>16</v>
      </c>
      <c r="D864" s="292">
        <v>1</v>
      </c>
      <c r="E864" s="292">
        <v>4780</v>
      </c>
      <c r="F864" s="292">
        <v>4.3</v>
      </c>
      <c r="G864" s="292">
        <v>1</v>
      </c>
      <c r="H864" s="292">
        <v>0</v>
      </c>
      <c r="I864" s="293">
        <v>394</v>
      </c>
      <c r="J864" s="299">
        <v>0</v>
      </c>
    </row>
    <row r="865" spans="1:10" ht="20" x14ac:dyDescent="0.2">
      <c r="A865" s="291">
        <v>1133</v>
      </c>
      <c r="B865" s="292">
        <v>42</v>
      </c>
      <c r="C865" s="292">
        <v>13</v>
      </c>
      <c r="D865" s="292">
        <v>2</v>
      </c>
      <c r="E865" s="292">
        <v>6580</v>
      </c>
      <c r="F865" s="292">
        <v>3.3</v>
      </c>
      <c r="G865" s="292">
        <v>1</v>
      </c>
      <c r="H865" s="292">
        <v>1</v>
      </c>
      <c r="I865" s="293">
        <v>301</v>
      </c>
      <c r="J865" s="299">
        <v>0</v>
      </c>
    </row>
    <row r="866" spans="1:10" ht="20" x14ac:dyDescent="0.2">
      <c r="A866" s="291">
        <v>1134</v>
      </c>
      <c r="B866" s="292">
        <v>46</v>
      </c>
      <c r="C866" s="292">
        <v>29</v>
      </c>
      <c r="D866" s="292">
        <v>1</v>
      </c>
      <c r="E866" s="292">
        <v>10320</v>
      </c>
      <c r="F866" s="292">
        <v>3.7</v>
      </c>
      <c r="G866" s="292">
        <v>1</v>
      </c>
      <c r="H866" s="292">
        <v>1</v>
      </c>
      <c r="I866" s="293">
        <v>1314</v>
      </c>
      <c r="J866" s="299">
        <v>0</v>
      </c>
    </row>
    <row r="867" spans="1:10" ht="20" x14ac:dyDescent="0.2">
      <c r="A867" s="291">
        <v>1135</v>
      </c>
      <c r="B867" s="292">
        <v>35</v>
      </c>
      <c r="C867" s="292">
        <v>17</v>
      </c>
      <c r="D867" s="292">
        <v>2</v>
      </c>
      <c r="E867" s="292">
        <v>6450</v>
      </c>
      <c r="F867" s="292">
        <v>5.6</v>
      </c>
      <c r="G867" s="292">
        <v>0</v>
      </c>
      <c r="H867" s="292">
        <v>0</v>
      </c>
      <c r="I867" s="293">
        <v>229</v>
      </c>
      <c r="J867" s="299">
        <v>0</v>
      </c>
    </row>
    <row r="868" spans="1:10" ht="20" x14ac:dyDescent="0.2">
      <c r="A868" s="291">
        <v>1136</v>
      </c>
      <c r="B868" s="292">
        <v>40</v>
      </c>
      <c r="C868" s="292">
        <v>17</v>
      </c>
      <c r="D868" s="292">
        <v>1</v>
      </c>
      <c r="E868" s="292">
        <v>6610</v>
      </c>
      <c r="F868" s="292">
        <v>5.0999999999999996</v>
      </c>
      <c r="G868" s="292">
        <v>1</v>
      </c>
      <c r="H868" s="292">
        <v>1</v>
      </c>
      <c r="I868" s="293">
        <v>364</v>
      </c>
      <c r="J868" s="299">
        <v>0</v>
      </c>
    </row>
    <row r="869" spans="1:10" ht="20" x14ac:dyDescent="0.2">
      <c r="A869" s="291">
        <v>1138</v>
      </c>
      <c r="B869" s="292">
        <v>41</v>
      </c>
      <c r="C869" s="292">
        <v>19</v>
      </c>
      <c r="D869" s="292">
        <v>3</v>
      </c>
      <c r="E869" s="292">
        <v>5760</v>
      </c>
      <c r="F869" s="292">
        <v>4.5</v>
      </c>
      <c r="G869" s="292">
        <v>1</v>
      </c>
      <c r="H869" s="292">
        <v>0</v>
      </c>
      <c r="I869" s="293">
        <v>285</v>
      </c>
      <c r="J869" s="299">
        <v>0</v>
      </c>
    </row>
    <row r="870" spans="1:10" ht="20" x14ac:dyDescent="0.2">
      <c r="A870" s="291">
        <v>1139</v>
      </c>
      <c r="B870" s="292">
        <v>37</v>
      </c>
      <c r="C870" s="292">
        <v>15</v>
      </c>
      <c r="D870" s="292">
        <v>1</v>
      </c>
      <c r="E870" s="292">
        <v>5700</v>
      </c>
      <c r="F870" s="292">
        <v>4</v>
      </c>
      <c r="G870" s="292">
        <v>1</v>
      </c>
      <c r="H870" s="292">
        <v>0</v>
      </c>
      <c r="I870" s="293">
        <v>216</v>
      </c>
      <c r="J870" s="299">
        <v>0</v>
      </c>
    </row>
    <row r="871" spans="1:10" ht="20" x14ac:dyDescent="0.2">
      <c r="A871" s="291">
        <v>1140</v>
      </c>
      <c r="B871" s="292">
        <v>25</v>
      </c>
      <c r="C871" s="292">
        <v>14</v>
      </c>
      <c r="D871" s="292">
        <v>1</v>
      </c>
      <c r="E871" s="292">
        <v>4820</v>
      </c>
      <c r="F871" s="292">
        <v>5.2</v>
      </c>
      <c r="G871" s="292">
        <v>1</v>
      </c>
      <c r="H871" s="292">
        <v>1</v>
      </c>
      <c r="I871" s="293">
        <v>283</v>
      </c>
      <c r="J871" s="299">
        <v>0</v>
      </c>
    </row>
    <row r="872" spans="1:10" ht="20" x14ac:dyDescent="0.2">
      <c r="A872" s="291">
        <v>1142</v>
      </c>
      <c r="B872" s="292">
        <v>31</v>
      </c>
      <c r="C872" s="292">
        <v>21</v>
      </c>
      <c r="D872" s="292">
        <v>1</v>
      </c>
      <c r="E872" s="292">
        <v>6020</v>
      </c>
      <c r="F872" s="292">
        <v>5.6</v>
      </c>
      <c r="G872" s="292">
        <v>1</v>
      </c>
      <c r="H872" s="292">
        <v>1</v>
      </c>
      <c r="I872" s="293">
        <v>422</v>
      </c>
      <c r="J872" s="299">
        <v>0</v>
      </c>
    </row>
    <row r="873" spans="1:10" ht="20" x14ac:dyDescent="0.2">
      <c r="A873" s="291">
        <v>1144</v>
      </c>
      <c r="B873" s="292">
        <v>36</v>
      </c>
      <c r="C873" s="292">
        <v>14</v>
      </c>
      <c r="D873" s="292">
        <v>1</v>
      </c>
      <c r="E873" s="292">
        <v>4890</v>
      </c>
      <c r="F873" s="292">
        <v>7.9</v>
      </c>
      <c r="G873" s="292">
        <v>1</v>
      </c>
      <c r="H873" s="292">
        <v>0</v>
      </c>
      <c r="I873" s="293">
        <v>38</v>
      </c>
      <c r="J873" s="299">
        <v>0</v>
      </c>
    </row>
    <row r="874" spans="1:10" ht="20" x14ac:dyDescent="0.2">
      <c r="A874" s="291">
        <v>1145</v>
      </c>
      <c r="B874" s="292">
        <v>31</v>
      </c>
      <c r="C874" s="292">
        <v>12</v>
      </c>
      <c r="D874" s="292">
        <v>2</v>
      </c>
      <c r="E874" s="292">
        <v>5090</v>
      </c>
      <c r="F874" s="292">
        <v>5.5</v>
      </c>
      <c r="G874" s="292">
        <v>0</v>
      </c>
      <c r="H874" s="292">
        <v>1</v>
      </c>
      <c r="I874" s="293">
        <v>1571</v>
      </c>
      <c r="J874" s="299">
        <v>0</v>
      </c>
    </row>
    <row r="875" spans="1:10" ht="20" x14ac:dyDescent="0.2">
      <c r="A875" s="291">
        <v>1147</v>
      </c>
      <c r="B875" s="292">
        <v>39</v>
      </c>
      <c r="C875" s="292">
        <v>28</v>
      </c>
      <c r="D875" s="292">
        <v>2</v>
      </c>
      <c r="E875" s="292">
        <v>8870</v>
      </c>
      <c r="F875" s="292">
        <v>7.7</v>
      </c>
      <c r="G875" s="292">
        <v>0</v>
      </c>
      <c r="H875" s="292">
        <v>0</v>
      </c>
      <c r="I875" s="293">
        <v>912</v>
      </c>
      <c r="J875" s="299">
        <v>0</v>
      </c>
    </row>
    <row r="876" spans="1:10" ht="20" x14ac:dyDescent="0.2">
      <c r="A876" s="291">
        <v>1148</v>
      </c>
      <c r="B876" s="292">
        <v>43</v>
      </c>
      <c r="C876" s="292">
        <v>16</v>
      </c>
      <c r="D876" s="292">
        <v>1</v>
      </c>
      <c r="E876" s="292">
        <v>5310</v>
      </c>
      <c r="F876" s="292">
        <v>2.5</v>
      </c>
      <c r="G876" s="292">
        <v>0</v>
      </c>
      <c r="H876" s="292">
        <v>0</v>
      </c>
      <c r="I876" s="293">
        <v>429</v>
      </c>
      <c r="J876" s="299">
        <v>0</v>
      </c>
    </row>
    <row r="877" spans="1:10" ht="20" x14ac:dyDescent="0.2">
      <c r="A877" s="291">
        <v>1149</v>
      </c>
      <c r="B877" s="292">
        <v>36</v>
      </c>
      <c r="C877" s="292">
        <v>19</v>
      </c>
      <c r="D877" s="292">
        <v>2</v>
      </c>
      <c r="E877" s="292">
        <v>6660</v>
      </c>
      <c r="F877" s="292">
        <v>6.5</v>
      </c>
      <c r="G877" s="292">
        <v>0</v>
      </c>
      <c r="H877" s="292">
        <v>0</v>
      </c>
      <c r="I877" s="293">
        <v>251</v>
      </c>
      <c r="J877" s="299">
        <v>0</v>
      </c>
    </row>
    <row r="878" spans="1:10" ht="20" x14ac:dyDescent="0.2">
      <c r="A878" s="291">
        <v>1150</v>
      </c>
      <c r="B878" s="292">
        <v>30</v>
      </c>
      <c r="C878" s="292">
        <v>12</v>
      </c>
      <c r="D878" s="292">
        <v>1</v>
      </c>
      <c r="E878" s="292">
        <v>4600</v>
      </c>
      <c r="F878" s="292">
        <v>1.3</v>
      </c>
      <c r="G878" s="292">
        <v>1</v>
      </c>
      <c r="H878" s="292">
        <v>0</v>
      </c>
      <c r="I878" s="293">
        <v>181</v>
      </c>
      <c r="J878" s="299">
        <v>0</v>
      </c>
    </row>
    <row r="879" spans="1:10" ht="20" x14ac:dyDescent="0.2">
      <c r="A879" s="291">
        <v>1153</v>
      </c>
      <c r="B879" s="292">
        <v>40</v>
      </c>
      <c r="C879" s="292">
        <v>17</v>
      </c>
      <c r="D879" s="292">
        <v>3</v>
      </c>
      <c r="E879" s="292">
        <v>6460</v>
      </c>
      <c r="F879" s="292">
        <v>9.1</v>
      </c>
      <c r="G879" s="292">
        <v>0</v>
      </c>
      <c r="H879" s="292">
        <v>0</v>
      </c>
      <c r="I879" s="293">
        <v>562</v>
      </c>
      <c r="J879" s="299">
        <v>0</v>
      </c>
    </row>
    <row r="880" spans="1:10" ht="20" x14ac:dyDescent="0.2">
      <c r="A880" s="291">
        <v>1154</v>
      </c>
      <c r="B880" s="292">
        <v>41</v>
      </c>
      <c r="C880" s="292">
        <v>23</v>
      </c>
      <c r="D880" s="292">
        <v>1</v>
      </c>
      <c r="E880" s="292">
        <v>5390</v>
      </c>
      <c r="F880" s="292">
        <v>4.2</v>
      </c>
      <c r="G880" s="292">
        <v>1</v>
      </c>
      <c r="H880" s="292">
        <v>1</v>
      </c>
      <c r="I880" s="293">
        <v>504</v>
      </c>
      <c r="J880" s="299">
        <v>0</v>
      </c>
    </row>
    <row r="881" spans="1:10" ht="20" x14ac:dyDescent="0.2">
      <c r="A881" s="291">
        <v>1155</v>
      </c>
      <c r="B881" s="292">
        <v>36</v>
      </c>
      <c r="C881" s="292">
        <v>13</v>
      </c>
      <c r="D881" s="292">
        <v>1</v>
      </c>
      <c r="E881" s="292">
        <v>4890</v>
      </c>
      <c r="F881" s="292">
        <v>4.5999999999999996</v>
      </c>
      <c r="G881" s="292">
        <v>1</v>
      </c>
      <c r="H881" s="292">
        <v>1</v>
      </c>
      <c r="I881" s="293">
        <v>346</v>
      </c>
      <c r="J881" s="299">
        <v>0</v>
      </c>
    </row>
    <row r="882" spans="1:10" ht="20" x14ac:dyDescent="0.2">
      <c r="A882" s="291">
        <v>1157</v>
      </c>
      <c r="B882" s="292">
        <v>40</v>
      </c>
      <c r="C882" s="292">
        <v>13</v>
      </c>
      <c r="D882" s="292">
        <v>1</v>
      </c>
      <c r="E882" s="292">
        <v>5140</v>
      </c>
      <c r="F882" s="292">
        <v>5.3</v>
      </c>
      <c r="G882" s="292">
        <v>0</v>
      </c>
      <c r="H882" s="292">
        <v>1</v>
      </c>
      <c r="I882" s="293">
        <v>224</v>
      </c>
      <c r="J882" s="299">
        <v>0</v>
      </c>
    </row>
    <row r="883" spans="1:10" ht="20" x14ac:dyDescent="0.2">
      <c r="A883" s="291">
        <v>1158</v>
      </c>
      <c r="B883" s="292">
        <v>44</v>
      </c>
      <c r="C883" s="292">
        <v>33</v>
      </c>
      <c r="D883" s="292">
        <v>1</v>
      </c>
      <c r="E883" s="292">
        <v>9200</v>
      </c>
      <c r="F883" s="292">
        <v>6.6</v>
      </c>
      <c r="G883" s="292">
        <v>0</v>
      </c>
      <c r="H883" s="292">
        <v>1</v>
      </c>
      <c r="I883" s="293">
        <v>587</v>
      </c>
      <c r="J883" s="299">
        <v>0</v>
      </c>
    </row>
    <row r="884" spans="1:10" ht="20" x14ac:dyDescent="0.2">
      <c r="A884" s="291">
        <v>1159</v>
      </c>
      <c r="B884" s="292">
        <v>29</v>
      </c>
      <c r="C884" s="292">
        <v>14</v>
      </c>
      <c r="D884" s="292">
        <v>2</v>
      </c>
      <c r="E884" s="292">
        <v>4550</v>
      </c>
      <c r="F884" s="292">
        <v>5.2</v>
      </c>
      <c r="G884" s="292">
        <v>0</v>
      </c>
      <c r="H884" s="292">
        <v>0</v>
      </c>
      <c r="I884" s="293">
        <v>176</v>
      </c>
      <c r="J884" s="299">
        <v>0</v>
      </c>
    </row>
    <row r="885" spans="1:10" ht="20" x14ac:dyDescent="0.2">
      <c r="A885" s="291">
        <v>1161</v>
      </c>
      <c r="B885" s="292">
        <v>37</v>
      </c>
      <c r="C885" s="292">
        <v>21</v>
      </c>
      <c r="D885" s="292">
        <v>2</v>
      </c>
      <c r="E885" s="292">
        <v>7370</v>
      </c>
      <c r="F885" s="292">
        <v>4.2</v>
      </c>
      <c r="G885" s="292">
        <v>1</v>
      </c>
      <c r="H885" s="292">
        <v>1</v>
      </c>
      <c r="I885" s="293">
        <v>280</v>
      </c>
      <c r="J885" s="299">
        <v>0</v>
      </c>
    </row>
    <row r="886" spans="1:10" ht="20" x14ac:dyDescent="0.2">
      <c r="A886" s="291">
        <v>1163</v>
      </c>
      <c r="B886" s="292">
        <v>28</v>
      </c>
      <c r="C886" s="292">
        <v>13</v>
      </c>
      <c r="D886" s="292">
        <v>1</v>
      </c>
      <c r="E886" s="292">
        <v>5050</v>
      </c>
      <c r="F886" s="292">
        <v>4.9000000000000004</v>
      </c>
      <c r="G886" s="292">
        <v>1</v>
      </c>
      <c r="H886" s="292">
        <v>0</v>
      </c>
      <c r="I886" s="293">
        <v>326</v>
      </c>
      <c r="J886" s="299">
        <v>0</v>
      </c>
    </row>
    <row r="887" spans="1:10" ht="20" x14ac:dyDescent="0.2">
      <c r="A887" s="291">
        <v>1165</v>
      </c>
      <c r="B887" s="292">
        <v>44</v>
      </c>
      <c r="C887" s="292">
        <v>25</v>
      </c>
      <c r="D887" s="292">
        <v>1</v>
      </c>
      <c r="E887" s="292">
        <v>7160</v>
      </c>
      <c r="F887" s="292">
        <v>4</v>
      </c>
      <c r="G887" s="292">
        <v>1</v>
      </c>
      <c r="H887" s="292">
        <v>1</v>
      </c>
      <c r="I887" s="293">
        <v>300</v>
      </c>
      <c r="J887" s="299">
        <v>0</v>
      </c>
    </row>
    <row r="888" spans="1:10" ht="20" x14ac:dyDescent="0.2">
      <c r="A888" s="291">
        <v>1166</v>
      </c>
      <c r="B888" s="292">
        <v>41</v>
      </c>
      <c r="C888" s="292">
        <v>28</v>
      </c>
      <c r="D888" s="292">
        <v>3</v>
      </c>
      <c r="E888" s="292">
        <v>15919.999999999998</v>
      </c>
      <c r="F888" s="292">
        <v>2.2999999999999998</v>
      </c>
      <c r="G888" s="292">
        <v>1</v>
      </c>
      <c r="H888" s="292">
        <v>0</v>
      </c>
      <c r="I888" s="293">
        <v>1754</v>
      </c>
      <c r="J888" s="299">
        <v>0</v>
      </c>
    </row>
    <row r="889" spans="1:10" ht="20" x14ac:dyDescent="0.2">
      <c r="A889" s="291">
        <v>1167</v>
      </c>
      <c r="B889" s="292">
        <v>42</v>
      </c>
      <c r="C889" s="292">
        <v>21</v>
      </c>
      <c r="D889" s="292">
        <v>2</v>
      </c>
      <c r="E889" s="292">
        <v>6830</v>
      </c>
      <c r="F889" s="292">
        <v>3.7</v>
      </c>
      <c r="G889" s="292">
        <v>1</v>
      </c>
      <c r="H889" s="292">
        <v>1</v>
      </c>
      <c r="I889" s="293">
        <v>454</v>
      </c>
      <c r="J889" s="299">
        <v>0</v>
      </c>
    </row>
    <row r="890" spans="1:10" ht="20" x14ac:dyDescent="0.2">
      <c r="A890" s="291">
        <v>1169</v>
      </c>
      <c r="B890" s="292">
        <v>38</v>
      </c>
      <c r="C890" s="292">
        <v>18</v>
      </c>
      <c r="D890" s="292">
        <v>1</v>
      </c>
      <c r="E890" s="292">
        <v>5870</v>
      </c>
      <c r="F890" s="292">
        <v>5.6</v>
      </c>
      <c r="G890" s="292">
        <v>0</v>
      </c>
      <c r="H890" s="292">
        <v>0</v>
      </c>
      <c r="I890" s="293">
        <v>484</v>
      </c>
      <c r="J890" s="299">
        <v>0</v>
      </c>
    </row>
    <row r="891" spans="1:10" ht="20" x14ac:dyDescent="0.2">
      <c r="A891" s="291">
        <v>1170</v>
      </c>
      <c r="B891" s="292">
        <v>40</v>
      </c>
      <c r="C891" s="292">
        <v>22</v>
      </c>
      <c r="D891" s="292">
        <v>2</v>
      </c>
      <c r="E891" s="292">
        <v>7950</v>
      </c>
      <c r="F891" s="292">
        <v>1.7</v>
      </c>
      <c r="G891" s="292">
        <v>1</v>
      </c>
      <c r="H891" s="292">
        <v>0</v>
      </c>
      <c r="I891" s="293">
        <v>578</v>
      </c>
      <c r="J891" s="299">
        <v>0</v>
      </c>
    </row>
    <row r="892" spans="1:10" ht="20" x14ac:dyDescent="0.2">
      <c r="A892" s="291">
        <v>1171</v>
      </c>
      <c r="B892" s="292">
        <v>54</v>
      </c>
      <c r="C892" s="292">
        <v>35</v>
      </c>
      <c r="D892" s="292">
        <v>1</v>
      </c>
      <c r="E892" s="292">
        <v>11160</v>
      </c>
      <c r="F892" s="292">
        <v>2</v>
      </c>
      <c r="G892" s="292">
        <v>1</v>
      </c>
      <c r="H892" s="292">
        <v>1</v>
      </c>
      <c r="I892" s="293">
        <v>1330</v>
      </c>
      <c r="J892" s="299">
        <v>0</v>
      </c>
    </row>
    <row r="893" spans="1:10" ht="20" x14ac:dyDescent="0.2">
      <c r="A893" s="291">
        <v>1172</v>
      </c>
      <c r="B893" s="292">
        <v>36</v>
      </c>
      <c r="C893" s="292">
        <v>13</v>
      </c>
      <c r="D893" s="292">
        <v>2</v>
      </c>
      <c r="E893" s="292">
        <v>6500</v>
      </c>
      <c r="F893" s="292">
        <v>8.3000000000000007</v>
      </c>
      <c r="G893" s="292">
        <v>1</v>
      </c>
      <c r="H893" s="292">
        <v>1</v>
      </c>
      <c r="I893" s="293">
        <v>735</v>
      </c>
      <c r="J893" s="299">
        <v>0</v>
      </c>
    </row>
    <row r="894" spans="1:10" ht="20" x14ac:dyDescent="0.2">
      <c r="A894" s="291">
        <v>1173</v>
      </c>
      <c r="B894" s="292">
        <v>42</v>
      </c>
      <c r="C894" s="292">
        <v>14</v>
      </c>
      <c r="D894" s="292">
        <v>1</v>
      </c>
      <c r="E894" s="292">
        <v>5690</v>
      </c>
      <c r="F894" s="292">
        <v>4.5999999999999996</v>
      </c>
      <c r="G894" s="292">
        <v>1</v>
      </c>
      <c r="H894" s="292">
        <v>1</v>
      </c>
      <c r="I894" s="293">
        <v>464</v>
      </c>
      <c r="J894" s="299">
        <v>0</v>
      </c>
    </row>
    <row r="895" spans="1:10" ht="20" x14ac:dyDescent="0.2">
      <c r="A895" s="291">
        <v>1175</v>
      </c>
      <c r="B895" s="292">
        <v>31</v>
      </c>
      <c r="C895" s="292">
        <v>13</v>
      </c>
      <c r="D895" s="292">
        <v>1</v>
      </c>
      <c r="E895" s="292">
        <v>5480</v>
      </c>
      <c r="F895" s="292">
        <v>5</v>
      </c>
      <c r="G895" s="292">
        <v>0</v>
      </c>
      <c r="H895" s="292">
        <v>1</v>
      </c>
      <c r="I895" s="293">
        <v>1614</v>
      </c>
      <c r="J895" s="299">
        <v>0</v>
      </c>
    </row>
    <row r="896" spans="1:10" ht="20" x14ac:dyDescent="0.2">
      <c r="A896" s="291">
        <v>1177</v>
      </c>
      <c r="B896" s="292">
        <v>31</v>
      </c>
      <c r="C896" s="292">
        <v>16</v>
      </c>
      <c r="D896" s="292">
        <v>1</v>
      </c>
      <c r="E896" s="292">
        <v>5020</v>
      </c>
      <c r="F896" s="292">
        <v>7.6</v>
      </c>
      <c r="G896" s="292">
        <v>0</v>
      </c>
      <c r="H896" s="292">
        <v>0</v>
      </c>
      <c r="I896" s="293">
        <v>349</v>
      </c>
      <c r="J896" s="299">
        <v>0</v>
      </c>
    </row>
    <row r="897" spans="1:10" ht="20" x14ac:dyDescent="0.2">
      <c r="A897" s="291">
        <v>1178</v>
      </c>
      <c r="B897" s="292">
        <v>35</v>
      </c>
      <c r="C897" s="292">
        <v>12</v>
      </c>
      <c r="D897" s="292">
        <v>2</v>
      </c>
      <c r="E897" s="292">
        <v>4470</v>
      </c>
      <c r="F897" s="292">
        <v>5.0999999999999996</v>
      </c>
      <c r="G897" s="292">
        <v>1</v>
      </c>
      <c r="H897" s="292">
        <v>1</v>
      </c>
      <c r="I897" s="293">
        <v>863</v>
      </c>
      <c r="J897" s="299">
        <v>0</v>
      </c>
    </row>
    <row r="898" spans="1:10" ht="20" x14ac:dyDescent="0.2">
      <c r="A898" s="291">
        <v>1179</v>
      </c>
      <c r="B898" s="292">
        <v>30</v>
      </c>
      <c r="C898" s="292">
        <v>21</v>
      </c>
      <c r="D898" s="292">
        <v>2</v>
      </c>
      <c r="E898" s="292">
        <v>6080</v>
      </c>
      <c r="F898" s="292">
        <v>7.2</v>
      </c>
      <c r="G898" s="292">
        <v>1</v>
      </c>
      <c r="H898" s="292">
        <v>0</v>
      </c>
      <c r="I898" s="293">
        <v>277</v>
      </c>
      <c r="J898" s="299">
        <v>0</v>
      </c>
    </row>
    <row r="899" spans="1:10" ht="20" x14ac:dyDescent="0.2">
      <c r="A899" s="291">
        <v>1180</v>
      </c>
      <c r="B899" s="292">
        <v>35</v>
      </c>
      <c r="C899" s="292">
        <v>14</v>
      </c>
      <c r="D899" s="292">
        <v>1</v>
      </c>
      <c r="E899" s="292">
        <v>5230</v>
      </c>
      <c r="F899" s="292">
        <v>2.6</v>
      </c>
      <c r="G899" s="292">
        <v>1</v>
      </c>
      <c r="H899" s="292">
        <v>1</v>
      </c>
      <c r="I899" s="293">
        <v>228</v>
      </c>
      <c r="J899" s="299">
        <v>0</v>
      </c>
    </row>
    <row r="900" spans="1:10" ht="20" x14ac:dyDescent="0.2">
      <c r="A900" s="291">
        <v>1181</v>
      </c>
      <c r="B900" s="292">
        <v>47</v>
      </c>
      <c r="C900" s="292">
        <v>32</v>
      </c>
      <c r="D900" s="292">
        <v>2</v>
      </c>
      <c r="E900" s="292">
        <v>11070</v>
      </c>
      <c r="F900" s="292">
        <v>6.3</v>
      </c>
      <c r="G900" s="292">
        <v>1</v>
      </c>
      <c r="H900" s="292">
        <v>1</v>
      </c>
      <c r="I900" s="293">
        <v>2215</v>
      </c>
      <c r="J900" s="299">
        <v>0</v>
      </c>
    </row>
    <row r="901" spans="1:10" ht="20" x14ac:dyDescent="0.2">
      <c r="A901" s="291">
        <v>1183</v>
      </c>
      <c r="B901" s="292">
        <v>31</v>
      </c>
      <c r="C901" s="292">
        <v>15</v>
      </c>
      <c r="D901" s="292">
        <v>1</v>
      </c>
      <c r="E901" s="292">
        <v>4810</v>
      </c>
      <c r="F901" s="292">
        <v>6.3</v>
      </c>
      <c r="G901" s="292">
        <v>1</v>
      </c>
      <c r="H901" s="292">
        <v>0</v>
      </c>
      <c r="I901" s="293">
        <v>291</v>
      </c>
      <c r="J901" s="299">
        <v>0</v>
      </c>
    </row>
    <row r="902" spans="1:10" ht="20" x14ac:dyDescent="0.2">
      <c r="A902" s="291">
        <v>1184</v>
      </c>
      <c r="B902" s="292">
        <v>29</v>
      </c>
      <c r="C902" s="292">
        <v>19</v>
      </c>
      <c r="D902" s="292">
        <v>1</v>
      </c>
      <c r="E902" s="292">
        <v>5830</v>
      </c>
      <c r="F902" s="292">
        <v>4.4000000000000004</v>
      </c>
      <c r="G902" s="292">
        <v>0</v>
      </c>
      <c r="H902" s="292">
        <v>0</v>
      </c>
      <c r="I902" s="293">
        <v>176</v>
      </c>
      <c r="J902" s="299">
        <v>0</v>
      </c>
    </row>
    <row r="903" spans="1:10" ht="20" x14ac:dyDescent="0.2">
      <c r="A903" s="291">
        <v>1186</v>
      </c>
      <c r="B903" s="292">
        <v>43</v>
      </c>
      <c r="C903" s="292">
        <v>22</v>
      </c>
      <c r="D903" s="292">
        <v>1</v>
      </c>
      <c r="E903" s="292">
        <v>7070</v>
      </c>
      <c r="F903" s="292">
        <v>7.2</v>
      </c>
      <c r="G903" s="292">
        <v>0</v>
      </c>
      <c r="H903" s="292">
        <v>0</v>
      </c>
      <c r="I903" s="293">
        <v>1303</v>
      </c>
      <c r="J903" s="299">
        <v>0</v>
      </c>
    </row>
    <row r="904" spans="1:10" ht="20" x14ac:dyDescent="0.2">
      <c r="A904" s="291">
        <v>1187</v>
      </c>
      <c r="B904" s="292">
        <v>50</v>
      </c>
      <c r="C904" s="292">
        <v>15</v>
      </c>
      <c r="D904" s="292">
        <v>1</v>
      </c>
      <c r="E904" s="292">
        <v>5150</v>
      </c>
      <c r="F904" s="292">
        <v>5.7</v>
      </c>
      <c r="G904" s="292">
        <v>1</v>
      </c>
      <c r="H904" s="292">
        <v>0</v>
      </c>
      <c r="I904" s="293">
        <v>145</v>
      </c>
      <c r="J904" s="299">
        <v>0</v>
      </c>
    </row>
    <row r="905" spans="1:10" ht="20" x14ac:dyDescent="0.2">
      <c r="A905" s="291">
        <v>1188</v>
      </c>
      <c r="B905" s="292">
        <v>37</v>
      </c>
      <c r="C905" s="292">
        <v>16</v>
      </c>
      <c r="D905" s="292">
        <v>3</v>
      </c>
      <c r="E905" s="292">
        <v>7730</v>
      </c>
      <c r="F905" s="292">
        <v>2.1</v>
      </c>
      <c r="G905" s="292">
        <v>0</v>
      </c>
      <c r="H905" s="292">
        <v>0</v>
      </c>
      <c r="I905" s="293">
        <v>292</v>
      </c>
      <c r="J905" s="299">
        <v>0</v>
      </c>
    </row>
    <row r="906" spans="1:10" ht="20" x14ac:dyDescent="0.2">
      <c r="A906" s="291">
        <v>1189</v>
      </c>
      <c r="B906" s="292">
        <v>44</v>
      </c>
      <c r="C906" s="292">
        <v>24</v>
      </c>
      <c r="D906" s="292">
        <v>2</v>
      </c>
      <c r="E906" s="292">
        <v>8650</v>
      </c>
      <c r="F906" s="292">
        <v>4.5</v>
      </c>
      <c r="G906" s="292">
        <v>0</v>
      </c>
      <c r="H906" s="292">
        <v>0</v>
      </c>
      <c r="I906" s="293">
        <v>352</v>
      </c>
      <c r="J906" s="299">
        <v>0</v>
      </c>
    </row>
    <row r="907" spans="1:10" ht="20" x14ac:dyDescent="0.2">
      <c r="A907" s="291">
        <v>1190</v>
      </c>
      <c r="B907" s="292">
        <v>48</v>
      </c>
      <c r="C907" s="292">
        <v>22</v>
      </c>
      <c r="D907" s="292">
        <v>3</v>
      </c>
      <c r="E907" s="292">
        <v>9960</v>
      </c>
      <c r="F907" s="292">
        <v>5.3</v>
      </c>
      <c r="G907" s="292">
        <v>1</v>
      </c>
      <c r="H907" s="292">
        <v>0</v>
      </c>
      <c r="I907" s="293">
        <v>743</v>
      </c>
      <c r="J907" s="299">
        <v>0</v>
      </c>
    </row>
    <row r="908" spans="1:10" ht="20" x14ac:dyDescent="0.2">
      <c r="A908" s="291">
        <v>1191</v>
      </c>
      <c r="B908" s="292">
        <v>42</v>
      </c>
      <c r="C908" s="292">
        <v>25</v>
      </c>
      <c r="D908" s="292">
        <v>2</v>
      </c>
      <c r="E908" s="292">
        <v>7290</v>
      </c>
      <c r="F908" s="292">
        <v>3.9</v>
      </c>
      <c r="G908" s="292">
        <v>1</v>
      </c>
      <c r="H908" s="292">
        <v>0</v>
      </c>
      <c r="I908" s="293">
        <v>953</v>
      </c>
      <c r="J908" s="299">
        <v>0</v>
      </c>
    </row>
    <row r="909" spans="1:10" ht="20" x14ac:dyDescent="0.2">
      <c r="A909" s="291">
        <v>1192</v>
      </c>
      <c r="B909" s="292">
        <v>48</v>
      </c>
      <c r="C909" s="292">
        <v>16</v>
      </c>
      <c r="D909" s="292">
        <v>2</v>
      </c>
      <c r="E909" s="292">
        <v>8930</v>
      </c>
      <c r="F909" s="292">
        <v>4.8</v>
      </c>
      <c r="G909" s="292">
        <v>0</v>
      </c>
      <c r="H909" s="292">
        <v>1</v>
      </c>
      <c r="I909" s="293">
        <v>784</v>
      </c>
      <c r="J909" s="299">
        <v>0</v>
      </c>
    </row>
    <row r="910" spans="1:10" ht="20" x14ac:dyDescent="0.2">
      <c r="A910" s="291">
        <v>1193</v>
      </c>
      <c r="B910" s="292">
        <v>52</v>
      </c>
      <c r="C910" s="292">
        <v>36</v>
      </c>
      <c r="D910" s="292">
        <v>2</v>
      </c>
      <c r="E910" s="292">
        <v>9750</v>
      </c>
      <c r="F910" s="292">
        <v>3.9</v>
      </c>
      <c r="G910" s="292">
        <v>1</v>
      </c>
      <c r="H910" s="292">
        <v>1</v>
      </c>
      <c r="I910" s="293">
        <v>325</v>
      </c>
      <c r="J910" s="299">
        <v>0</v>
      </c>
    </row>
    <row r="911" spans="1:10" ht="20" x14ac:dyDescent="0.2">
      <c r="A911" s="291">
        <v>1194</v>
      </c>
      <c r="B911" s="292">
        <v>38</v>
      </c>
      <c r="C911" s="292">
        <v>25</v>
      </c>
      <c r="D911" s="292">
        <v>1</v>
      </c>
      <c r="E911" s="292">
        <v>5990</v>
      </c>
      <c r="F911" s="292">
        <v>7.2</v>
      </c>
      <c r="G911" s="292">
        <v>0</v>
      </c>
      <c r="H911" s="292">
        <v>1</v>
      </c>
      <c r="I911" s="293">
        <v>412</v>
      </c>
      <c r="J911" s="299">
        <v>0</v>
      </c>
    </row>
    <row r="912" spans="1:10" ht="20" x14ac:dyDescent="0.2">
      <c r="A912" s="291">
        <v>1195</v>
      </c>
      <c r="B912" s="292">
        <v>28</v>
      </c>
      <c r="C912" s="292">
        <v>16</v>
      </c>
      <c r="D912" s="292">
        <v>1</v>
      </c>
      <c r="E912" s="292">
        <v>5600</v>
      </c>
      <c r="F912" s="292">
        <v>5.3</v>
      </c>
      <c r="G912" s="292">
        <v>1</v>
      </c>
      <c r="H912" s="292">
        <v>0</v>
      </c>
      <c r="I912" s="293">
        <v>558</v>
      </c>
      <c r="J912" s="299">
        <v>0</v>
      </c>
    </row>
    <row r="913" spans="1:10" ht="20" x14ac:dyDescent="0.2">
      <c r="A913" s="291">
        <v>1196</v>
      </c>
      <c r="B913" s="292">
        <v>46</v>
      </c>
      <c r="C913" s="292">
        <v>17</v>
      </c>
      <c r="D913" s="292">
        <v>1</v>
      </c>
      <c r="E913" s="292">
        <v>6380</v>
      </c>
      <c r="F913" s="292">
        <v>5.8</v>
      </c>
      <c r="G913" s="292">
        <v>0</v>
      </c>
      <c r="H913" s="292">
        <v>0</v>
      </c>
      <c r="I913" s="293">
        <v>241</v>
      </c>
      <c r="J913" s="299">
        <v>0</v>
      </c>
    </row>
    <row r="914" spans="1:10" ht="20" x14ac:dyDescent="0.2">
      <c r="A914" s="291">
        <v>1197</v>
      </c>
      <c r="B914" s="292">
        <v>28</v>
      </c>
      <c r="C914" s="292">
        <v>15</v>
      </c>
      <c r="D914" s="292">
        <v>1</v>
      </c>
      <c r="E914" s="292">
        <v>5970</v>
      </c>
      <c r="F914" s="292">
        <v>4.7</v>
      </c>
      <c r="G914" s="292">
        <v>1</v>
      </c>
      <c r="H914" s="292">
        <v>1</v>
      </c>
      <c r="I914" s="293">
        <v>721</v>
      </c>
      <c r="J914" s="299">
        <v>0</v>
      </c>
    </row>
    <row r="915" spans="1:10" ht="20" x14ac:dyDescent="0.2">
      <c r="A915" s="291">
        <v>1198</v>
      </c>
      <c r="B915" s="292">
        <v>27</v>
      </c>
      <c r="C915" s="292">
        <v>12</v>
      </c>
      <c r="D915" s="292">
        <v>3</v>
      </c>
      <c r="E915" s="292">
        <v>4790</v>
      </c>
      <c r="F915" s="292">
        <v>2.7</v>
      </c>
      <c r="G915" s="292">
        <v>1</v>
      </c>
      <c r="H915" s="292">
        <v>0</v>
      </c>
      <c r="I915" s="293">
        <v>571</v>
      </c>
      <c r="J915" s="299">
        <v>0</v>
      </c>
    </row>
    <row r="916" spans="1:10" ht="20" x14ac:dyDescent="0.2">
      <c r="A916" s="291">
        <v>1199</v>
      </c>
      <c r="B916" s="292">
        <v>28</v>
      </c>
      <c r="C916" s="292">
        <v>17</v>
      </c>
      <c r="D916" s="292">
        <v>1</v>
      </c>
      <c r="E916" s="292">
        <v>4390</v>
      </c>
      <c r="F916" s="292">
        <v>8.1999999999999993</v>
      </c>
      <c r="G916" s="292">
        <v>1</v>
      </c>
      <c r="H916" s="292">
        <v>0</v>
      </c>
      <c r="I916" s="293">
        <v>287</v>
      </c>
      <c r="J916" s="299">
        <v>0</v>
      </c>
    </row>
    <row r="917" spans="1:10" ht="20" x14ac:dyDescent="0.2">
      <c r="A917" s="291">
        <v>1200</v>
      </c>
      <c r="B917" s="292">
        <v>29</v>
      </c>
      <c r="C917" s="292">
        <v>20</v>
      </c>
      <c r="D917" s="292">
        <v>1</v>
      </c>
      <c r="E917" s="292">
        <v>5600</v>
      </c>
      <c r="F917" s="292">
        <v>6.7</v>
      </c>
      <c r="G917" s="292">
        <v>1</v>
      </c>
      <c r="H917" s="292">
        <v>0</v>
      </c>
      <c r="I917" s="293">
        <v>345</v>
      </c>
      <c r="J917" s="299">
        <v>0</v>
      </c>
    </row>
    <row r="918" spans="1:10" ht="20" x14ac:dyDescent="0.2">
      <c r="A918" s="291">
        <v>1201</v>
      </c>
      <c r="B918" s="292">
        <v>35</v>
      </c>
      <c r="C918" s="292">
        <v>23</v>
      </c>
      <c r="D918" s="292">
        <v>2</v>
      </c>
      <c r="E918" s="292">
        <v>6670</v>
      </c>
      <c r="F918" s="292">
        <v>2.4</v>
      </c>
      <c r="G918" s="292">
        <v>1</v>
      </c>
      <c r="H918" s="292">
        <v>1</v>
      </c>
      <c r="I918" s="293">
        <v>560</v>
      </c>
      <c r="J918" s="299">
        <v>0</v>
      </c>
    </row>
    <row r="919" spans="1:10" ht="20" x14ac:dyDescent="0.2">
      <c r="A919" s="291">
        <v>1202</v>
      </c>
      <c r="B919" s="292">
        <v>29</v>
      </c>
      <c r="C919" s="292">
        <v>19</v>
      </c>
      <c r="D919" s="292">
        <v>1</v>
      </c>
      <c r="E919" s="292">
        <v>5250</v>
      </c>
      <c r="F919" s="292">
        <v>3</v>
      </c>
      <c r="G919" s="292">
        <v>0</v>
      </c>
      <c r="H919" s="292">
        <v>0</v>
      </c>
      <c r="I919" s="293">
        <v>338</v>
      </c>
      <c r="J919" s="299">
        <v>0</v>
      </c>
    </row>
    <row r="920" spans="1:10" ht="20" x14ac:dyDescent="0.2">
      <c r="A920" s="291">
        <v>1204</v>
      </c>
      <c r="B920" s="292">
        <v>40</v>
      </c>
      <c r="C920" s="292">
        <v>19</v>
      </c>
      <c r="D920" s="292">
        <v>2</v>
      </c>
      <c r="E920" s="292">
        <v>15510</v>
      </c>
      <c r="F920" s="292">
        <v>4.7</v>
      </c>
      <c r="G920" s="292">
        <v>0</v>
      </c>
      <c r="H920" s="292">
        <v>1</v>
      </c>
      <c r="I920" s="293">
        <v>738</v>
      </c>
      <c r="J920" s="299">
        <v>0</v>
      </c>
    </row>
    <row r="921" spans="1:10" ht="20" x14ac:dyDescent="0.2">
      <c r="A921" s="291">
        <v>1205</v>
      </c>
      <c r="B921" s="292">
        <v>42</v>
      </c>
      <c r="C921" s="292">
        <v>14</v>
      </c>
      <c r="D921" s="292">
        <v>3</v>
      </c>
      <c r="E921" s="292">
        <v>5160</v>
      </c>
      <c r="F921" s="292">
        <v>7</v>
      </c>
      <c r="G921" s="292">
        <v>1</v>
      </c>
      <c r="H921" s="292">
        <v>0</v>
      </c>
      <c r="I921" s="293">
        <v>421</v>
      </c>
      <c r="J921" s="299">
        <v>0</v>
      </c>
    </row>
    <row r="922" spans="1:10" ht="20" x14ac:dyDescent="0.2">
      <c r="A922" s="291">
        <v>1206</v>
      </c>
      <c r="B922" s="292">
        <v>47</v>
      </c>
      <c r="C922" s="292">
        <v>27</v>
      </c>
      <c r="D922" s="292">
        <v>1</v>
      </c>
      <c r="E922" s="292">
        <v>7430</v>
      </c>
      <c r="F922" s="292">
        <v>4.0999999999999996</v>
      </c>
      <c r="G922" s="292">
        <v>1</v>
      </c>
      <c r="H922" s="292">
        <v>0</v>
      </c>
      <c r="I922" s="293">
        <v>409</v>
      </c>
      <c r="J922" s="299">
        <v>0</v>
      </c>
    </row>
    <row r="923" spans="1:10" ht="20" x14ac:dyDescent="0.2">
      <c r="A923" s="291">
        <v>1207</v>
      </c>
      <c r="B923" s="292">
        <v>30</v>
      </c>
      <c r="C923" s="292">
        <v>13</v>
      </c>
      <c r="D923" s="292">
        <v>3</v>
      </c>
      <c r="E923" s="292">
        <v>4740</v>
      </c>
      <c r="F923" s="292">
        <v>7.6</v>
      </c>
      <c r="G923" s="292">
        <v>1</v>
      </c>
      <c r="H923" s="292">
        <v>0</v>
      </c>
      <c r="I923" s="293">
        <v>82</v>
      </c>
      <c r="J923" s="299">
        <v>0</v>
      </c>
    </row>
    <row r="924" spans="1:10" ht="20" x14ac:dyDescent="0.2">
      <c r="A924" s="291">
        <v>1208</v>
      </c>
      <c r="B924" s="292">
        <v>48</v>
      </c>
      <c r="C924" s="292">
        <v>25</v>
      </c>
      <c r="D924" s="292">
        <v>4</v>
      </c>
      <c r="E924" s="292">
        <v>8860</v>
      </c>
      <c r="F924" s="292">
        <v>3</v>
      </c>
      <c r="G924" s="292">
        <v>1</v>
      </c>
      <c r="H924" s="292">
        <v>1</v>
      </c>
      <c r="I924" s="293">
        <v>559</v>
      </c>
      <c r="J924" s="299">
        <v>0</v>
      </c>
    </row>
    <row r="925" spans="1:10" ht="20" x14ac:dyDescent="0.2">
      <c r="A925" s="291">
        <v>1209</v>
      </c>
      <c r="B925" s="292">
        <v>34</v>
      </c>
      <c r="C925" s="292">
        <v>24</v>
      </c>
      <c r="D925" s="292">
        <v>1</v>
      </c>
      <c r="E925" s="292">
        <v>7420</v>
      </c>
      <c r="F925" s="292">
        <v>5.0999999999999996</v>
      </c>
      <c r="G925" s="292">
        <v>1</v>
      </c>
      <c r="H925" s="292">
        <v>0</v>
      </c>
      <c r="I925" s="293">
        <v>691</v>
      </c>
      <c r="J925" s="299">
        <v>0</v>
      </c>
    </row>
    <row r="926" spans="1:10" ht="20" x14ac:dyDescent="0.2">
      <c r="A926" s="291">
        <v>1210</v>
      </c>
      <c r="B926" s="292">
        <v>39</v>
      </c>
      <c r="C926" s="292">
        <v>17</v>
      </c>
      <c r="D926" s="292">
        <v>2</v>
      </c>
      <c r="E926" s="292">
        <v>7400</v>
      </c>
      <c r="F926" s="292">
        <v>7.5</v>
      </c>
      <c r="G926" s="292">
        <v>0</v>
      </c>
      <c r="H926" s="292">
        <v>0</v>
      </c>
      <c r="I926" s="293">
        <v>690</v>
      </c>
      <c r="J926" s="299">
        <v>0</v>
      </c>
    </row>
    <row r="927" spans="1:10" ht="20" x14ac:dyDescent="0.2">
      <c r="A927" s="291">
        <v>1211</v>
      </c>
      <c r="B927" s="292">
        <v>31</v>
      </c>
      <c r="C927" s="292">
        <v>13</v>
      </c>
      <c r="D927" s="292">
        <v>2</v>
      </c>
      <c r="E927" s="292">
        <v>4600</v>
      </c>
      <c r="F927" s="292">
        <v>5.3</v>
      </c>
      <c r="G927" s="292">
        <v>1</v>
      </c>
      <c r="H927" s="292">
        <v>0</v>
      </c>
      <c r="I927" s="293">
        <v>355</v>
      </c>
      <c r="J927" s="299">
        <v>0</v>
      </c>
    </row>
    <row r="928" spans="1:10" ht="20" x14ac:dyDescent="0.2">
      <c r="A928" s="291">
        <v>1212</v>
      </c>
      <c r="B928" s="292">
        <v>52</v>
      </c>
      <c r="C928" s="292">
        <v>18</v>
      </c>
      <c r="D928" s="292">
        <v>1</v>
      </c>
      <c r="E928" s="292">
        <v>6200</v>
      </c>
      <c r="F928" s="292">
        <v>3.1</v>
      </c>
      <c r="G928" s="292">
        <v>0</v>
      </c>
      <c r="H928" s="292">
        <v>0</v>
      </c>
      <c r="I928" s="293">
        <v>405</v>
      </c>
      <c r="J928" s="299">
        <v>0</v>
      </c>
    </row>
    <row r="929" spans="1:10" ht="20" x14ac:dyDescent="0.2">
      <c r="A929" s="291">
        <v>1213</v>
      </c>
      <c r="B929" s="292">
        <v>36</v>
      </c>
      <c r="C929" s="292">
        <v>29</v>
      </c>
      <c r="D929" s="292">
        <v>1</v>
      </c>
      <c r="E929" s="292">
        <v>5740</v>
      </c>
      <c r="F929" s="292">
        <v>6.1</v>
      </c>
      <c r="G929" s="292">
        <v>1</v>
      </c>
      <c r="H929" s="292">
        <v>1</v>
      </c>
      <c r="I929" s="293">
        <v>197</v>
      </c>
      <c r="J929" s="299">
        <v>0</v>
      </c>
    </row>
    <row r="930" spans="1:10" ht="20" x14ac:dyDescent="0.2">
      <c r="A930" s="291">
        <v>1214</v>
      </c>
      <c r="B930" s="292">
        <v>47</v>
      </c>
      <c r="C930" s="292">
        <v>35</v>
      </c>
      <c r="D930" s="292">
        <v>2</v>
      </c>
      <c r="E930" s="292">
        <v>15150</v>
      </c>
      <c r="F930" s="292">
        <v>3.4</v>
      </c>
      <c r="G930" s="292">
        <v>0</v>
      </c>
      <c r="H930" s="292">
        <v>0</v>
      </c>
      <c r="I930" s="293">
        <v>2696</v>
      </c>
      <c r="J930" s="299">
        <v>0</v>
      </c>
    </row>
    <row r="931" spans="1:10" ht="20" x14ac:dyDescent="0.2">
      <c r="A931" s="291">
        <v>1215</v>
      </c>
      <c r="B931" s="292">
        <v>31</v>
      </c>
      <c r="C931" s="292">
        <v>15</v>
      </c>
      <c r="D931" s="292">
        <v>2</v>
      </c>
      <c r="E931" s="292">
        <v>5220</v>
      </c>
      <c r="F931" s="292">
        <v>7.3</v>
      </c>
      <c r="G931" s="292">
        <v>0</v>
      </c>
      <c r="H931" s="292">
        <v>0</v>
      </c>
      <c r="I931" s="293">
        <v>493</v>
      </c>
      <c r="J931" s="299">
        <v>0</v>
      </c>
    </row>
    <row r="932" spans="1:10" ht="20" x14ac:dyDescent="0.2">
      <c r="A932" s="291">
        <v>1216</v>
      </c>
      <c r="B932" s="292">
        <v>47</v>
      </c>
      <c r="C932" s="292">
        <v>17</v>
      </c>
      <c r="D932" s="292">
        <v>1</v>
      </c>
      <c r="E932" s="292">
        <v>5410</v>
      </c>
      <c r="F932" s="292">
        <v>4.2</v>
      </c>
      <c r="G932" s="292">
        <v>1</v>
      </c>
      <c r="H932" s="292">
        <v>0</v>
      </c>
      <c r="I932" s="293">
        <v>83</v>
      </c>
      <c r="J932" s="299">
        <v>0</v>
      </c>
    </row>
    <row r="933" spans="1:10" ht="20" x14ac:dyDescent="0.2">
      <c r="A933" s="291">
        <v>1218</v>
      </c>
      <c r="B933" s="292">
        <v>52</v>
      </c>
      <c r="C933" s="292">
        <v>30</v>
      </c>
      <c r="D933" s="292">
        <v>2</v>
      </c>
      <c r="E933" s="292">
        <v>10700</v>
      </c>
      <c r="F933" s="292">
        <v>3.6</v>
      </c>
      <c r="G933" s="292">
        <v>1</v>
      </c>
      <c r="H933" s="292">
        <v>1</v>
      </c>
      <c r="I933" s="293">
        <v>2034</v>
      </c>
      <c r="J933" s="299">
        <v>0</v>
      </c>
    </row>
    <row r="934" spans="1:10" ht="20" x14ac:dyDescent="0.2">
      <c r="A934" s="291">
        <v>1219</v>
      </c>
      <c r="B934" s="292">
        <v>42</v>
      </c>
      <c r="C934" s="292">
        <v>15</v>
      </c>
      <c r="D934" s="292">
        <v>1</v>
      </c>
      <c r="E934" s="292">
        <v>5320</v>
      </c>
      <c r="F934" s="292">
        <v>8.1</v>
      </c>
      <c r="G934" s="292">
        <v>1</v>
      </c>
      <c r="H934" s="292">
        <v>1</v>
      </c>
      <c r="I934" s="293">
        <v>282</v>
      </c>
      <c r="J934" s="299">
        <v>0</v>
      </c>
    </row>
    <row r="935" spans="1:10" ht="20" x14ac:dyDescent="0.2">
      <c r="A935" s="291">
        <v>1220</v>
      </c>
      <c r="B935" s="292">
        <v>27</v>
      </c>
      <c r="C935" s="292">
        <v>20</v>
      </c>
      <c r="D935" s="292">
        <v>1</v>
      </c>
      <c r="E935" s="292">
        <v>5290</v>
      </c>
      <c r="F935" s="292">
        <v>3.5</v>
      </c>
      <c r="G935" s="292">
        <v>1</v>
      </c>
      <c r="H935" s="292">
        <v>0</v>
      </c>
      <c r="I935" s="293">
        <v>550</v>
      </c>
      <c r="J935" s="299">
        <v>0</v>
      </c>
    </row>
    <row r="936" spans="1:10" ht="20" x14ac:dyDescent="0.2">
      <c r="A936" s="291">
        <v>1221</v>
      </c>
      <c r="B936" s="292">
        <v>32</v>
      </c>
      <c r="C936" s="292">
        <v>22</v>
      </c>
      <c r="D936" s="292">
        <v>1</v>
      </c>
      <c r="E936" s="292">
        <v>6030</v>
      </c>
      <c r="F936" s="292">
        <v>4.2</v>
      </c>
      <c r="G936" s="292">
        <v>1</v>
      </c>
      <c r="H936" s="292">
        <v>1</v>
      </c>
      <c r="I936" s="293">
        <v>265</v>
      </c>
      <c r="J936" s="299">
        <v>0</v>
      </c>
    </row>
    <row r="937" spans="1:10" ht="20" x14ac:dyDescent="0.2">
      <c r="A937" s="291">
        <v>1223</v>
      </c>
      <c r="B937" s="292">
        <v>38</v>
      </c>
      <c r="C937" s="292">
        <v>18</v>
      </c>
      <c r="D937" s="292">
        <v>3</v>
      </c>
      <c r="E937" s="292">
        <v>6030</v>
      </c>
      <c r="F937" s="292">
        <v>6.4</v>
      </c>
      <c r="G937" s="292">
        <v>1</v>
      </c>
      <c r="H937" s="292">
        <v>1</v>
      </c>
      <c r="I937" s="293">
        <v>325</v>
      </c>
      <c r="J937" s="299">
        <v>0</v>
      </c>
    </row>
    <row r="938" spans="1:10" ht="20" x14ac:dyDescent="0.2">
      <c r="A938" s="291">
        <v>1225</v>
      </c>
      <c r="B938" s="292">
        <v>25</v>
      </c>
      <c r="C938" s="292">
        <v>15</v>
      </c>
      <c r="D938" s="292">
        <v>1</v>
      </c>
      <c r="E938" s="292">
        <v>4600</v>
      </c>
      <c r="F938" s="292">
        <v>4.5</v>
      </c>
      <c r="G938" s="292">
        <v>1</v>
      </c>
      <c r="H938" s="292">
        <v>1</v>
      </c>
      <c r="I938" s="293">
        <v>245</v>
      </c>
      <c r="J938" s="299">
        <v>0</v>
      </c>
    </row>
    <row r="939" spans="1:10" ht="20" x14ac:dyDescent="0.2">
      <c r="A939" s="291">
        <v>1226</v>
      </c>
      <c r="B939" s="292">
        <v>32</v>
      </c>
      <c r="C939" s="292">
        <v>17</v>
      </c>
      <c r="D939" s="292">
        <v>3</v>
      </c>
      <c r="E939" s="292">
        <v>11840</v>
      </c>
      <c r="F939" s="292">
        <v>6.4</v>
      </c>
      <c r="G939" s="292">
        <v>1</v>
      </c>
      <c r="H939" s="292">
        <v>0</v>
      </c>
      <c r="I939" s="293">
        <v>576</v>
      </c>
      <c r="J939" s="299">
        <v>0</v>
      </c>
    </row>
    <row r="940" spans="1:10" ht="20" x14ac:dyDescent="0.2">
      <c r="A940" s="291">
        <v>1227</v>
      </c>
      <c r="B940" s="292">
        <v>37</v>
      </c>
      <c r="C940" s="292">
        <v>13</v>
      </c>
      <c r="D940" s="292">
        <v>2</v>
      </c>
      <c r="E940" s="292">
        <v>4920</v>
      </c>
      <c r="F940" s="292">
        <v>2.4</v>
      </c>
      <c r="G940" s="292">
        <v>0</v>
      </c>
      <c r="H940" s="292">
        <v>0</v>
      </c>
      <c r="I940" s="293">
        <v>110</v>
      </c>
      <c r="J940" s="299">
        <v>0</v>
      </c>
    </row>
    <row r="941" spans="1:10" ht="20" x14ac:dyDescent="0.2">
      <c r="A941" s="291">
        <v>1228</v>
      </c>
      <c r="B941" s="292">
        <v>43</v>
      </c>
      <c r="C941" s="292">
        <v>28</v>
      </c>
      <c r="D941" s="292">
        <v>1</v>
      </c>
      <c r="E941" s="292">
        <v>9980</v>
      </c>
      <c r="F941" s="292">
        <v>5.2</v>
      </c>
      <c r="G941" s="292">
        <v>0</v>
      </c>
      <c r="H941" s="292">
        <v>1</v>
      </c>
      <c r="I941" s="293">
        <v>1046</v>
      </c>
      <c r="J941" s="299">
        <v>0</v>
      </c>
    </row>
    <row r="942" spans="1:10" ht="20" x14ac:dyDescent="0.2">
      <c r="A942" s="291">
        <v>1229</v>
      </c>
      <c r="B942" s="292">
        <v>32</v>
      </c>
      <c r="C942" s="292">
        <v>18</v>
      </c>
      <c r="D942" s="292">
        <v>1</v>
      </c>
      <c r="E942" s="292">
        <v>6480</v>
      </c>
      <c r="F942" s="292">
        <v>4.3</v>
      </c>
      <c r="G942" s="292">
        <v>0</v>
      </c>
      <c r="H942" s="292">
        <v>1</v>
      </c>
      <c r="I942" s="293">
        <v>233</v>
      </c>
      <c r="J942" s="299">
        <v>0</v>
      </c>
    </row>
    <row r="943" spans="1:10" ht="20" x14ac:dyDescent="0.2">
      <c r="A943" s="291">
        <v>1230</v>
      </c>
      <c r="B943" s="292">
        <v>30</v>
      </c>
      <c r="C943" s="292">
        <v>12</v>
      </c>
      <c r="D943" s="292">
        <v>1</v>
      </c>
      <c r="E943" s="292">
        <v>4520</v>
      </c>
      <c r="F943" s="292">
        <v>3.3</v>
      </c>
      <c r="G943" s="292">
        <v>0</v>
      </c>
      <c r="H943" s="292">
        <v>0</v>
      </c>
      <c r="I943" s="293">
        <v>701</v>
      </c>
      <c r="J943" s="299">
        <v>0</v>
      </c>
    </row>
    <row r="944" spans="1:10" ht="20" x14ac:dyDescent="0.2">
      <c r="A944" s="291">
        <v>1231</v>
      </c>
      <c r="B944" s="292">
        <v>49</v>
      </c>
      <c r="C944" s="292">
        <v>18</v>
      </c>
      <c r="D944" s="292">
        <v>1</v>
      </c>
      <c r="E944" s="292">
        <v>5400</v>
      </c>
      <c r="F944" s="292">
        <v>2.7</v>
      </c>
      <c r="G944" s="292">
        <v>0</v>
      </c>
      <c r="H944" s="292">
        <v>0</v>
      </c>
      <c r="I944" s="293">
        <v>157</v>
      </c>
      <c r="J944" s="299">
        <v>0</v>
      </c>
    </row>
    <row r="945" spans="1:10" ht="20" x14ac:dyDescent="0.2">
      <c r="A945" s="291">
        <v>1232</v>
      </c>
      <c r="B945" s="292">
        <v>39</v>
      </c>
      <c r="C945" s="292">
        <v>13</v>
      </c>
      <c r="D945" s="292">
        <v>1</v>
      </c>
      <c r="E945" s="292">
        <v>5480</v>
      </c>
      <c r="F945" s="292">
        <v>6.6</v>
      </c>
      <c r="G945" s="292">
        <v>1</v>
      </c>
      <c r="H945" s="292">
        <v>0</v>
      </c>
      <c r="I945" s="293">
        <v>168</v>
      </c>
      <c r="J945" s="299">
        <v>0</v>
      </c>
    </row>
    <row r="946" spans="1:10" ht="20" x14ac:dyDescent="0.2">
      <c r="A946" s="291">
        <v>1233</v>
      </c>
      <c r="B946" s="292">
        <v>51</v>
      </c>
      <c r="C946" s="292">
        <v>17</v>
      </c>
      <c r="D946" s="292">
        <v>1</v>
      </c>
      <c r="E946" s="292">
        <v>4880</v>
      </c>
      <c r="F946" s="292">
        <v>2.7</v>
      </c>
      <c r="G946" s="292">
        <v>0</v>
      </c>
      <c r="H946" s="292">
        <v>1</v>
      </c>
      <c r="I946" s="293">
        <v>249</v>
      </c>
      <c r="J946" s="299">
        <v>0</v>
      </c>
    </row>
    <row r="947" spans="1:10" ht="20" x14ac:dyDescent="0.2">
      <c r="A947" s="291">
        <v>1235</v>
      </c>
      <c r="B947" s="292">
        <v>47</v>
      </c>
      <c r="C947" s="292">
        <v>32</v>
      </c>
      <c r="D947" s="292">
        <v>1</v>
      </c>
      <c r="E947" s="292">
        <v>10170</v>
      </c>
      <c r="F947" s="292">
        <v>3.7</v>
      </c>
      <c r="G947" s="292">
        <v>1</v>
      </c>
      <c r="H947" s="292">
        <v>0</v>
      </c>
      <c r="I947" s="293">
        <v>254</v>
      </c>
      <c r="J947" s="299">
        <v>0</v>
      </c>
    </row>
    <row r="948" spans="1:10" ht="20" x14ac:dyDescent="0.2">
      <c r="A948" s="291">
        <v>1236</v>
      </c>
      <c r="B948" s="292">
        <v>42</v>
      </c>
      <c r="C948" s="292">
        <v>17</v>
      </c>
      <c r="D948" s="292">
        <v>1</v>
      </c>
      <c r="E948" s="292">
        <v>5850</v>
      </c>
      <c r="F948" s="292">
        <v>3.9</v>
      </c>
      <c r="G948" s="292">
        <v>1</v>
      </c>
      <c r="H948" s="292">
        <v>1</v>
      </c>
      <c r="I948" s="293">
        <v>600</v>
      </c>
      <c r="J948" s="299">
        <v>0</v>
      </c>
    </row>
    <row r="949" spans="1:10" ht="20" x14ac:dyDescent="0.2">
      <c r="A949" s="291">
        <v>1238</v>
      </c>
      <c r="B949" s="292">
        <v>46</v>
      </c>
      <c r="C949" s="292">
        <v>35</v>
      </c>
      <c r="D949" s="292">
        <v>2</v>
      </c>
      <c r="E949" s="292">
        <v>12050</v>
      </c>
      <c r="F949" s="292">
        <v>3.3</v>
      </c>
      <c r="G949" s="292">
        <v>1</v>
      </c>
      <c r="H949" s="292">
        <v>0</v>
      </c>
      <c r="I949" s="293">
        <v>719</v>
      </c>
      <c r="J949" s="299">
        <v>0</v>
      </c>
    </row>
    <row r="950" spans="1:10" ht="20" x14ac:dyDescent="0.2">
      <c r="A950" s="291">
        <v>1239</v>
      </c>
      <c r="B950" s="292">
        <v>45</v>
      </c>
      <c r="C950" s="292">
        <v>29</v>
      </c>
      <c r="D950" s="292">
        <v>3</v>
      </c>
      <c r="E950" s="292">
        <v>11200</v>
      </c>
      <c r="F950" s="292">
        <v>4.9000000000000004</v>
      </c>
      <c r="G950" s="292">
        <v>0</v>
      </c>
      <c r="H950" s="292">
        <v>1</v>
      </c>
      <c r="I950" s="293">
        <v>132</v>
      </c>
      <c r="J950" s="299">
        <v>0</v>
      </c>
    </row>
    <row r="951" spans="1:10" ht="20" x14ac:dyDescent="0.2">
      <c r="A951" s="291">
        <v>1240</v>
      </c>
      <c r="B951" s="292">
        <v>34</v>
      </c>
      <c r="C951" s="292">
        <v>18</v>
      </c>
      <c r="D951" s="292">
        <v>2</v>
      </c>
      <c r="E951" s="292">
        <v>5590</v>
      </c>
      <c r="F951" s="292">
        <v>5.8</v>
      </c>
      <c r="G951" s="292">
        <v>0</v>
      </c>
      <c r="H951" s="292">
        <v>1</v>
      </c>
      <c r="I951" s="293">
        <v>675</v>
      </c>
      <c r="J951" s="299">
        <v>0</v>
      </c>
    </row>
    <row r="952" spans="1:10" ht="20" x14ac:dyDescent="0.2">
      <c r="A952" s="291">
        <v>1242</v>
      </c>
      <c r="B952" s="292">
        <v>41</v>
      </c>
      <c r="C952" s="292">
        <v>12</v>
      </c>
      <c r="D952" s="292">
        <v>1</v>
      </c>
      <c r="E952" s="292">
        <v>6270</v>
      </c>
      <c r="F952" s="292">
        <v>2.9</v>
      </c>
      <c r="G952" s="292">
        <v>0</v>
      </c>
      <c r="H952" s="292">
        <v>0</v>
      </c>
      <c r="I952" s="293">
        <v>260</v>
      </c>
      <c r="J952" s="299">
        <v>0</v>
      </c>
    </row>
    <row r="953" spans="1:10" ht="20" x14ac:dyDescent="0.2">
      <c r="A953" s="291">
        <v>1247</v>
      </c>
      <c r="B953" s="292">
        <v>36</v>
      </c>
      <c r="C953" s="292">
        <v>23</v>
      </c>
      <c r="D953" s="292">
        <v>2</v>
      </c>
      <c r="E953" s="292">
        <v>5700</v>
      </c>
      <c r="F953" s="292">
        <v>8.4</v>
      </c>
      <c r="G953" s="292">
        <v>1</v>
      </c>
      <c r="H953" s="292">
        <v>1</v>
      </c>
      <c r="I953" s="293">
        <v>312</v>
      </c>
      <c r="J953" s="299">
        <v>0</v>
      </c>
    </row>
    <row r="954" spans="1:10" ht="20" x14ac:dyDescent="0.2">
      <c r="A954" s="291">
        <v>1248</v>
      </c>
      <c r="B954" s="292">
        <v>36</v>
      </c>
      <c r="C954" s="292">
        <v>20</v>
      </c>
      <c r="D954" s="292">
        <v>2</v>
      </c>
      <c r="E954" s="292">
        <v>9490</v>
      </c>
      <c r="F954" s="292">
        <v>1.6</v>
      </c>
      <c r="G954" s="292">
        <v>0</v>
      </c>
      <c r="H954" s="292">
        <v>0</v>
      </c>
      <c r="I954" s="293">
        <v>1059</v>
      </c>
      <c r="J954" s="299">
        <v>0</v>
      </c>
    </row>
    <row r="955" spans="1:10" ht="20" x14ac:dyDescent="0.2">
      <c r="A955" s="291">
        <v>1251</v>
      </c>
      <c r="B955" s="292">
        <v>46</v>
      </c>
      <c r="C955" s="292">
        <v>18</v>
      </c>
      <c r="D955" s="292">
        <v>2</v>
      </c>
      <c r="E955" s="292">
        <v>9870</v>
      </c>
      <c r="F955" s="292">
        <v>3</v>
      </c>
      <c r="G955" s="292">
        <v>1</v>
      </c>
      <c r="H955" s="292">
        <v>0</v>
      </c>
      <c r="I955" s="293">
        <v>627</v>
      </c>
      <c r="J955" s="299">
        <v>0</v>
      </c>
    </row>
    <row r="956" spans="1:10" ht="20" x14ac:dyDescent="0.2">
      <c r="A956" s="291">
        <v>1252</v>
      </c>
      <c r="B956" s="292">
        <v>32</v>
      </c>
      <c r="C956" s="292">
        <v>19</v>
      </c>
      <c r="D956" s="292">
        <v>3</v>
      </c>
      <c r="E956" s="292">
        <v>6380</v>
      </c>
      <c r="F956" s="292">
        <v>3.9</v>
      </c>
      <c r="G956" s="292">
        <v>1</v>
      </c>
      <c r="H956" s="292">
        <v>0</v>
      </c>
      <c r="I956" s="293">
        <v>428</v>
      </c>
      <c r="J956" s="299">
        <v>0</v>
      </c>
    </row>
    <row r="957" spans="1:10" ht="20" x14ac:dyDescent="0.2">
      <c r="A957" s="291">
        <v>1254</v>
      </c>
      <c r="B957" s="292">
        <v>42</v>
      </c>
      <c r="C957" s="292">
        <v>26</v>
      </c>
      <c r="D957" s="292">
        <v>1</v>
      </c>
      <c r="E957" s="292">
        <v>6220</v>
      </c>
      <c r="F957" s="292">
        <v>4.9000000000000004</v>
      </c>
      <c r="G957" s="292">
        <v>0</v>
      </c>
      <c r="H957" s="292">
        <v>1</v>
      </c>
      <c r="I957" s="293">
        <v>277</v>
      </c>
      <c r="J957" s="299">
        <v>0</v>
      </c>
    </row>
    <row r="958" spans="1:10" ht="20" x14ac:dyDescent="0.2">
      <c r="A958" s="291">
        <v>1255</v>
      </c>
      <c r="B958" s="292">
        <v>36</v>
      </c>
      <c r="C958" s="292">
        <v>18</v>
      </c>
      <c r="D958" s="292">
        <v>2</v>
      </c>
      <c r="E958" s="292">
        <v>5650</v>
      </c>
      <c r="F958" s="292">
        <v>7.2</v>
      </c>
      <c r="G958" s="292">
        <v>1</v>
      </c>
      <c r="H958" s="292">
        <v>1</v>
      </c>
      <c r="I958" s="293">
        <v>239</v>
      </c>
      <c r="J958" s="299">
        <v>0</v>
      </c>
    </row>
    <row r="959" spans="1:10" ht="20" x14ac:dyDescent="0.2">
      <c r="A959" s="291">
        <v>1256</v>
      </c>
      <c r="B959" s="292">
        <v>50</v>
      </c>
      <c r="C959" s="292">
        <v>29</v>
      </c>
      <c r="D959" s="292">
        <v>2</v>
      </c>
      <c r="E959" s="292">
        <v>9020</v>
      </c>
      <c r="F959" s="292">
        <v>3</v>
      </c>
      <c r="G959" s="292">
        <v>0</v>
      </c>
      <c r="H959" s="292">
        <v>1</v>
      </c>
      <c r="I959" s="293">
        <v>1587</v>
      </c>
      <c r="J959" s="299">
        <v>0</v>
      </c>
    </row>
    <row r="960" spans="1:10" ht="20" x14ac:dyDescent="0.2">
      <c r="A960" s="291">
        <v>1257</v>
      </c>
      <c r="B960" s="292">
        <v>51</v>
      </c>
      <c r="C960" s="292">
        <v>41</v>
      </c>
      <c r="D960" s="292">
        <v>1</v>
      </c>
      <c r="E960" s="292">
        <v>17140</v>
      </c>
      <c r="F960" s="292">
        <v>6.9</v>
      </c>
      <c r="G960" s="292">
        <v>1</v>
      </c>
      <c r="H960" s="292">
        <v>0</v>
      </c>
      <c r="I960" s="293">
        <v>1780</v>
      </c>
      <c r="J960" s="299">
        <v>0</v>
      </c>
    </row>
    <row r="961" spans="1:10" ht="20" x14ac:dyDescent="0.2">
      <c r="A961" s="291">
        <v>1258</v>
      </c>
      <c r="B961" s="292">
        <v>44</v>
      </c>
      <c r="C961" s="292">
        <v>37</v>
      </c>
      <c r="D961" s="292">
        <v>1</v>
      </c>
      <c r="E961" s="292">
        <v>11800</v>
      </c>
      <c r="F961" s="292">
        <v>5.5</v>
      </c>
      <c r="G961" s="292">
        <v>1</v>
      </c>
      <c r="H961" s="292">
        <v>0</v>
      </c>
      <c r="I961" s="293">
        <v>483</v>
      </c>
      <c r="J961" s="299">
        <v>0</v>
      </c>
    </row>
    <row r="962" spans="1:10" ht="20" x14ac:dyDescent="0.2">
      <c r="A962" s="291">
        <v>1259</v>
      </c>
      <c r="B962" s="292">
        <v>34</v>
      </c>
      <c r="C962" s="292">
        <v>22</v>
      </c>
      <c r="D962" s="292">
        <v>1</v>
      </c>
      <c r="E962" s="292">
        <v>6860</v>
      </c>
      <c r="F962" s="292">
        <v>5.2</v>
      </c>
      <c r="G962" s="292">
        <v>0</v>
      </c>
      <c r="H962" s="292">
        <v>0</v>
      </c>
      <c r="I962" s="293">
        <v>109</v>
      </c>
      <c r="J962" s="299">
        <v>0</v>
      </c>
    </row>
    <row r="963" spans="1:10" ht="20" x14ac:dyDescent="0.2">
      <c r="A963" s="291">
        <v>1260</v>
      </c>
      <c r="B963" s="292">
        <v>45</v>
      </c>
      <c r="C963" s="292">
        <v>25</v>
      </c>
      <c r="D963" s="292">
        <v>1</v>
      </c>
      <c r="E963" s="292">
        <v>8220</v>
      </c>
      <c r="F963" s="292">
        <v>9.9</v>
      </c>
      <c r="G963" s="292">
        <v>1</v>
      </c>
      <c r="H963" s="292">
        <v>0</v>
      </c>
      <c r="I963" s="293">
        <v>816</v>
      </c>
      <c r="J963" s="299">
        <v>0</v>
      </c>
    </row>
    <row r="964" spans="1:10" ht="20" x14ac:dyDescent="0.2">
      <c r="A964" s="291">
        <v>1262</v>
      </c>
      <c r="B964" s="292">
        <v>51</v>
      </c>
      <c r="C964" s="292">
        <v>37</v>
      </c>
      <c r="D964" s="292">
        <v>1</v>
      </c>
      <c r="E964" s="292">
        <v>16090</v>
      </c>
      <c r="F964" s="292">
        <v>3.5</v>
      </c>
      <c r="G964" s="292">
        <v>1</v>
      </c>
      <c r="H964" s="292">
        <v>0</v>
      </c>
      <c r="I964" s="293">
        <v>434</v>
      </c>
      <c r="J964" s="299">
        <v>0</v>
      </c>
    </row>
    <row r="965" spans="1:10" ht="20" x14ac:dyDescent="0.2">
      <c r="A965" s="291">
        <v>1265</v>
      </c>
      <c r="B965" s="292">
        <v>48</v>
      </c>
      <c r="C965" s="292">
        <v>35</v>
      </c>
      <c r="D965" s="292">
        <v>2</v>
      </c>
      <c r="E965" s="292">
        <v>31410.000000000004</v>
      </c>
      <c r="F965" s="292">
        <v>3.4</v>
      </c>
      <c r="G965" s="292">
        <v>0</v>
      </c>
      <c r="H965" s="292">
        <v>0</v>
      </c>
      <c r="I965" s="293">
        <v>1325</v>
      </c>
      <c r="J965" s="299">
        <v>0</v>
      </c>
    </row>
    <row r="966" spans="1:10" ht="20" x14ac:dyDescent="0.2">
      <c r="A966" s="291">
        <v>1266</v>
      </c>
      <c r="B966" s="292">
        <v>27</v>
      </c>
      <c r="C966" s="292">
        <v>15</v>
      </c>
      <c r="D966" s="292">
        <v>1</v>
      </c>
      <c r="E966" s="292">
        <v>5730</v>
      </c>
      <c r="F966" s="292">
        <v>4.7</v>
      </c>
      <c r="G966" s="292">
        <v>1</v>
      </c>
      <c r="H966" s="292">
        <v>1</v>
      </c>
      <c r="I966" s="293">
        <v>263</v>
      </c>
      <c r="J966" s="299">
        <v>0</v>
      </c>
    </row>
    <row r="967" spans="1:10" ht="20" x14ac:dyDescent="0.2">
      <c r="A967" s="291">
        <v>1268</v>
      </c>
      <c r="B967" s="292">
        <v>43</v>
      </c>
      <c r="C967" s="292">
        <v>20</v>
      </c>
      <c r="D967" s="292">
        <v>1</v>
      </c>
      <c r="E967" s="292">
        <v>5570</v>
      </c>
      <c r="F967" s="292">
        <v>6.7</v>
      </c>
      <c r="G967" s="292">
        <v>1</v>
      </c>
      <c r="H967" s="292">
        <v>0</v>
      </c>
      <c r="I967" s="293">
        <v>706</v>
      </c>
      <c r="J967" s="299">
        <v>0</v>
      </c>
    </row>
    <row r="968" spans="1:10" ht="20" x14ac:dyDescent="0.2">
      <c r="A968" s="291">
        <v>1270</v>
      </c>
      <c r="B968" s="292">
        <v>25</v>
      </c>
      <c r="C968" s="292">
        <v>12</v>
      </c>
      <c r="D968" s="292">
        <v>2</v>
      </c>
      <c r="E968" s="292">
        <v>6120</v>
      </c>
      <c r="F968" s="292">
        <v>4.5999999999999996</v>
      </c>
      <c r="G968" s="292">
        <v>1</v>
      </c>
      <c r="H968" s="292">
        <v>1</v>
      </c>
      <c r="I968" s="293">
        <v>128</v>
      </c>
      <c r="J968" s="299">
        <v>0</v>
      </c>
    </row>
    <row r="969" spans="1:10" ht="20" x14ac:dyDescent="0.2">
      <c r="A969" s="291">
        <v>1271</v>
      </c>
      <c r="B969" s="292">
        <v>49</v>
      </c>
      <c r="C969" s="292">
        <v>22</v>
      </c>
      <c r="D969" s="292">
        <v>3</v>
      </c>
      <c r="E969" s="292">
        <v>6170</v>
      </c>
      <c r="F969" s="292">
        <v>3.3</v>
      </c>
      <c r="G969" s="292">
        <v>1</v>
      </c>
      <c r="H969" s="292">
        <v>1</v>
      </c>
      <c r="I969" s="293">
        <v>380</v>
      </c>
      <c r="J969" s="299">
        <v>0</v>
      </c>
    </row>
    <row r="970" spans="1:10" ht="20" x14ac:dyDescent="0.2">
      <c r="A970" s="291">
        <v>1272</v>
      </c>
      <c r="B970" s="292">
        <v>32</v>
      </c>
      <c r="C970" s="292">
        <v>21</v>
      </c>
      <c r="D970" s="292">
        <v>2</v>
      </c>
      <c r="E970" s="292">
        <v>8650</v>
      </c>
      <c r="F970" s="292">
        <v>5.4</v>
      </c>
      <c r="G970" s="292">
        <v>1</v>
      </c>
      <c r="H970" s="292">
        <v>1</v>
      </c>
      <c r="I970" s="293">
        <v>2074</v>
      </c>
      <c r="J970" s="299">
        <v>0</v>
      </c>
    </row>
    <row r="971" spans="1:10" ht="20" x14ac:dyDescent="0.2">
      <c r="A971" s="291">
        <v>1273</v>
      </c>
      <c r="B971" s="292">
        <v>45</v>
      </c>
      <c r="C971" s="292">
        <v>34</v>
      </c>
      <c r="D971" s="292">
        <v>1</v>
      </c>
      <c r="E971" s="292">
        <v>10380</v>
      </c>
      <c r="F971" s="292">
        <v>5.4</v>
      </c>
      <c r="G971" s="292">
        <v>1</v>
      </c>
      <c r="H971" s="292">
        <v>0</v>
      </c>
      <c r="I971" s="293">
        <v>313</v>
      </c>
      <c r="J971" s="299">
        <v>0</v>
      </c>
    </row>
    <row r="972" spans="1:10" ht="20" x14ac:dyDescent="0.2">
      <c r="A972" s="291">
        <v>1275</v>
      </c>
      <c r="B972" s="292">
        <v>51</v>
      </c>
      <c r="C972" s="292">
        <v>17</v>
      </c>
      <c r="D972" s="292">
        <v>3</v>
      </c>
      <c r="E972" s="292">
        <v>8590</v>
      </c>
      <c r="F972" s="292">
        <v>5.5</v>
      </c>
      <c r="G972" s="292">
        <v>1</v>
      </c>
      <c r="H972" s="292">
        <v>1</v>
      </c>
      <c r="I972" s="293">
        <v>691</v>
      </c>
      <c r="J972" s="299">
        <v>0</v>
      </c>
    </row>
    <row r="973" spans="1:10" ht="20" x14ac:dyDescent="0.2">
      <c r="A973" s="291">
        <v>1276</v>
      </c>
      <c r="B973" s="292">
        <v>38</v>
      </c>
      <c r="C973" s="292">
        <v>18</v>
      </c>
      <c r="D973" s="292">
        <v>1</v>
      </c>
      <c r="E973" s="292">
        <v>7360</v>
      </c>
      <c r="F973" s="292">
        <v>3.3</v>
      </c>
      <c r="G973" s="292">
        <v>1</v>
      </c>
      <c r="H973" s="292">
        <v>0</v>
      </c>
      <c r="I973" s="293">
        <v>327</v>
      </c>
      <c r="J973" s="299">
        <v>0</v>
      </c>
    </row>
    <row r="974" spans="1:10" ht="20" x14ac:dyDescent="0.2">
      <c r="A974" s="291">
        <v>1277</v>
      </c>
      <c r="B974" s="292">
        <v>53</v>
      </c>
      <c r="C974" s="292">
        <v>19</v>
      </c>
      <c r="D974" s="292">
        <v>2</v>
      </c>
      <c r="E974" s="292">
        <v>9630</v>
      </c>
      <c r="F974" s="292">
        <v>4.8</v>
      </c>
      <c r="G974" s="292">
        <v>1</v>
      </c>
      <c r="H974" s="292">
        <v>1</v>
      </c>
      <c r="I974" s="293">
        <v>348</v>
      </c>
      <c r="J974" s="299">
        <v>0</v>
      </c>
    </row>
    <row r="975" spans="1:10" ht="20" x14ac:dyDescent="0.2">
      <c r="A975" s="291">
        <v>1278</v>
      </c>
      <c r="B975" s="292">
        <v>31</v>
      </c>
      <c r="C975" s="292">
        <v>18</v>
      </c>
      <c r="D975" s="292">
        <v>1</v>
      </c>
      <c r="E975" s="292">
        <v>6220</v>
      </c>
      <c r="F975" s="292">
        <v>2.7</v>
      </c>
      <c r="G975" s="292">
        <v>1</v>
      </c>
      <c r="H975" s="292">
        <v>0</v>
      </c>
      <c r="I975" s="293">
        <v>434</v>
      </c>
      <c r="J975" s="299">
        <v>0</v>
      </c>
    </row>
    <row r="976" spans="1:10" ht="20" x14ac:dyDescent="0.2">
      <c r="A976" s="291">
        <v>1279</v>
      </c>
      <c r="B976" s="292">
        <v>38</v>
      </c>
      <c r="C976" s="292">
        <v>27</v>
      </c>
      <c r="D976" s="292">
        <v>2</v>
      </c>
      <c r="E976" s="292">
        <v>7850</v>
      </c>
      <c r="F976" s="292">
        <v>4</v>
      </c>
      <c r="G976" s="292">
        <v>1</v>
      </c>
      <c r="H976" s="292">
        <v>0</v>
      </c>
      <c r="I976" s="293">
        <v>465</v>
      </c>
      <c r="J976" s="299">
        <v>0</v>
      </c>
    </row>
    <row r="977" spans="1:10" ht="20" x14ac:dyDescent="0.2">
      <c r="A977" s="291">
        <v>1281</v>
      </c>
      <c r="B977" s="292">
        <v>33</v>
      </c>
      <c r="C977" s="292">
        <v>13</v>
      </c>
      <c r="D977" s="292">
        <v>1</v>
      </c>
      <c r="E977" s="292">
        <v>5040</v>
      </c>
      <c r="F977" s="292">
        <v>7.4</v>
      </c>
      <c r="G977" s="292">
        <v>0</v>
      </c>
      <c r="H977" s="292">
        <v>1</v>
      </c>
      <c r="I977" s="293">
        <v>239</v>
      </c>
      <c r="J977" s="299">
        <v>0</v>
      </c>
    </row>
    <row r="978" spans="1:10" ht="20" x14ac:dyDescent="0.2">
      <c r="A978" s="291">
        <v>1282</v>
      </c>
      <c r="B978" s="292">
        <v>42</v>
      </c>
      <c r="C978" s="292">
        <v>17</v>
      </c>
      <c r="D978" s="292">
        <v>1</v>
      </c>
      <c r="E978" s="292">
        <v>6350</v>
      </c>
      <c r="F978" s="292">
        <v>2.6</v>
      </c>
      <c r="G978" s="292">
        <v>0</v>
      </c>
      <c r="H978" s="292">
        <v>0</v>
      </c>
      <c r="I978" s="293">
        <v>462</v>
      </c>
      <c r="J978" s="299">
        <v>0</v>
      </c>
    </row>
    <row r="979" spans="1:10" ht="20" x14ac:dyDescent="0.2">
      <c r="A979" s="291">
        <v>1283</v>
      </c>
      <c r="B979" s="292">
        <v>47</v>
      </c>
      <c r="C979" s="292">
        <v>29</v>
      </c>
      <c r="D979" s="292">
        <v>1</v>
      </c>
      <c r="E979" s="292">
        <v>6600</v>
      </c>
      <c r="F979" s="292">
        <v>7.2</v>
      </c>
      <c r="G979" s="292">
        <v>1</v>
      </c>
      <c r="H979" s="292">
        <v>1</v>
      </c>
      <c r="I979" s="293">
        <v>9</v>
      </c>
      <c r="J979" s="299">
        <v>0</v>
      </c>
    </row>
    <row r="980" spans="1:10" ht="20" x14ac:dyDescent="0.2">
      <c r="A980" s="291">
        <v>1284</v>
      </c>
      <c r="B980" s="292">
        <v>27</v>
      </c>
      <c r="C980" s="292">
        <v>17</v>
      </c>
      <c r="D980" s="292">
        <v>1</v>
      </c>
      <c r="E980" s="292">
        <v>4800</v>
      </c>
      <c r="F980" s="292">
        <v>3.6</v>
      </c>
      <c r="G980" s="292">
        <v>0</v>
      </c>
      <c r="H980" s="292">
        <v>0</v>
      </c>
      <c r="I980" s="293">
        <v>300</v>
      </c>
      <c r="J980" s="299">
        <v>0</v>
      </c>
    </row>
    <row r="981" spans="1:10" ht="20" x14ac:dyDescent="0.2">
      <c r="A981" s="291">
        <v>1285</v>
      </c>
      <c r="B981" s="292">
        <v>45</v>
      </c>
      <c r="C981" s="292">
        <v>29</v>
      </c>
      <c r="D981" s="292">
        <v>3</v>
      </c>
      <c r="E981" s="292">
        <v>8400</v>
      </c>
      <c r="F981" s="292">
        <v>4.9000000000000004</v>
      </c>
      <c r="G981" s="292">
        <v>1</v>
      </c>
      <c r="H981" s="292">
        <v>0</v>
      </c>
      <c r="I981" s="293">
        <v>330</v>
      </c>
      <c r="J981" s="299">
        <v>0</v>
      </c>
    </row>
    <row r="982" spans="1:10" ht="20" x14ac:dyDescent="0.2">
      <c r="A982" s="291">
        <v>1287</v>
      </c>
      <c r="B982" s="292">
        <v>40</v>
      </c>
      <c r="C982" s="292">
        <v>27</v>
      </c>
      <c r="D982" s="292">
        <v>1</v>
      </c>
      <c r="E982" s="292">
        <v>10760</v>
      </c>
      <c r="F982" s="292">
        <v>7</v>
      </c>
      <c r="G982" s="292">
        <v>1</v>
      </c>
      <c r="H982" s="292">
        <v>0</v>
      </c>
      <c r="I982" s="293">
        <v>295</v>
      </c>
      <c r="J982" s="299">
        <v>0</v>
      </c>
    </row>
    <row r="983" spans="1:10" ht="20" x14ac:dyDescent="0.2">
      <c r="A983" s="291">
        <v>1288</v>
      </c>
      <c r="B983" s="292">
        <v>37</v>
      </c>
      <c r="C983" s="292">
        <v>16</v>
      </c>
      <c r="D983" s="292">
        <v>1</v>
      </c>
      <c r="E983" s="292">
        <v>5170</v>
      </c>
      <c r="F983" s="292">
        <v>2.4</v>
      </c>
      <c r="G983" s="292">
        <v>0</v>
      </c>
      <c r="H983" s="292">
        <v>0</v>
      </c>
      <c r="I983" s="293">
        <v>1124</v>
      </c>
      <c r="J983" s="299">
        <v>0</v>
      </c>
    </row>
    <row r="984" spans="1:10" ht="20" x14ac:dyDescent="0.2">
      <c r="A984" s="291">
        <v>1290</v>
      </c>
      <c r="B984" s="292">
        <v>59</v>
      </c>
      <c r="C984" s="292">
        <v>17</v>
      </c>
      <c r="D984" s="292">
        <v>4</v>
      </c>
      <c r="E984" s="292">
        <v>12640</v>
      </c>
      <c r="F984" s="292">
        <v>7.2</v>
      </c>
      <c r="G984" s="292">
        <v>1</v>
      </c>
      <c r="H984" s="292">
        <v>0</v>
      </c>
      <c r="I984" s="293">
        <v>204</v>
      </c>
      <c r="J984" s="299">
        <v>0</v>
      </c>
    </row>
    <row r="985" spans="1:10" ht="20" x14ac:dyDescent="0.2">
      <c r="A985" s="291">
        <v>1291</v>
      </c>
      <c r="B985" s="292">
        <v>30</v>
      </c>
      <c r="C985" s="292">
        <v>15</v>
      </c>
      <c r="D985" s="292">
        <v>2</v>
      </c>
      <c r="E985" s="292">
        <v>5320</v>
      </c>
      <c r="F985" s="292">
        <v>4.8</v>
      </c>
      <c r="G985" s="292">
        <v>1</v>
      </c>
      <c r="H985" s="292">
        <v>0</v>
      </c>
      <c r="I985" s="293">
        <v>940</v>
      </c>
      <c r="J985" s="299">
        <v>0</v>
      </c>
    </row>
    <row r="986" spans="1:10" ht="20" x14ac:dyDescent="0.2">
      <c r="A986" s="291">
        <v>1292</v>
      </c>
      <c r="B986" s="292">
        <v>32</v>
      </c>
      <c r="C986" s="292">
        <v>12</v>
      </c>
      <c r="D986" s="292">
        <v>1</v>
      </c>
      <c r="E986" s="292">
        <v>4800</v>
      </c>
      <c r="F986" s="292">
        <v>5.2</v>
      </c>
      <c r="G986" s="292">
        <v>1</v>
      </c>
      <c r="H986" s="292">
        <v>1</v>
      </c>
      <c r="I986" s="293">
        <v>394</v>
      </c>
      <c r="J986" s="299">
        <v>0</v>
      </c>
    </row>
    <row r="987" spans="1:10" ht="20" x14ac:dyDescent="0.2">
      <c r="A987" s="291">
        <v>1293</v>
      </c>
      <c r="B987" s="292">
        <v>33</v>
      </c>
      <c r="C987" s="292">
        <v>22</v>
      </c>
      <c r="D987" s="292">
        <v>2</v>
      </c>
      <c r="E987" s="292">
        <v>5430</v>
      </c>
      <c r="F987" s="292">
        <v>5.3</v>
      </c>
      <c r="G987" s="292">
        <v>1</v>
      </c>
      <c r="H987" s="292">
        <v>1</v>
      </c>
      <c r="I987" s="293">
        <v>269</v>
      </c>
      <c r="J987" s="299">
        <v>0</v>
      </c>
    </row>
    <row r="988" spans="1:10" ht="20" x14ac:dyDescent="0.2">
      <c r="A988" s="291">
        <v>1294</v>
      </c>
      <c r="B988" s="292">
        <v>46</v>
      </c>
      <c r="C988" s="292">
        <v>15</v>
      </c>
      <c r="D988" s="292">
        <v>1</v>
      </c>
      <c r="E988" s="292">
        <v>4870</v>
      </c>
      <c r="F988" s="292">
        <v>2.8</v>
      </c>
      <c r="G988" s="292">
        <v>1</v>
      </c>
      <c r="H988" s="292">
        <v>1</v>
      </c>
      <c r="I988" s="293">
        <v>209</v>
      </c>
      <c r="J988" s="299">
        <v>0</v>
      </c>
    </row>
    <row r="989" spans="1:10" ht="20" x14ac:dyDescent="0.2">
      <c r="A989" s="291">
        <v>1295</v>
      </c>
      <c r="B989" s="292">
        <v>50</v>
      </c>
      <c r="C989" s="292">
        <v>28</v>
      </c>
      <c r="D989" s="292">
        <v>1</v>
      </c>
      <c r="E989" s="292">
        <v>7350</v>
      </c>
      <c r="F989" s="292">
        <v>2.6</v>
      </c>
      <c r="G989" s="292">
        <v>0</v>
      </c>
      <c r="H989" s="292">
        <v>1</v>
      </c>
      <c r="I989" s="293">
        <v>503</v>
      </c>
      <c r="J989" s="299">
        <v>0</v>
      </c>
    </row>
    <row r="990" spans="1:10" ht="20" x14ac:dyDescent="0.2">
      <c r="A990" s="291">
        <v>1296</v>
      </c>
      <c r="B990" s="292">
        <v>48</v>
      </c>
      <c r="C990" s="292">
        <v>21</v>
      </c>
      <c r="D990" s="292">
        <v>1</v>
      </c>
      <c r="E990" s="292">
        <v>7610</v>
      </c>
      <c r="F990" s="292">
        <v>5.8</v>
      </c>
      <c r="G990" s="292">
        <v>0</v>
      </c>
      <c r="H990" s="292">
        <v>1</v>
      </c>
      <c r="I990" s="293">
        <v>872</v>
      </c>
      <c r="J990" s="299">
        <v>0</v>
      </c>
    </row>
    <row r="991" spans="1:10" ht="20" x14ac:dyDescent="0.2">
      <c r="A991" s="291">
        <v>1297</v>
      </c>
      <c r="B991" s="292">
        <v>31</v>
      </c>
      <c r="C991" s="292">
        <v>23</v>
      </c>
      <c r="D991" s="292">
        <v>1</v>
      </c>
      <c r="E991" s="292">
        <v>5770</v>
      </c>
      <c r="F991" s="292">
        <v>7.5</v>
      </c>
      <c r="G991" s="292">
        <v>1</v>
      </c>
      <c r="H991" s="292">
        <v>0</v>
      </c>
      <c r="I991" s="293">
        <v>474</v>
      </c>
      <c r="J991" s="299">
        <v>0</v>
      </c>
    </row>
    <row r="992" spans="1:10" ht="20" x14ac:dyDescent="0.2">
      <c r="A992" s="291">
        <v>1302</v>
      </c>
      <c r="B992" s="292">
        <v>41</v>
      </c>
      <c r="C992" s="292">
        <v>26</v>
      </c>
      <c r="D992" s="292">
        <v>2</v>
      </c>
      <c r="E992" s="292">
        <v>6440</v>
      </c>
      <c r="F992" s="292">
        <v>3.5</v>
      </c>
      <c r="G992" s="292">
        <v>0</v>
      </c>
      <c r="H992" s="292">
        <v>1</v>
      </c>
      <c r="I992" s="293">
        <v>298</v>
      </c>
      <c r="J992" s="299">
        <v>0</v>
      </c>
    </row>
    <row r="993" spans="1:10" ht="20" x14ac:dyDescent="0.2">
      <c r="A993" s="291">
        <v>1305</v>
      </c>
      <c r="B993" s="292">
        <v>47</v>
      </c>
      <c r="C993" s="292">
        <v>37</v>
      </c>
      <c r="D993" s="292">
        <v>1</v>
      </c>
      <c r="E993" s="292">
        <v>14380.000000000002</v>
      </c>
      <c r="F993" s="292">
        <v>8.3000000000000007</v>
      </c>
      <c r="G993" s="292">
        <v>1</v>
      </c>
      <c r="H993" s="292">
        <v>0</v>
      </c>
      <c r="I993" s="293">
        <v>1978</v>
      </c>
      <c r="J993" s="299">
        <v>0</v>
      </c>
    </row>
    <row r="994" spans="1:10" ht="20" x14ac:dyDescent="0.2">
      <c r="A994" s="291">
        <v>1306</v>
      </c>
      <c r="B994" s="292">
        <v>37</v>
      </c>
      <c r="C994" s="292">
        <v>22</v>
      </c>
      <c r="D994" s="292">
        <v>1</v>
      </c>
      <c r="E994" s="292">
        <v>6240</v>
      </c>
      <c r="F994" s="292">
        <v>3.5</v>
      </c>
      <c r="G994" s="292">
        <v>1</v>
      </c>
      <c r="H994" s="292">
        <v>1</v>
      </c>
      <c r="I994" s="293">
        <v>601</v>
      </c>
      <c r="J994" s="299">
        <v>0</v>
      </c>
    </row>
    <row r="995" spans="1:10" ht="20" x14ac:dyDescent="0.2">
      <c r="A995" s="291">
        <v>1307</v>
      </c>
      <c r="B995" s="292">
        <v>39</v>
      </c>
      <c r="C995" s="292">
        <v>26</v>
      </c>
      <c r="D995" s="292">
        <v>1</v>
      </c>
      <c r="E995" s="292">
        <v>5480</v>
      </c>
      <c r="F995" s="292">
        <v>8</v>
      </c>
      <c r="G995" s="292">
        <v>0</v>
      </c>
      <c r="H995" s="292">
        <v>1</v>
      </c>
      <c r="I995" s="293">
        <v>558</v>
      </c>
      <c r="J995" s="299">
        <v>0</v>
      </c>
    </row>
    <row r="996" spans="1:10" ht="20" x14ac:dyDescent="0.2">
      <c r="A996" s="291">
        <v>1308</v>
      </c>
      <c r="B996" s="292">
        <v>37</v>
      </c>
      <c r="C996" s="292">
        <v>12</v>
      </c>
      <c r="D996" s="292">
        <v>2</v>
      </c>
      <c r="E996" s="292">
        <v>5830</v>
      </c>
      <c r="F996" s="292">
        <v>3.6</v>
      </c>
      <c r="G996" s="292">
        <v>0</v>
      </c>
      <c r="H996" s="292">
        <v>0</v>
      </c>
      <c r="I996" s="293">
        <v>487</v>
      </c>
      <c r="J996" s="299">
        <v>0</v>
      </c>
    </row>
    <row r="997" spans="1:10" ht="20" x14ac:dyDescent="0.2">
      <c r="A997" s="291">
        <v>1309</v>
      </c>
      <c r="B997" s="292">
        <v>26</v>
      </c>
      <c r="C997" s="292">
        <v>16</v>
      </c>
      <c r="D997" s="292">
        <v>1</v>
      </c>
      <c r="E997" s="292">
        <v>4880</v>
      </c>
      <c r="F997" s="292">
        <v>4.4000000000000004</v>
      </c>
      <c r="G997" s="292">
        <v>1</v>
      </c>
      <c r="H997" s="292">
        <v>1</v>
      </c>
      <c r="I997" s="293">
        <v>453</v>
      </c>
      <c r="J997" s="299">
        <v>0</v>
      </c>
    </row>
    <row r="998" spans="1:10" ht="20" x14ac:dyDescent="0.2">
      <c r="A998" s="291">
        <v>1310</v>
      </c>
      <c r="B998" s="292">
        <v>43</v>
      </c>
      <c r="C998" s="292">
        <v>34</v>
      </c>
      <c r="D998" s="292">
        <v>1</v>
      </c>
      <c r="E998" s="292">
        <v>10080</v>
      </c>
      <c r="F998" s="292">
        <v>5.9</v>
      </c>
      <c r="G998" s="292">
        <v>0</v>
      </c>
      <c r="H998" s="292">
        <v>0</v>
      </c>
      <c r="I998" s="293">
        <v>1370</v>
      </c>
      <c r="J998" s="299">
        <v>0</v>
      </c>
    </row>
    <row r="999" spans="1:10" ht="20" x14ac:dyDescent="0.2">
      <c r="A999" s="291">
        <v>1311</v>
      </c>
      <c r="B999" s="292">
        <v>40</v>
      </c>
      <c r="C999" s="292">
        <v>23</v>
      </c>
      <c r="D999" s="292">
        <v>1</v>
      </c>
      <c r="E999" s="292">
        <v>6290</v>
      </c>
      <c r="F999" s="292">
        <v>6.1</v>
      </c>
      <c r="G999" s="292">
        <v>1</v>
      </c>
      <c r="H999" s="292">
        <v>0</v>
      </c>
      <c r="I999" s="293">
        <v>408</v>
      </c>
      <c r="J999" s="299">
        <v>0</v>
      </c>
    </row>
    <row r="1000" spans="1:10" ht="20" x14ac:dyDescent="0.2">
      <c r="A1000" s="291">
        <v>1313</v>
      </c>
      <c r="B1000" s="292">
        <v>46</v>
      </c>
      <c r="C1000" s="292">
        <v>13</v>
      </c>
      <c r="D1000" s="292">
        <v>1</v>
      </c>
      <c r="E1000" s="292">
        <v>5660</v>
      </c>
      <c r="F1000" s="292">
        <v>3</v>
      </c>
      <c r="G1000" s="292">
        <v>1</v>
      </c>
      <c r="H1000" s="292">
        <v>0</v>
      </c>
      <c r="I1000" s="293">
        <v>945</v>
      </c>
      <c r="J1000" s="299">
        <v>0</v>
      </c>
    </row>
    <row r="1001" spans="1:10" ht="20" x14ac:dyDescent="0.2">
      <c r="A1001" s="291">
        <v>1314</v>
      </c>
      <c r="B1001" s="292">
        <v>28</v>
      </c>
      <c r="C1001" s="292">
        <v>12</v>
      </c>
      <c r="D1001" s="292">
        <v>4</v>
      </c>
      <c r="E1001" s="292">
        <v>8010</v>
      </c>
      <c r="F1001" s="292">
        <v>5.5</v>
      </c>
      <c r="G1001" s="292">
        <v>0</v>
      </c>
      <c r="H1001" s="292">
        <v>0</v>
      </c>
      <c r="I1001" s="293">
        <v>157</v>
      </c>
      <c r="J1001" s="299">
        <v>0</v>
      </c>
    </row>
    <row r="1002" spans="1:10" ht="20" x14ac:dyDescent="0.2">
      <c r="A1002" s="291">
        <v>1315</v>
      </c>
      <c r="B1002" s="292">
        <v>32</v>
      </c>
      <c r="C1002" s="292">
        <v>15</v>
      </c>
      <c r="D1002" s="292">
        <v>3</v>
      </c>
      <c r="E1002" s="292">
        <v>6440</v>
      </c>
      <c r="F1002" s="292">
        <v>5.0999999999999996</v>
      </c>
      <c r="G1002" s="292">
        <v>1</v>
      </c>
      <c r="H1002" s="292">
        <v>0</v>
      </c>
      <c r="I1002" s="293">
        <v>660</v>
      </c>
      <c r="J1002" s="299">
        <v>0</v>
      </c>
    </row>
    <row r="1003" spans="1:10" ht="20" x14ac:dyDescent="0.2">
      <c r="A1003" s="291">
        <v>1316</v>
      </c>
      <c r="B1003" s="292">
        <v>45</v>
      </c>
      <c r="C1003" s="292">
        <v>20</v>
      </c>
      <c r="D1003" s="292">
        <v>3</v>
      </c>
      <c r="E1003" s="292">
        <v>11890</v>
      </c>
      <c r="F1003" s="292">
        <v>7.4</v>
      </c>
      <c r="G1003" s="292">
        <v>1</v>
      </c>
      <c r="H1003" s="292">
        <v>0</v>
      </c>
      <c r="I1003" s="293">
        <v>1096</v>
      </c>
      <c r="J1003" s="299">
        <v>0</v>
      </c>
    </row>
    <row r="1004" spans="1:10" ht="20" x14ac:dyDescent="0.2">
      <c r="A1004" s="291">
        <v>1318</v>
      </c>
      <c r="B1004" s="292">
        <v>31</v>
      </c>
      <c r="C1004" s="292">
        <v>14</v>
      </c>
      <c r="D1004" s="292">
        <v>3</v>
      </c>
      <c r="E1004" s="292">
        <v>6220</v>
      </c>
      <c r="F1004" s="292">
        <v>3.7</v>
      </c>
      <c r="G1004" s="292">
        <v>0</v>
      </c>
      <c r="H1004" s="292">
        <v>0</v>
      </c>
      <c r="I1004" s="293">
        <v>742</v>
      </c>
      <c r="J1004" s="299">
        <v>0</v>
      </c>
    </row>
    <row r="1005" spans="1:10" ht="20" x14ac:dyDescent="0.2">
      <c r="A1005" s="291">
        <v>1319</v>
      </c>
      <c r="B1005" s="292">
        <v>28</v>
      </c>
      <c r="C1005" s="292">
        <v>15</v>
      </c>
      <c r="D1005" s="292">
        <v>1</v>
      </c>
      <c r="E1005" s="292">
        <v>4780</v>
      </c>
      <c r="F1005" s="292">
        <v>3.7</v>
      </c>
      <c r="G1005" s="292">
        <v>1</v>
      </c>
      <c r="H1005" s="292">
        <v>0</v>
      </c>
      <c r="I1005" s="293">
        <v>236</v>
      </c>
      <c r="J1005" s="299">
        <v>0</v>
      </c>
    </row>
    <row r="1006" spans="1:10" ht="20" x14ac:dyDescent="0.2">
      <c r="A1006" s="291">
        <v>1320</v>
      </c>
      <c r="B1006" s="292">
        <v>36</v>
      </c>
      <c r="C1006" s="292">
        <v>19</v>
      </c>
      <c r="D1006" s="292">
        <v>2</v>
      </c>
      <c r="E1006" s="292">
        <v>7550</v>
      </c>
      <c r="F1006" s="292">
        <v>4.0999999999999996</v>
      </c>
      <c r="G1006" s="292">
        <v>1</v>
      </c>
      <c r="H1006" s="292">
        <v>0</v>
      </c>
      <c r="I1006" s="293">
        <v>95</v>
      </c>
      <c r="J1006" s="299">
        <v>0</v>
      </c>
    </row>
    <row r="1007" spans="1:10" ht="20" x14ac:dyDescent="0.2">
      <c r="A1007" s="291">
        <v>1321</v>
      </c>
      <c r="B1007" s="292">
        <v>42</v>
      </c>
      <c r="C1007" s="292">
        <v>22</v>
      </c>
      <c r="D1007" s="292">
        <v>1</v>
      </c>
      <c r="E1007" s="292">
        <v>5940</v>
      </c>
      <c r="F1007" s="292">
        <v>8.3000000000000007</v>
      </c>
      <c r="G1007" s="292">
        <v>0</v>
      </c>
      <c r="H1007" s="292">
        <v>1</v>
      </c>
      <c r="I1007" s="293">
        <v>257</v>
      </c>
      <c r="J1007" s="299">
        <v>0</v>
      </c>
    </row>
    <row r="1008" spans="1:10" ht="20" x14ac:dyDescent="0.2">
      <c r="A1008" s="291">
        <v>1323</v>
      </c>
      <c r="B1008" s="292">
        <v>43</v>
      </c>
      <c r="C1008" s="292">
        <v>26</v>
      </c>
      <c r="D1008" s="292">
        <v>2</v>
      </c>
      <c r="E1008" s="292">
        <v>20580</v>
      </c>
      <c r="F1008" s="292">
        <v>4.5</v>
      </c>
      <c r="G1008" s="292">
        <v>0</v>
      </c>
      <c r="H1008" s="292">
        <v>0</v>
      </c>
      <c r="I1008" s="293">
        <v>897</v>
      </c>
      <c r="J1008" s="299">
        <v>0</v>
      </c>
    </row>
    <row r="1009" spans="1:10" ht="20" x14ac:dyDescent="0.2">
      <c r="A1009" s="291">
        <v>1325</v>
      </c>
      <c r="B1009" s="292">
        <v>35</v>
      </c>
      <c r="C1009" s="292">
        <v>22</v>
      </c>
      <c r="D1009" s="292">
        <v>1</v>
      </c>
      <c r="E1009" s="292">
        <v>5930</v>
      </c>
      <c r="F1009" s="292">
        <v>3.2</v>
      </c>
      <c r="G1009" s="292">
        <v>1</v>
      </c>
      <c r="H1009" s="292">
        <v>0</v>
      </c>
      <c r="I1009" s="293">
        <v>59</v>
      </c>
      <c r="J1009" s="299">
        <v>0</v>
      </c>
    </row>
    <row r="1010" spans="1:10" ht="20" x14ac:dyDescent="0.2">
      <c r="A1010" s="291">
        <v>1328</v>
      </c>
      <c r="B1010" s="292">
        <v>31</v>
      </c>
      <c r="C1010" s="292">
        <v>17</v>
      </c>
      <c r="D1010" s="292">
        <v>2</v>
      </c>
      <c r="E1010" s="292">
        <v>7570</v>
      </c>
      <c r="F1010" s="292">
        <v>6.4</v>
      </c>
      <c r="G1010" s="292">
        <v>1</v>
      </c>
      <c r="H1010" s="292">
        <v>0</v>
      </c>
      <c r="I1010" s="293">
        <v>890</v>
      </c>
      <c r="J1010" s="299">
        <v>0</v>
      </c>
    </row>
    <row r="1011" spans="1:10" ht="20" x14ac:dyDescent="0.2">
      <c r="A1011" s="291">
        <v>1329</v>
      </c>
      <c r="B1011" s="292">
        <v>45</v>
      </c>
      <c r="C1011" s="292">
        <v>22</v>
      </c>
      <c r="D1011" s="292">
        <v>1</v>
      </c>
      <c r="E1011" s="292">
        <v>6330</v>
      </c>
      <c r="F1011" s="292">
        <v>2.9</v>
      </c>
      <c r="G1011" s="292">
        <v>1</v>
      </c>
      <c r="H1011" s="292">
        <v>0</v>
      </c>
      <c r="I1011" s="293">
        <v>51</v>
      </c>
      <c r="J1011" s="299">
        <v>0</v>
      </c>
    </row>
    <row r="1012" spans="1:10" ht="20" x14ac:dyDescent="0.2">
      <c r="A1012" s="291">
        <v>1330</v>
      </c>
      <c r="B1012" s="292">
        <v>33</v>
      </c>
      <c r="C1012" s="292">
        <v>21</v>
      </c>
      <c r="D1012" s="292">
        <v>1</v>
      </c>
      <c r="E1012" s="292">
        <v>5060</v>
      </c>
      <c r="F1012" s="292">
        <v>3.6</v>
      </c>
      <c r="G1012" s="292">
        <v>1</v>
      </c>
      <c r="H1012" s="292">
        <v>0</v>
      </c>
      <c r="I1012" s="293">
        <v>306</v>
      </c>
      <c r="J1012" s="299">
        <v>0</v>
      </c>
    </row>
    <row r="1013" spans="1:10" ht="20" x14ac:dyDescent="0.2">
      <c r="A1013" s="291">
        <v>1331</v>
      </c>
      <c r="B1013" s="292">
        <v>33</v>
      </c>
      <c r="C1013" s="292">
        <v>19</v>
      </c>
      <c r="D1013" s="292">
        <v>2</v>
      </c>
      <c r="E1013" s="292">
        <v>5440</v>
      </c>
      <c r="F1013" s="292">
        <v>5.4</v>
      </c>
      <c r="G1013" s="292">
        <v>1</v>
      </c>
      <c r="H1013" s="292">
        <v>0</v>
      </c>
      <c r="I1013" s="293">
        <v>860</v>
      </c>
      <c r="J1013" s="299">
        <v>0</v>
      </c>
    </row>
    <row r="1014" spans="1:10" ht="20" x14ac:dyDescent="0.2">
      <c r="A1014" s="291">
        <v>1332</v>
      </c>
      <c r="B1014" s="292">
        <v>56</v>
      </c>
      <c r="C1014" s="292">
        <v>48</v>
      </c>
      <c r="D1014" s="292">
        <v>1</v>
      </c>
      <c r="E1014" s="292">
        <v>25860.000000000004</v>
      </c>
      <c r="F1014" s="292">
        <v>4</v>
      </c>
      <c r="G1014" s="292">
        <v>1</v>
      </c>
      <c r="H1014" s="292">
        <v>0</v>
      </c>
      <c r="I1014" s="293">
        <v>3555</v>
      </c>
      <c r="J1014" s="299">
        <v>0</v>
      </c>
    </row>
    <row r="1015" spans="1:10" ht="20" x14ac:dyDescent="0.2">
      <c r="A1015" s="291">
        <v>1333</v>
      </c>
      <c r="B1015" s="292">
        <v>40</v>
      </c>
      <c r="C1015" s="292">
        <v>18</v>
      </c>
      <c r="D1015" s="292">
        <v>2</v>
      </c>
      <c r="E1015" s="292">
        <v>6350</v>
      </c>
      <c r="F1015" s="292">
        <v>4.2</v>
      </c>
      <c r="G1015" s="292">
        <v>0</v>
      </c>
      <c r="H1015" s="292">
        <v>1</v>
      </c>
      <c r="I1015" s="293">
        <v>247</v>
      </c>
      <c r="J1015" s="299">
        <v>0</v>
      </c>
    </row>
    <row r="1016" spans="1:10" ht="20" x14ac:dyDescent="0.2">
      <c r="A1016" s="291">
        <v>1334</v>
      </c>
      <c r="B1016" s="292">
        <v>42</v>
      </c>
      <c r="C1016" s="292">
        <v>30</v>
      </c>
      <c r="D1016" s="292">
        <v>1</v>
      </c>
      <c r="E1016" s="292">
        <v>9630</v>
      </c>
      <c r="F1016" s="292">
        <v>4.9000000000000004</v>
      </c>
      <c r="G1016" s="292">
        <v>1</v>
      </c>
      <c r="H1016" s="292">
        <v>0</v>
      </c>
      <c r="I1016" s="293">
        <v>654</v>
      </c>
      <c r="J1016" s="299">
        <v>0</v>
      </c>
    </row>
    <row r="1017" spans="1:10" ht="20" x14ac:dyDescent="0.2">
      <c r="A1017" s="291">
        <v>1335</v>
      </c>
      <c r="B1017" s="292">
        <v>33</v>
      </c>
      <c r="C1017" s="292">
        <v>18</v>
      </c>
      <c r="D1017" s="292">
        <v>1</v>
      </c>
      <c r="E1017" s="292">
        <v>5450</v>
      </c>
      <c r="F1017" s="292">
        <v>5.7</v>
      </c>
      <c r="G1017" s="292">
        <v>0</v>
      </c>
      <c r="H1017" s="292">
        <v>1</v>
      </c>
      <c r="I1017" s="293">
        <v>1070</v>
      </c>
      <c r="J1017" s="299">
        <v>0</v>
      </c>
    </row>
    <row r="1018" spans="1:10" ht="20" x14ac:dyDescent="0.2">
      <c r="A1018" s="291">
        <v>1336</v>
      </c>
      <c r="B1018" s="292">
        <v>48</v>
      </c>
      <c r="C1018" s="292">
        <v>35</v>
      </c>
      <c r="D1018" s="292">
        <v>1</v>
      </c>
      <c r="E1018" s="292">
        <v>17210</v>
      </c>
      <c r="F1018" s="292">
        <v>3.9</v>
      </c>
      <c r="G1018" s="292">
        <v>1</v>
      </c>
      <c r="H1018" s="292">
        <v>0</v>
      </c>
      <c r="I1018" s="293">
        <v>2340</v>
      </c>
      <c r="J1018" s="299">
        <v>0</v>
      </c>
    </row>
    <row r="1019" spans="1:10" ht="20" x14ac:dyDescent="0.2">
      <c r="A1019" s="291">
        <v>1339</v>
      </c>
      <c r="B1019" s="292">
        <v>47</v>
      </c>
      <c r="C1019" s="292">
        <v>31</v>
      </c>
      <c r="D1019" s="292">
        <v>3</v>
      </c>
      <c r="E1019" s="292">
        <v>20280</v>
      </c>
      <c r="F1019" s="292">
        <v>6.7</v>
      </c>
      <c r="G1019" s="292">
        <v>1</v>
      </c>
      <c r="H1019" s="292">
        <v>0</v>
      </c>
      <c r="I1019" s="293">
        <v>109</v>
      </c>
      <c r="J1019" s="299">
        <v>0</v>
      </c>
    </row>
    <row r="1020" spans="1:10" ht="20" x14ac:dyDescent="0.2">
      <c r="A1020" s="291">
        <v>1340</v>
      </c>
      <c r="B1020" s="292">
        <v>36</v>
      </c>
      <c r="C1020" s="292">
        <v>17</v>
      </c>
      <c r="D1020" s="292">
        <v>1</v>
      </c>
      <c r="E1020" s="292">
        <v>5160</v>
      </c>
      <c r="F1020" s="292">
        <v>4.5999999999999996</v>
      </c>
      <c r="G1020" s="292">
        <v>1</v>
      </c>
      <c r="H1020" s="292">
        <v>1</v>
      </c>
      <c r="I1020" s="293">
        <v>567</v>
      </c>
      <c r="J1020" s="299">
        <v>0</v>
      </c>
    </row>
    <row r="1021" spans="1:10" ht="20" x14ac:dyDescent="0.2">
      <c r="A1021" s="291">
        <v>1341</v>
      </c>
      <c r="B1021" s="292">
        <v>36</v>
      </c>
      <c r="C1021" s="292">
        <v>29</v>
      </c>
      <c r="D1021" s="292">
        <v>1</v>
      </c>
      <c r="E1021" s="292">
        <v>6650</v>
      </c>
      <c r="F1021" s="292">
        <v>4.2</v>
      </c>
      <c r="G1021" s="292">
        <v>1</v>
      </c>
      <c r="H1021" s="292">
        <v>1</v>
      </c>
      <c r="I1021" s="293">
        <v>1073</v>
      </c>
      <c r="J1021" s="299">
        <v>0</v>
      </c>
    </row>
    <row r="1022" spans="1:10" ht="20" x14ac:dyDescent="0.2">
      <c r="A1022" s="291">
        <v>1343</v>
      </c>
      <c r="B1022" s="292">
        <v>53</v>
      </c>
      <c r="C1022" s="292">
        <v>13</v>
      </c>
      <c r="D1022" s="292">
        <v>1</v>
      </c>
      <c r="E1022" s="292">
        <v>5140</v>
      </c>
      <c r="F1022" s="292">
        <v>6.3</v>
      </c>
      <c r="G1022" s="292">
        <v>0</v>
      </c>
      <c r="H1022" s="292">
        <v>1</v>
      </c>
      <c r="I1022" s="293">
        <v>175</v>
      </c>
      <c r="J1022" s="299">
        <v>0</v>
      </c>
    </row>
    <row r="1023" spans="1:10" ht="20" x14ac:dyDescent="0.2">
      <c r="A1023" s="291">
        <v>1345</v>
      </c>
      <c r="B1023" s="292">
        <v>48</v>
      </c>
      <c r="C1023" s="292">
        <v>13</v>
      </c>
      <c r="D1023" s="292">
        <v>2</v>
      </c>
      <c r="E1023" s="292">
        <v>5090</v>
      </c>
      <c r="F1023" s="292">
        <v>4.0999999999999996</v>
      </c>
      <c r="G1023" s="292">
        <v>1</v>
      </c>
      <c r="H1023" s="292">
        <v>0</v>
      </c>
      <c r="I1023" s="293">
        <v>387</v>
      </c>
      <c r="J1023" s="299">
        <v>0</v>
      </c>
    </row>
    <row r="1024" spans="1:10" ht="20" x14ac:dyDescent="0.2">
      <c r="A1024" s="291">
        <v>1346</v>
      </c>
      <c r="B1024" s="292">
        <v>48</v>
      </c>
      <c r="C1024" s="292">
        <v>36</v>
      </c>
      <c r="D1024" s="292">
        <v>3</v>
      </c>
      <c r="E1024" s="292">
        <v>8960</v>
      </c>
      <c r="F1024" s="292">
        <v>4.8</v>
      </c>
      <c r="G1024" s="292">
        <v>0</v>
      </c>
      <c r="H1024" s="292">
        <v>1</v>
      </c>
      <c r="I1024" s="293">
        <v>1204</v>
      </c>
      <c r="J1024" s="299">
        <v>0</v>
      </c>
    </row>
    <row r="1025" spans="1:10" ht="20" x14ac:dyDescent="0.2">
      <c r="A1025" s="291">
        <v>1347</v>
      </c>
      <c r="B1025" s="292">
        <v>37</v>
      </c>
      <c r="C1025" s="292">
        <v>30</v>
      </c>
      <c r="D1025" s="292">
        <v>1</v>
      </c>
      <c r="E1025" s="292">
        <v>7300</v>
      </c>
      <c r="F1025" s="292">
        <v>4.5</v>
      </c>
      <c r="G1025" s="292">
        <v>0</v>
      </c>
      <c r="H1025" s="292">
        <v>1</v>
      </c>
      <c r="I1025" s="293">
        <v>67</v>
      </c>
      <c r="J1025" s="299">
        <v>0</v>
      </c>
    </row>
    <row r="1026" spans="1:10" ht="20" x14ac:dyDescent="0.2">
      <c r="A1026" s="291">
        <v>1348</v>
      </c>
      <c r="B1026" s="292">
        <v>48</v>
      </c>
      <c r="C1026" s="292">
        <v>17</v>
      </c>
      <c r="D1026" s="292">
        <v>2</v>
      </c>
      <c r="E1026" s="292">
        <v>7670</v>
      </c>
      <c r="F1026" s="292">
        <v>5.8</v>
      </c>
      <c r="G1026" s="292">
        <v>1</v>
      </c>
      <c r="H1026" s="292">
        <v>0</v>
      </c>
      <c r="I1026" s="293">
        <v>325</v>
      </c>
      <c r="J1026" s="299">
        <v>0</v>
      </c>
    </row>
    <row r="1027" spans="1:10" ht="20" x14ac:dyDescent="0.2">
      <c r="A1027" s="291">
        <v>1349</v>
      </c>
      <c r="B1027" s="292">
        <v>36</v>
      </c>
      <c r="C1027" s="292">
        <v>16</v>
      </c>
      <c r="D1027" s="292">
        <v>2</v>
      </c>
      <c r="E1027" s="292">
        <v>5490</v>
      </c>
      <c r="F1027" s="292">
        <v>3.1</v>
      </c>
      <c r="G1027" s="292">
        <v>1</v>
      </c>
      <c r="H1027" s="292">
        <v>0</v>
      </c>
      <c r="I1027" s="293">
        <v>675</v>
      </c>
      <c r="J1027" s="299">
        <v>0</v>
      </c>
    </row>
    <row r="1028" spans="1:10" ht="20" x14ac:dyDescent="0.2">
      <c r="A1028" s="291">
        <v>1350</v>
      </c>
      <c r="B1028" s="292">
        <v>36</v>
      </c>
      <c r="C1028" s="292">
        <v>25</v>
      </c>
      <c r="D1028" s="292">
        <v>1</v>
      </c>
      <c r="E1028" s="292">
        <v>6260</v>
      </c>
      <c r="F1028" s="292">
        <v>4.5</v>
      </c>
      <c r="G1028" s="292">
        <v>0</v>
      </c>
      <c r="H1028" s="292">
        <v>0</v>
      </c>
      <c r="I1028" s="293">
        <v>263</v>
      </c>
      <c r="J1028" s="299">
        <v>0</v>
      </c>
    </row>
    <row r="1029" spans="1:10" ht="20" x14ac:dyDescent="0.2">
      <c r="A1029" s="291">
        <v>1351</v>
      </c>
      <c r="B1029" s="292">
        <v>43</v>
      </c>
      <c r="C1029" s="292">
        <v>16</v>
      </c>
      <c r="D1029" s="292">
        <v>2</v>
      </c>
      <c r="E1029" s="292">
        <v>5400</v>
      </c>
      <c r="F1029" s="292">
        <v>6.9</v>
      </c>
      <c r="G1029" s="292">
        <v>1</v>
      </c>
      <c r="H1029" s="292">
        <v>0</v>
      </c>
      <c r="I1029" s="293">
        <v>428</v>
      </c>
      <c r="J1029" s="299">
        <v>0</v>
      </c>
    </row>
    <row r="1030" spans="1:10" ht="20" x14ac:dyDescent="0.2">
      <c r="A1030" s="291">
        <v>1352</v>
      </c>
      <c r="B1030" s="292">
        <v>34</v>
      </c>
      <c r="C1030" s="292">
        <v>26</v>
      </c>
      <c r="D1030" s="292">
        <v>1</v>
      </c>
      <c r="E1030" s="292">
        <v>6580</v>
      </c>
      <c r="F1030" s="292">
        <v>7.1</v>
      </c>
      <c r="G1030" s="292">
        <v>1</v>
      </c>
      <c r="H1030" s="292">
        <v>1</v>
      </c>
      <c r="I1030" s="293">
        <v>155</v>
      </c>
      <c r="J1030" s="299">
        <v>0</v>
      </c>
    </row>
    <row r="1031" spans="1:10" ht="20" x14ac:dyDescent="0.2">
      <c r="A1031" s="291">
        <v>1354</v>
      </c>
      <c r="B1031" s="292">
        <v>35</v>
      </c>
      <c r="C1031" s="292">
        <v>16</v>
      </c>
      <c r="D1031" s="292">
        <v>1</v>
      </c>
      <c r="E1031" s="292">
        <v>6030</v>
      </c>
      <c r="F1031" s="292">
        <v>2.4</v>
      </c>
      <c r="G1031" s="292">
        <v>0</v>
      </c>
      <c r="H1031" s="292">
        <v>1</v>
      </c>
      <c r="I1031" s="293">
        <v>685</v>
      </c>
      <c r="J1031" s="299">
        <v>0</v>
      </c>
    </row>
    <row r="1032" spans="1:10" ht="20" x14ac:dyDescent="0.2">
      <c r="A1032" s="291">
        <v>1355</v>
      </c>
      <c r="B1032" s="292">
        <v>53</v>
      </c>
      <c r="C1032" s="292">
        <v>31</v>
      </c>
      <c r="D1032" s="292">
        <v>3</v>
      </c>
      <c r="E1032" s="292">
        <v>12760</v>
      </c>
      <c r="F1032" s="292">
        <v>9.9</v>
      </c>
      <c r="G1032" s="292">
        <v>0</v>
      </c>
      <c r="H1032" s="292">
        <v>0</v>
      </c>
      <c r="I1032" s="293">
        <v>609</v>
      </c>
      <c r="J1032" s="299">
        <v>0</v>
      </c>
    </row>
    <row r="1033" spans="1:10" ht="20" x14ac:dyDescent="0.2">
      <c r="A1033" s="291">
        <v>1356</v>
      </c>
      <c r="B1033" s="292">
        <v>41</v>
      </c>
      <c r="C1033" s="292">
        <v>32</v>
      </c>
      <c r="D1033" s="292">
        <v>2</v>
      </c>
      <c r="E1033" s="292">
        <v>10060</v>
      </c>
      <c r="F1033" s="292">
        <v>3.4</v>
      </c>
      <c r="G1033" s="292">
        <v>1</v>
      </c>
      <c r="H1033" s="292">
        <v>0</v>
      </c>
      <c r="I1033" s="293">
        <v>964</v>
      </c>
      <c r="J1033" s="299">
        <v>0</v>
      </c>
    </row>
    <row r="1034" spans="1:10" ht="20" x14ac:dyDescent="0.2">
      <c r="A1034" s="291">
        <v>1357</v>
      </c>
      <c r="B1034" s="292">
        <v>39</v>
      </c>
      <c r="C1034" s="292">
        <v>12</v>
      </c>
      <c r="D1034" s="292">
        <v>2</v>
      </c>
      <c r="E1034" s="292">
        <v>4720</v>
      </c>
      <c r="F1034" s="292">
        <v>3.5</v>
      </c>
      <c r="G1034" s="292">
        <v>1</v>
      </c>
      <c r="H1034" s="292">
        <v>0</v>
      </c>
      <c r="I1034" s="293">
        <v>466</v>
      </c>
      <c r="J1034" s="299">
        <v>0</v>
      </c>
    </row>
    <row r="1035" spans="1:10" ht="20" x14ac:dyDescent="0.2">
      <c r="A1035" s="291">
        <v>1358</v>
      </c>
      <c r="B1035" s="292">
        <v>36</v>
      </c>
      <c r="C1035" s="292">
        <v>22</v>
      </c>
      <c r="D1035" s="292">
        <v>2</v>
      </c>
      <c r="E1035" s="292">
        <v>9170</v>
      </c>
      <c r="F1035" s="292">
        <v>7.7</v>
      </c>
      <c r="G1035" s="292">
        <v>0</v>
      </c>
      <c r="H1035" s="292">
        <v>0</v>
      </c>
      <c r="I1035" s="293">
        <v>305</v>
      </c>
      <c r="J1035" s="299">
        <v>0</v>
      </c>
    </row>
    <row r="1036" spans="1:10" ht="20" x14ac:dyDescent="0.2">
      <c r="A1036" s="291">
        <v>1359</v>
      </c>
      <c r="B1036" s="292">
        <v>35</v>
      </c>
      <c r="C1036" s="292">
        <v>17</v>
      </c>
      <c r="D1036" s="292">
        <v>3</v>
      </c>
      <c r="E1036" s="292">
        <v>9710</v>
      </c>
      <c r="F1036" s="292">
        <v>6.8</v>
      </c>
      <c r="G1036" s="292">
        <v>1</v>
      </c>
      <c r="H1036" s="292">
        <v>1</v>
      </c>
      <c r="I1036" s="293">
        <v>633</v>
      </c>
      <c r="J1036" s="299">
        <v>0</v>
      </c>
    </row>
    <row r="1037" spans="1:10" ht="20" x14ac:dyDescent="0.2">
      <c r="A1037" s="291">
        <v>1360</v>
      </c>
      <c r="B1037" s="292">
        <v>41</v>
      </c>
      <c r="C1037" s="292">
        <v>25</v>
      </c>
      <c r="D1037" s="292">
        <v>2</v>
      </c>
      <c r="E1037" s="292">
        <v>7740.0000000000009</v>
      </c>
      <c r="F1037" s="292">
        <v>0.3</v>
      </c>
      <c r="G1037" s="292">
        <v>1</v>
      </c>
      <c r="H1037" s="292">
        <v>1</v>
      </c>
      <c r="I1037" s="293">
        <v>653</v>
      </c>
      <c r="J1037" s="299">
        <v>0</v>
      </c>
    </row>
    <row r="1038" spans="1:10" ht="20" x14ac:dyDescent="0.2">
      <c r="A1038" s="291">
        <v>1362</v>
      </c>
      <c r="B1038" s="292">
        <v>37</v>
      </c>
      <c r="C1038" s="292">
        <v>28</v>
      </c>
      <c r="D1038" s="292">
        <v>1</v>
      </c>
      <c r="E1038" s="292">
        <v>7060</v>
      </c>
      <c r="F1038" s="292">
        <v>3.4</v>
      </c>
      <c r="G1038" s="292">
        <v>1</v>
      </c>
      <c r="H1038" s="292">
        <v>0</v>
      </c>
      <c r="I1038" s="293">
        <v>734</v>
      </c>
      <c r="J1038" s="299">
        <v>0</v>
      </c>
    </row>
    <row r="1039" spans="1:10" ht="20" x14ac:dyDescent="0.2">
      <c r="A1039" s="291">
        <v>1364</v>
      </c>
      <c r="B1039" s="292">
        <v>52</v>
      </c>
      <c r="C1039" s="292">
        <v>30</v>
      </c>
      <c r="D1039" s="292">
        <v>2</v>
      </c>
      <c r="E1039" s="292">
        <v>12050</v>
      </c>
      <c r="F1039" s="292">
        <v>6.4</v>
      </c>
      <c r="G1039" s="292">
        <v>0</v>
      </c>
      <c r="H1039" s="292">
        <v>0</v>
      </c>
      <c r="I1039" s="293">
        <v>1107</v>
      </c>
      <c r="J1039" s="299">
        <v>0</v>
      </c>
    </row>
    <row r="1040" spans="1:10" ht="20" x14ac:dyDescent="0.2">
      <c r="A1040" s="291">
        <v>1365</v>
      </c>
      <c r="B1040" s="292">
        <v>32</v>
      </c>
      <c r="C1040" s="292">
        <v>15</v>
      </c>
      <c r="D1040" s="292">
        <v>2</v>
      </c>
      <c r="E1040" s="292">
        <v>6280</v>
      </c>
      <c r="F1040" s="292">
        <v>6.4</v>
      </c>
      <c r="G1040" s="292">
        <v>0</v>
      </c>
      <c r="H1040" s="292">
        <v>0</v>
      </c>
      <c r="I1040" s="293">
        <v>590</v>
      </c>
      <c r="J1040" s="299">
        <v>0</v>
      </c>
    </row>
    <row r="1041" spans="1:10" ht="20" x14ac:dyDescent="0.2">
      <c r="A1041" s="291">
        <v>1366</v>
      </c>
      <c r="B1041" s="292">
        <v>47</v>
      </c>
      <c r="C1041" s="292">
        <v>28</v>
      </c>
      <c r="D1041" s="292">
        <v>1</v>
      </c>
      <c r="E1041" s="292">
        <v>9500</v>
      </c>
      <c r="F1041" s="292">
        <v>6.9</v>
      </c>
      <c r="G1041" s="292">
        <v>1</v>
      </c>
      <c r="H1041" s="292">
        <v>1</v>
      </c>
      <c r="I1041" s="293">
        <v>288</v>
      </c>
      <c r="J1041" s="299">
        <v>0</v>
      </c>
    </row>
    <row r="1042" spans="1:10" ht="20" x14ac:dyDescent="0.2">
      <c r="A1042" s="291">
        <v>1367</v>
      </c>
      <c r="B1042" s="292">
        <v>45</v>
      </c>
      <c r="C1042" s="292">
        <v>32</v>
      </c>
      <c r="D1042" s="292">
        <v>3</v>
      </c>
      <c r="E1042" s="292">
        <v>17790</v>
      </c>
      <c r="F1042" s="292">
        <v>6.1</v>
      </c>
      <c r="G1042" s="292">
        <v>1</v>
      </c>
      <c r="H1042" s="292">
        <v>0</v>
      </c>
      <c r="I1042" s="293">
        <v>1360</v>
      </c>
      <c r="J1042" s="299">
        <v>0</v>
      </c>
    </row>
    <row r="1043" spans="1:10" ht="20" x14ac:dyDescent="0.2">
      <c r="A1043" s="291">
        <v>1368</v>
      </c>
      <c r="B1043" s="292">
        <v>52</v>
      </c>
      <c r="C1043" s="292">
        <v>12</v>
      </c>
      <c r="D1043" s="292">
        <v>1</v>
      </c>
      <c r="E1043" s="292">
        <v>5730</v>
      </c>
      <c r="F1043" s="292">
        <v>5.6</v>
      </c>
      <c r="G1043" s="292">
        <v>1</v>
      </c>
      <c r="H1043" s="292">
        <v>0</v>
      </c>
      <c r="I1043" s="293">
        <v>1055</v>
      </c>
      <c r="J1043" s="299">
        <v>0</v>
      </c>
    </row>
    <row r="1044" spans="1:10" ht="20" x14ac:dyDescent="0.2">
      <c r="A1044" s="291">
        <v>1369</v>
      </c>
      <c r="B1044" s="292">
        <v>44</v>
      </c>
      <c r="C1044" s="292">
        <v>21</v>
      </c>
      <c r="D1044" s="292">
        <v>1</v>
      </c>
      <c r="E1044" s="292">
        <v>6790</v>
      </c>
      <c r="F1044" s="292">
        <v>2.4</v>
      </c>
      <c r="G1044" s="292">
        <v>0</v>
      </c>
      <c r="H1044" s="292">
        <v>1</v>
      </c>
      <c r="I1044" s="293">
        <v>236</v>
      </c>
      <c r="J1044" s="299">
        <v>0</v>
      </c>
    </row>
    <row r="1045" spans="1:10" ht="20" x14ac:dyDescent="0.2">
      <c r="A1045" s="291">
        <v>1370</v>
      </c>
      <c r="B1045" s="292">
        <v>34</v>
      </c>
      <c r="C1045" s="292">
        <v>24</v>
      </c>
      <c r="D1045" s="292">
        <v>1</v>
      </c>
      <c r="E1045" s="292">
        <v>6280</v>
      </c>
      <c r="F1045" s="292">
        <v>3.4</v>
      </c>
      <c r="G1045" s="292">
        <v>1</v>
      </c>
      <c r="H1045" s="292">
        <v>0</v>
      </c>
      <c r="I1045" s="293">
        <v>317</v>
      </c>
      <c r="J1045" s="299">
        <v>0</v>
      </c>
    </row>
    <row r="1046" spans="1:10" ht="20" x14ac:dyDescent="0.2">
      <c r="A1046" s="291">
        <v>1372</v>
      </c>
      <c r="B1046" s="292">
        <v>46</v>
      </c>
      <c r="C1046" s="292">
        <v>28</v>
      </c>
      <c r="D1046" s="292">
        <v>1</v>
      </c>
      <c r="E1046" s="292">
        <v>8240</v>
      </c>
      <c r="F1046" s="292">
        <v>5.8</v>
      </c>
      <c r="G1046" s="292">
        <v>0</v>
      </c>
      <c r="H1046" s="292">
        <v>0</v>
      </c>
      <c r="I1046" s="293">
        <v>1062</v>
      </c>
      <c r="J1046" s="299">
        <v>0</v>
      </c>
    </row>
    <row r="1047" spans="1:10" ht="20" x14ac:dyDescent="0.2">
      <c r="A1047" s="291">
        <v>1373</v>
      </c>
      <c r="B1047" s="292">
        <v>41</v>
      </c>
      <c r="C1047" s="292">
        <v>18</v>
      </c>
      <c r="D1047" s="292">
        <v>4</v>
      </c>
      <c r="E1047" s="292">
        <v>9530</v>
      </c>
      <c r="F1047" s="292">
        <v>2.6</v>
      </c>
      <c r="G1047" s="292">
        <v>1</v>
      </c>
      <c r="H1047" s="292">
        <v>0</v>
      </c>
      <c r="I1047" s="293">
        <v>1423</v>
      </c>
      <c r="J1047" s="299">
        <v>0</v>
      </c>
    </row>
    <row r="1048" spans="1:10" ht="20" x14ac:dyDescent="0.2">
      <c r="A1048" s="291">
        <v>1374</v>
      </c>
      <c r="B1048" s="292">
        <v>37</v>
      </c>
      <c r="C1048" s="292">
        <v>29</v>
      </c>
      <c r="D1048" s="292">
        <v>1</v>
      </c>
      <c r="E1048" s="292">
        <v>8250</v>
      </c>
      <c r="F1048" s="292">
        <v>6.5</v>
      </c>
      <c r="G1048" s="292">
        <v>1</v>
      </c>
      <c r="H1048" s="292">
        <v>0</v>
      </c>
      <c r="I1048" s="293">
        <v>1452</v>
      </c>
      <c r="J1048" s="299">
        <v>0</v>
      </c>
    </row>
    <row r="1049" spans="1:10" ht="20" x14ac:dyDescent="0.2">
      <c r="A1049" s="291">
        <v>1375</v>
      </c>
      <c r="B1049" s="292">
        <v>46</v>
      </c>
      <c r="C1049" s="292">
        <v>28</v>
      </c>
      <c r="D1049" s="292">
        <v>2</v>
      </c>
      <c r="E1049" s="292">
        <v>9320</v>
      </c>
      <c r="F1049" s="292">
        <v>7.4</v>
      </c>
      <c r="G1049" s="292">
        <v>1</v>
      </c>
      <c r="H1049" s="292">
        <v>1</v>
      </c>
      <c r="I1049" s="293">
        <v>280</v>
      </c>
      <c r="J1049" s="299">
        <v>0</v>
      </c>
    </row>
    <row r="1050" spans="1:10" ht="20" x14ac:dyDescent="0.2">
      <c r="A1050" s="291">
        <v>1376</v>
      </c>
      <c r="B1050" s="292">
        <v>41</v>
      </c>
      <c r="C1050" s="292">
        <v>14</v>
      </c>
      <c r="D1050" s="292">
        <v>2</v>
      </c>
      <c r="E1050" s="292">
        <v>6440</v>
      </c>
      <c r="F1050" s="292">
        <v>2</v>
      </c>
      <c r="G1050" s="292">
        <v>0</v>
      </c>
      <c r="H1050" s="292">
        <v>0</v>
      </c>
      <c r="I1050" s="293">
        <v>775</v>
      </c>
      <c r="J1050" s="299">
        <v>0</v>
      </c>
    </row>
    <row r="1051" spans="1:10" ht="20" x14ac:dyDescent="0.2">
      <c r="A1051" s="291">
        <v>1377</v>
      </c>
      <c r="B1051" s="292">
        <v>32</v>
      </c>
      <c r="C1051" s="292">
        <v>23</v>
      </c>
      <c r="D1051" s="292">
        <v>1</v>
      </c>
      <c r="E1051" s="292">
        <v>6270</v>
      </c>
      <c r="F1051" s="292">
        <v>3.9</v>
      </c>
      <c r="G1051" s="292">
        <v>1</v>
      </c>
      <c r="H1051" s="292">
        <v>0</v>
      </c>
      <c r="I1051" s="293">
        <v>844</v>
      </c>
      <c r="J1051" s="299">
        <v>0</v>
      </c>
    </row>
    <row r="1052" spans="1:10" ht="20" x14ac:dyDescent="0.2">
      <c r="A1052" s="291">
        <v>1379</v>
      </c>
      <c r="B1052" s="292">
        <v>49</v>
      </c>
      <c r="C1052" s="292">
        <v>35</v>
      </c>
      <c r="D1052" s="292">
        <v>1</v>
      </c>
      <c r="E1052" s="292">
        <v>12620</v>
      </c>
      <c r="F1052" s="292">
        <v>2.6</v>
      </c>
      <c r="G1052" s="292">
        <v>1</v>
      </c>
      <c r="H1052" s="292">
        <v>0</v>
      </c>
      <c r="I1052" s="293">
        <v>1721</v>
      </c>
      <c r="J1052" s="299">
        <v>0</v>
      </c>
    </row>
    <row r="1053" spans="1:10" ht="20" x14ac:dyDescent="0.2">
      <c r="A1053" s="291">
        <v>1380</v>
      </c>
      <c r="B1053" s="292">
        <v>24</v>
      </c>
      <c r="C1053" s="292">
        <v>15</v>
      </c>
      <c r="D1053" s="292">
        <v>1</v>
      </c>
      <c r="E1053" s="292">
        <v>4440</v>
      </c>
      <c r="F1053" s="292">
        <v>5.9</v>
      </c>
      <c r="G1053" s="292">
        <v>1</v>
      </c>
      <c r="H1053" s="292">
        <v>0</v>
      </c>
      <c r="I1053" s="293">
        <v>426</v>
      </c>
      <c r="J1053" s="299">
        <v>0</v>
      </c>
    </row>
    <row r="1054" spans="1:10" ht="20" x14ac:dyDescent="0.2">
      <c r="A1054" s="291">
        <v>1381</v>
      </c>
      <c r="B1054" s="292">
        <v>45</v>
      </c>
      <c r="C1054" s="292">
        <v>32</v>
      </c>
      <c r="D1054" s="292">
        <v>1</v>
      </c>
      <c r="E1054" s="292">
        <v>8020</v>
      </c>
      <c r="F1054" s="292">
        <v>5.6</v>
      </c>
      <c r="G1054" s="292">
        <v>1</v>
      </c>
      <c r="H1054" s="292">
        <v>1</v>
      </c>
      <c r="I1054" s="293">
        <v>403</v>
      </c>
      <c r="J1054" s="299">
        <v>0</v>
      </c>
    </row>
    <row r="1055" spans="1:10" ht="20" x14ac:dyDescent="0.2">
      <c r="A1055" s="291">
        <v>1382</v>
      </c>
      <c r="B1055" s="292">
        <v>25</v>
      </c>
      <c r="C1055" s="292">
        <v>14</v>
      </c>
      <c r="D1055" s="292">
        <v>1</v>
      </c>
      <c r="E1055" s="292">
        <v>5110</v>
      </c>
      <c r="F1055" s="292">
        <v>4.8</v>
      </c>
      <c r="G1055" s="292">
        <v>1</v>
      </c>
      <c r="H1055" s="292">
        <v>0</v>
      </c>
      <c r="I1055" s="293">
        <v>150</v>
      </c>
      <c r="J1055" s="299">
        <v>0</v>
      </c>
    </row>
    <row r="1056" spans="1:10" ht="20" x14ac:dyDescent="0.2">
      <c r="A1056" s="291">
        <v>1383</v>
      </c>
      <c r="B1056" s="292">
        <v>40</v>
      </c>
      <c r="C1056" s="292">
        <v>26</v>
      </c>
      <c r="D1056" s="292">
        <v>2</v>
      </c>
      <c r="E1056" s="292">
        <v>7970</v>
      </c>
      <c r="F1056" s="292">
        <v>3.3</v>
      </c>
      <c r="G1056" s="292">
        <v>1</v>
      </c>
      <c r="H1056" s="292">
        <v>0</v>
      </c>
      <c r="I1056" s="293">
        <v>2372</v>
      </c>
      <c r="J1056" s="299">
        <v>0</v>
      </c>
    </row>
    <row r="1057" spans="1:10" ht="20" x14ac:dyDescent="0.2">
      <c r="A1057" s="291">
        <v>1384</v>
      </c>
      <c r="B1057" s="292">
        <v>38</v>
      </c>
      <c r="C1057" s="292">
        <v>25</v>
      </c>
      <c r="D1057" s="292">
        <v>1</v>
      </c>
      <c r="E1057" s="292">
        <v>6990</v>
      </c>
      <c r="F1057" s="292">
        <v>3.3</v>
      </c>
      <c r="G1057" s="292">
        <v>0</v>
      </c>
      <c r="H1057" s="292">
        <v>0</v>
      </c>
      <c r="I1057" s="293">
        <v>318</v>
      </c>
      <c r="J1057" s="299">
        <v>0</v>
      </c>
    </row>
    <row r="1058" spans="1:10" ht="20" x14ac:dyDescent="0.2">
      <c r="A1058" s="291">
        <v>1387</v>
      </c>
      <c r="B1058" s="292">
        <v>29</v>
      </c>
      <c r="C1058" s="292">
        <v>21</v>
      </c>
      <c r="D1058" s="292">
        <v>1</v>
      </c>
      <c r="E1058" s="292">
        <v>8920</v>
      </c>
      <c r="F1058" s="292">
        <v>6.8</v>
      </c>
      <c r="G1058" s="292">
        <v>1</v>
      </c>
      <c r="H1058" s="292">
        <v>0</v>
      </c>
      <c r="I1058" s="293">
        <v>672</v>
      </c>
      <c r="J1058" s="299">
        <v>0</v>
      </c>
    </row>
    <row r="1059" spans="1:10" ht="20" x14ac:dyDescent="0.2">
      <c r="A1059" s="291">
        <v>1388</v>
      </c>
      <c r="B1059" s="292">
        <v>37</v>
      </c>
      <c r="C1059" s="292">
        <v>13</v>
      </c>
      <c r="D1059" s="292">
        <v>2</v>
      </c>
      <c r="E1059" s="292">
        <v>5350</v>
      </c>
      <c r="F1059" s="292">
        <v>4.7</v>
      </c>
      <c r="G1059" s="292">
        <v>1</v>
      </c>
      <c r="H1059" s="292">
        <v>1</v>
      </c>
      <c r="I1059" s="293">
        <v>975</v>
      </c>
      <c r="J1059" s="299">
        <v>0</v>
      </c>
    </row>
    <row r="1060" spans="1:10" ht="20" x14ac:dyDescent="0.2">
      <c r="A1060" s="291">
        <v>1390</v>
      </c>
      <c r="B1060" s="292">
        <v>41</v>
      </c>
      <c r="C1060" s="292">
        <v>17</v>
      </c>
      <c r="D1060" s="292">
        <v>1</v>
      </c>
      <c r="E1060" s="292">
        <v>5570</v>
      </c>
      <c r="F1060" s="292">
        <v>8.6</v>
      </c>
      <c r="G1060" s="292">
        <v>1</v>
      </c>
      <c r="H1060" s="292">
        <v>0</v>
      </c>
      <c r="I1060" s="293">
        <v>588</v>
      </c>
      <c r="J1060" s="299">
        <v>0</v>
      </c>
    </row>
    <row r="1061" spans="1:10" ht="20" x14ac:dyDescent="0.2">
      <c r="A1061" s="291">
        <v>1391</v>
      </c>
      <c r="B1061" s="292">
        <v>29</v>
      </c>
      <c r="C1061" s="292">
        <v>16</v>
      </c>
      <c r="D1061" s="292">
        <v>1</v>
      </c>
      <c r="E1061" s="292">
        <v>5080</v>
      </c>
      <c r="F1061" s="292">
        <v>4.0999999999999996</v>
      </c>
      <c r="G1061" s="292">
        <v>0</v>
      </c>
      <c r="H1061" s="292">
        <v>1</v>
      </c>
      <c r="I1061" s="293">
        <v>712</v>
      </c>
      <c r="J1061" s="299">
        <v>0</v>
      </c>
    </row>
    <row r="1062" spans="1:10" ht="20" x14ac:dyDescent="0.2">
      <c r="A1062" s="291">
        <v>1392</v>
      </c>
      <c r="B1062" s="292">
        <v>34</v>
      </c>
      <c r="C1062" s="292">
        <v>17</v>
      </c>
      <c r="D1062" s="292">
        <v>2</v>
      </c>
      <c r="E1062" s="292">
        <v>4710</v>
      </c>
      <c r="F1062" s="292">
        <v>5.0999999999999996</v>
      </c>
      <c r="G1062" s="292">
        <v>1</v>
      </c>
      <c r="H1062" s="292">
        <v>1</v>
      </c>
      <c r="I1062" s="293">
        <v>1285</v>
      </c>
      <c r="J1062" s="299">
        <v>0</v>
      </c>
    </row>
    <row r="1063" spans="1:10" ht="20" x14ac:dyDescent="0.2">
      <c r="A1063" s="291">
        <v>1393</v>
      </c>
      <c r="B1063" s="292">
        <v>41</v>
      </c>
      <c r="C1063" s="292">
        <v>12</v>
      </c>
      <c r="D1063" s="292">
        <v>1</v>
      </c>
      <c r="E1063" s="292">
        <v>6340</v>
      </c>
      <c r="F1063" s="292">
        <v>2</v>
      </c>
      <c r="G1063" s="292">
        <v>1</v>
      </c>
      <c r="H1063" s="292">
        <v>1</v>
      </c>
      <c r="I1063" s="293">
        <v>948</v>
      </c>
      <c r="J1063" s="299">
        <v>0</v>
      </c>
    </row>
    <row r="1064" spans="1:10" ht="20" x14ac:dyDescent="0.2">
      <c r="A1064" s="291">
        <v>1395</v>
      </c>
      <c r="B1064" s="292">
        <v>42</v>
      </c>
      <c r="C1064" s="292">
        <v>31</v>
      </c>
      <c r="D1064" s="292">
        <v>1</v>
      </c>
      <c r="E1064" s="292">
        <v>7700</v>
      </c>
      <c r="F1064" s="292">
        <v>3.8</v>
      </c>
      <c r="G1064" s="292">
        <v>0</v>
      </c>
      <c r="H1064" s="292">
        <v>0</v>
      </c>
      <c r="I1064" s="293">
        <v>448</v>
      </c>
      <c r="J1064" s="299">
        <v>0</v>
      </c>
    </row>
    <row r="1065" spans="1:10" ht="20" x14ac:dyDescent="0.2">
      <c r="A1065" s="291">
        <v>1396</v>
      </c>
      <c r="B1065" s="292">
        <v>44</v>
      </c>
      <c r="C1065" s="292">
        <v>15</v>
      </c>
      <c r="D1065" s="292">
        <v>1</v>
      </c>
      <c r="E1065" s="292">
        <v>6090</v>
      </c>
      <c r="F1065" s="292">
        <v>5.6</v>
      </c>
      <c r="G1065" s="292">
        <v>1</v>
      </c>
      <c r="H1065" s="292">
        <v>1</v>
      </c>
      <c r="I1065" s="293">
        <v>361</v>
      </c>
      <c r="J1065" s="299">
        <v>0</v>
      </c>
    </row>
    <row r="1066" spans="1:10" ht="20" x14ac:dyDescent="0.2">
      <c r="A1066" s="291">
        <v>1397</v>
      </c>
      <c r="B1066" s="292">
        <v>46</v>
      </c>
      <c r="C1066" s="292">
        <v>29</v>
      </c>
      <c r="D1066" s="292">
        <v>1</v>
      </c>
      <c r="E1066" s="292">
        <v>7580</v>
      </c>
      <c r="F1066" s="292">
        <v>5.9</v>
      </c>
      <c r="G1066" s="292">
        <v>1</v>
      </c>
      <c r="H1066" s="292">
        <v>1</v>
      </c>
      <c r="I1066" s="293">
        <v>736</v>
      </c>
      <c r="J1066" s="299">
        <v>0</v>
      </c>
    </row>
    <row r="1067" spans="1:10" ht="20" x14ac:dyDescent="0.2">
      <c r="A1067" s="291">
        <v>1398</v>
      </c>
      <c r="B1067" s="292">
        <v>29</v>
      </c>
      <c r="C1067" s="292">
        <v>21</v>
      </c>
      <c r="D1067" s="292">
        <v>1</v>
      </c>
      <c r="E1067" s="292">
        <v>4820</v>
      </c>
      <c r="F1067" s="292">
        <v>5.5</v>
      </c>
      <c r="G1067" s="292">
        <v>1</v>
      </c>
      <c r="H1067" s="292">
        <v>1</v>
      </c>
      <c r="I1067" s="293">
        <v>1268</v>
      </c>
      <c r="J1067" s="299">
        <v>0</v>
      </c>
    </row>
    <row r="1068" spans="1:10" ht="20" x14ac:dyDescent="0.2">
      <c r="A1068" s="291">
        <v>1399</v>
      </c>
      <c r="B1068" s="292">
        <v>35</v>
      </c>
      <c r="C1068" s="292">
        <v>20</v>
      </c>
      <c r="D1068" s="292">
        <v>4</v>
      </c>
      <c r="E1068" s="292">
        <v>7020</v>
      </c>
      <c r="F1068" s="292">
        <v>6.2</v>
      </c>
      <c r="G1068" s="292">
        <v>0</v>
      </c>
      <c r="H1068" s="292">
        <v>0</v>
      </c>
      <c r="I1068" s="293">
        <v>718</v>
      </c>
      <c r="J1068" s="299">
        <v>0</v>
      </c>
    </row>
    <row r="1069" spans="1:10" ht="20" x14ac:dyDescent="0.2">
      <c r="A1069" s="291">
        <v>1400</v>
      </c>
      <c r="B1069" s="292">
        <v>52</v>
      </c>
      <c r="C1069" s="292">
        <v>27</v>
      </c>
      <c r="D1069" s="292">
        <v>2</v>
      </c>
      <c r="E1069" s="292">
        <v>8630</v>
      </c>
      <c r="F1069" s="292">
        <v>6.3</v>
      </c>
      <c r="G1069" s="292">
        <v>1</v>
      </c>
      <c r="H1069" s="292">
        <v>1</v>
      </c>
      <c r="I1069" s="293">
        <v>349</v>
      </c>
      <c r="J1069" s="299">
        <v>0</v>
      </c>
    </row>
    <row r="1070" spans="1:10" ht="20" x14ac:dyDescent="0.2">
      <c r="A1070" s="291">
        <v>1401</v>
      </c>
      <c r="B1070" s="292">
        <v>33</v>
      </c>
      <c r="C1070" s="292">
        <v>21</v>
      </c>
      <c r="D1070" s="292">
        <v>2</v>
      </c>
      <c r="E1070" s="292">
        <v>6800</v>
      </c>
      <c r="F1070" s="292">
        <v>6.7</v>
      </c>
      <c r="G1070" s="292">
        <v>1</v>
      </c>
      <c r="H1070" s="292">
        <v>0</v>
      </c>
      <c r="I1070" s="293">
        <v>1268</v>
      </c>
      <c r="J1070" s="299">
        <v>0</v>
      </c>
    </row>
    <row r="1071" spans="1:10" ht="20" x14ac:dyDescent="0.2">
      <c r="A1071" s="291">
        <v>1402</v>
      </c>
      <c r="B1071" s="292">
        <v>36</v>
      </c>
      <c r="C1071" s="292">
        <v>26</v>
      </c>
      <c r="D1071" s="292">
        <v>2</v>
      </c>
      <c r="E1071" s="292">
        <v>7010</v>
      </c>
      <c r="F1071" s="292">
        <v>4.5</v>
      </c>
      <c r="G1071" s="292">
        <v>0</v>
      </c>
      <c r="H1071" s="292">
        <v>1</v>
      </c>
      <c r="I1071" s="293">
        <v>534</v>
      </c>
      <c r="J1071" s="299">
        <v>0</v>
      </c>
    </row>
    <row r="1072" spans="1:10" ht="20" x14ac:dyDescent="0.2">
      <c r="A1072" s="291">
        <v>1404</v>
      </c>
      <c r="B1072" s="292">
        <v>44</v>
      </c>
      <c r="C1072" s="292">
        <v>26</v>
      </c>
      <c r="D1072" s="292">
        <v>2</v>
      </c>
      <c r="E1072" s="292">
        <v>6550</v>
      </c>
      <c r="F1072" s="292">
        <v>7.2</v>
      </c>
      <c r="G1072" s="292">
        <v>1</v>
      </c>
      <c r="H1072" s="292">
        <v>0</v>
      </c>
      <c r="I1072" s="293">
        <v>68</v>
      </c>
      <c r="J1072" s="299">
        <v>0</v>
      </c>
    </row>
    <row r="1073" spans="1:10" ht="20" x14ac:dyDescent="0.2">
      <c r="A1073" s="291">
        <v>1405</v>
      </c>
      <c r="B1073" s="292">
        <v>40</v>
      </c>
      <c r="C1073" s="292">
        <v>21</v>
      </c>
      <c r="D1073" s="292">
        <v>1</v>
      </c>
      <c r="E1073" s="292">
        <v>8030</v>
      </c>
      <c r="F1073" s="292">
        <v>4.5999999999999996</v>
      </c>
      <c r="G1073" s="292">
        <v>0</v>
      </c>
      <c r="H1073" s="292">
        <v>1</v>
      </c>
      <c r="I1073" s="293">
        <v>112</v>
      </c>
      <c r="J1073" s="299">
        <v>0</v>
      </c>
    </row>
    <row r="1074" spans="1:10" ht="20" x14ac:dyDescent="0.2">
      <c r="A1074" s="291">
        <v>1406</v>
      </c>
      <c r="B1074" s="292">
        <v>58</v>
      </c>
      <c r="C1074" s="292">
        <v>42</v>
      </c>
      <c r="D1074" s="292">
        <v>2</v>
      </c>
      <c r="E1074" s="292">
        <v>18260</v>
      </c>
      <c r="F1074" s="292">
        <v>3.6</v>
      </c>
      <c r="G1074" s="292">
        <v>1</v>
      </c>
      <c r="H1074" s="292">
        <v>1</v>
      </c>
      <c r="I1074" s="293">
        <v>823</v>
      </c>
      <c r="J1074" s="299">
        <v>0</v>
      </c>
    </row>
    <row r="1075" spans="1:10" ht="20" x14ac:dyDescent="0.2">
      <c r="A1075" s="291">
        <v>1407</v>
      </c>
      <c r="B1075" s="292">
        <v>36</v>
      </c>
      <c r="C1075" s="292">
        <v>21</v>
      </c>
      <c r="D1075" s="292">
        <v>2</v>
      </c>
      <c r="E1075" s="292">
        <v>9730</v>
      </c>
      <c r="F1075" s="292">
        <v>9</v>
      </c>
      <c r="G1075" s="292">
        <v>1</v>
      </c>
      <c r="H1075" s="292">
        <v>0</v>
      </c>
      <c r="I1075" s="293">
        <v>970</v>
      </c>
      <c r="J1075" s="299">
        <v>0</v>
      </c>
    </row>
    <row r="1076" spans="1:10" ht="20" x14ac:dyDescent="0.2">
      <c r="A1076" s="291">
        <v>1408</v>
      </c>
      <c r="B1076" s="292">
        <v>33</v>
      </c>
      <c r="C1076" s="292">
        <v>19</v>
      </c>
      <c r="D1076" s="292">
        <v>1</v>
      </c>
      <c r="E1076" s="292">
        <v>6770</v>
      </c>
      <c r="F1076" s="292">
        <v>1.4</v>
      </c>
      <c r="G1076" s="292">
        <v>0</v>
      </c>
      <c r="H1076" s="292">
        <v>0</v>
      </c>
      <c r="I1076" s="293">
        <v>473</v>
      </c>
      <c r="J1076" s="299">
        <v>0</v>
      </c>
    </row>
    <row r="1077" spans="1:10" ht="20" x14ac:dyDescent="0.2">
      <c r="A1077" s="291">
        <v>1409</v>
      </c>
      <c r="B1077" s="292">
        <v>46</v>
      </c>
      <c r="C1077" s="292">
        <v>15</v>
      </c>
      <c r="D1077" s="292">
        <v>1</v>
      </c>
      <c r="E1077" s="292">
        <v>5380</v>
      </c>
      <c r="F1077" s="292">
        <v>7.4</v>
      </c>
      <c r="G1077" s="292">
        <v>1</v>
      </c>
      <c r="H1077" s="292">
        <v>0</v>
      </c>
      <c r="I1077" s="293">
        <v>328</v>
      </c>
      <c r="J1077" s="299">
        <v>0</v>
      </c>
    </row>
    <row r="1078" spans="1:10" ht="20" x14ac:dyDescent="0.2">
      <c r="A1078" s="291">
        <v>1410</v>
      </c>
      <c r="B1078" s="292">
        <v>36</v>
      </c>
      <c r="C1078" s="292">
        <v>24</v>
      </c>
      <c r="D1078" s="292">
        <v>2</v>
      </c>
      <c r="E1078" s="292">
        <v>7610</v>
      </c>
      <c r="F1078" s="292">
        <v>6.3</v>
      </c>
      <c r="G1078" s="292">
        <v>1</v>
      </c>
      <c r="H1078" s="292">
        <v>1</v>
      </c>
      <c r="I1078" s="293">
        <v>289</v>
      </c>
      <c r="J1078" s="299">
        <v>0</v>
      </c>
    </row>
    <row r="1079" spans="1:10" ht="20" x14ac:dyDescent="0.2">
      <c r="A1079" s="291">
        <v>1411</v>
      </c>
      <c r="B1079" s="292">
        <v>39</v>
      </c>
      <c r="C1079" s="292">
        <v>25</v>
      </c>
      <c r="D1079" s="292">
        <v>1</v>
      </c>
      <c r="E1079" s="292">
        <v>10640</v>
      </c>
      <c r="F1079" s="292">
        <v>8.1999999999999993</v>
      </c>
      <c r="G1079" s="292">
        <v>1</v>
      </c>
      <c r="H1079" s="292">
        <v>0</v>
      </c>
      <c r="I1079" s="293">
        <v>156</v>
      </c>
      <c r="J1079" s="299">
        <v>0</v>
      </c>
    </row>
    <row r="1080" spans="1:10" ht="20" x14ac:dyDescent="0.2">
      <c r="A1080" s="291">
        <v>1412</v>
      </c>
      <c r="B1080" s="292">
        <v>49</v>
      </c>
      <c r="C1080" s="292">
        <v>42</v>
      </c>
      <c r="D1080" s="292">
        <v>1</v>
      </c>
      <c r="E1080" s="292">
        <v>16580</v>
      </c>
      <c r="F1080" s="292">
        <v>4.5999999999999996</v>
      </c>
      <c r="G1080" s="292">
        <v>0</v>
      </c>
      <c r="H1080" s="292">
        <v>0</v>
      </c>
      <c r="I1080" s="293">
        <v>162</v>
      </c>
      <c r="J1080" s="299">
        <v>0</v>
      </c>
    </row>
    <row r="1081" spans="1:10" ht="20" x14ac:dyDescent="0.2">
      <c r="A1081" s="291">
        <v>1413</v>
      </c>
      <c r="B1081" s="292">
        <v>24</v>
      </c>
      <c r="C1081" s="292">
        <v>12</v>
      </c>
      <c r="D1081" s="292">
        <v>3</v>
      </c>
      <c r="E1081" s="292">
        <v>4650</v>
      </c>
      <c r="F1081" s="292">
        <v>6.5</v>
      </c>
      <c r="G1081" s="292">
        <v>1</v>
      </c>
      <c r="H1081" s="292">
        <v>0</v>
      </c>
      <c r="I1081" s="293">
        <v>840</v>
      </c>
      <c r="J1081" s="299">
        <v>0</v>
      </c>
    </row>
    <row r="1082" spans="1:10" ht="20" x14ac:dyDescent="0.2">
      <c r="A1082" s="291">
        <v>1414</v>
      </c>
      <c r="B1082" s="292">
        <v>45</v>
      </c>
      <c r="C1082" s="292">
        <v>24</v>
      </c>
      <c r="D1082" s="292">
        <v>1</v>
      </c>
      <c r="E1082" s="292">
        <v>7590</v>
      </c>
      <c r="F1082" s="292">
        <v>4.4000000000000004</v>
      </c>
      <c r="G1082" s="292">
        <v>1</v>
      </c>
      <c r="H1082" s="292">
        <v>1</v>
      </c>
      <c r="I1082" s="293">
        <v>2279</v>
      </c>
      <c r="J1082" s="299">
        <v>0</v>
      </c>
    </row>
    <row r="1083" spans="1:10" ht="20" x14ac:dyDescent="0.2">
      <c r="A1083" s="291">
        <v>1415</v>
      </c>
      <c r="B1083" s="292">
        <v>32</v>
      </c>
      <c r="C1083" s="292">
        <v>21</v>
      </c>
      <c r="D1083" s="292">
        <v>1</v>
      </c>
      <c r="E1083" s="292">
        <v>5390</v>
      </c>
      <c r="F1083" s="292">
        <v>4.4000000000000004</v>
      </c>
      <c r="G1083" s="292">
        <v>0</v>
      </c>
      <c r="H1083" s="292">
        <v>0</v>
      </c>
      <c r="I1083" s="293">
        <v>584</v>
      </c>
      <c r="J1083" s="299">
        <v>0</v>
      </c>
    </row>
    <row r="1084" spans="1:10" ht="20" x14ac:dyDescent="0.2">
      <c r="A1084" s="291">
        <v>1416</v>
      </c>
      <c r="B1084" s="292">
        <v>29</v>
      </c>
      <c r="C1084" s="292">
        <v>14</v>
      </c>
      <c r="D1084" s="292">
        <v>1</v>
      </c>
      <c r="E1084" s="292">
        <v>4640</v>
      </c>
      <c r="F1084" s="292">
        <v>4</v>
      </c>
      <c r="G1084" s="292">
        <v>1</v>
      </c>
      <c r="H1084" s="292">
        <v>1</v>
      </c>
      <c r="I1084" s="293">
        <v>308</v>
      </c>
      <c r="J1084" s="299">
        <v>0</v>
      </c>
    </row>
    <row r="1085" spans="1:10" ht="20" x14ac:dyDescent="0.2">
      <c r="A1085" s="291">
        <v>1417</v>
      </c>
      <c r="B1085" s="292">
        <v>36</v>
      </c>
      <c r="C1085" s="292">
        <v>23</v>
      </c>
      <c r="D1085" s="292">
        <v>1</v>
      </c>
      <c r="E1085" s="292">
        <v>5300</v>
      </c>
      <c r="F1085" s="292">
        <v>8.6999999999999993</v>
      </c>
      <c r="G1085" s="292">
        <v>1</v>
      </c>
      <c r="H1085" s="292">
        <v>0</v>
      </c>
      <c r="I1085" s="293">
        <v>810</v>
      </c>
      <c r="J1085" s="299">
        <v>0</v>
      </c>
    </row>
    <row r="1086" spans="1:10" ht="20" x14ac:dyDescent="0.2">
      <c r="A1086" s="291">
        <v>1418</v>
      </c>
      <c r="B1086" s="292">
        <v>41</v>
      </c>
      <c r="C1086" s="292">
        <v>31</v>
      </c>
      <c r="D1086" s="292">
        <v>2</v>
      </c>
      <c r="E1086" s="292">
        <v>6430</v>
      </c>
      <c r="F1086" s="292">
        <v>6</v>
      </c>
      <c r="G1086" s="292">
        <v>1</v>
      </c>
      <c r="H1086" s="292">
        <v>0</v>
      </c>
      <c r="I1086" s="293">
        <v>1203</v>
      </c>
      <c r="J1086" s="299">
        <v>0</v>
      </c>
    </row>
    <row r="1087" spans="1:10" ht="20" x14ac:dyDescent="0.2">
      <c r="A1087" s="291">
        <v>1419</v>
      </c>
      <c r="B1087" s="292">
        <v>31</v>
      </c>
      <c r="C1087" s="292">
        <v>16</v>
      </c>
      <c r="D1087" s="292">
        <v>1</v>
      </c>
      <c r="E1087" s="292">
        <v>4970</v>
      </c>
      <c r="F1087" s="292">
        <v>4.4000000000000004</v>
      </c>
      <c r="G1087" s="292">
        <v>1</v>
      </c>
      <c r="H1087" s="292">
        <v>1</v>
      </c>
      <c r="I1087" s="293">
        <v>448</v>
      </c>
      <c r="J1087" s="299">
        <v>0</v>
      </c>
    </row>
    <row r="1088" spans="1:10" ht="20" x14ac:dyDescent="0.2">
      <c r="A1088" s="291">
        <v>1420</v>
      </c>
      <c r="B1088" s="292">
        <v>46</v>
      </c>
      <c r="C1088" s="292">
        <v>32</v>
      </c>
      <c r="D1088" s="292">
        <v>2</v>
      </c>
      <c r="E1088" s="292">
        <v>21920</v>
      </c>
      <c r="F1088" s="292">
        <v>6.3</v>
      </c>
      <c r="G1088" s="292">
        <v>1</v>
      </c>
      <c r="H1088" s="292">
        <v>1</v>
      </c>
      <c r="I1088" s="293">
        <v>3011</v>
      </c>
      <c r="J1088" s="299">
        <v>0</v>
      </c>
    </row>
    <row r="1089" spans="1:10" ht="20" x14ac:dyDescent="0.2">
      <c r="A1089" s="291">
        <v>1421</v>
      </c>
      <c r="B1089" s="292">
        <v>30</v>
      </c>
      <c r="C1089" s="292">
        <v>20</v>
      </c>
      <c r="D1089" s="292">
        <v>2</v>
      </c>
      <c r="E1089" s="292">
        <v>5320</v>
      </c>
      <c r="F1089" s="292">
        <v>3.3</v>
      </c>
      <c r="G1089" s="292">
        <v>0</v>
      </c>
      <c r="H1089" s="292">
        <v>1</v>
      </c>
      <c r="I1089" s="293">
        <v>634</v>
      </c>
      <c r="J1089" s="299">
        <v>0</v>
      </c>
    </row>
    <row r="1090" spans="1:10" ht="20" x14ac:dyDescent="0.2">
      <c r="A1090" s="291">
        <v>1423</v>
      </c>
      <c r="B1090" s="292">
        <v>37</v>
      </c>
      <c r="C1090" s="292">
        <v>26</v>
      </c>
      <c r="D1090" s="292">
        <v>2</v>
      </c>
      <c r="E1090" s="292">
        <v>6330</v>
      </c>
      <c r="F1090" s="292">
        <v>5.0999999999999996</v>
      </c>
      <c r="G1090" s="292">
        <v>1</v>
      </c>
      <c r="H1090" s="292">
        <v>0</v>
      </c>
      <c r="I1090" s="293">
        <v>405</v>
      </c>
      <c r="J1090" s="299">
        <v>0</v>
      </c>
    </row>
    <row r="1091" spans="1:10" ht="20" x14ac:dyDescent="0.2">
      <c r="A1091" s="291">
        <v>1424</v>
      </c>
      <c r="B1091" s="292">
        <v>29</v>
      </c>
      <c r="C1091" s="292">
        <v>20</v>
      </c>
      <c r="D1091" s="292">
        <v>1</v>
      </c>
      <c r="E1091" s="292">
        <v>5460</v>
      </c>
      <c r="F1091" s="292">
        <v>7.7</v>
      </c>
      <c r="G1091" s="292">
        <v>1</v>
      </c>
      <c r="H1091" s="292">
        <v>0</v>
      </c>
      <c r="I1091" s="293">
        <v>677</v>
      </c>
      <c r="J1091" s="299">
        <v>0</v>
      </c>
    </row>
    <row r="1092" spans="1:10" ht="20" x14ac:dyDescent="0.2">
      <c r="A1092" s="291">
        <v>1425</v>
      </c>
      <c r="B1092" s="292">
        <v>44</v>
      </c>
      <c r="C1092" s="292">
        <v>23</v>
      </c>
      <c r="D1092" s="292">
        <v>4</v>
      </c>
      <c r="E1092" s="292">
        <v>9330</v>
      </c>
      <c r="F1092" s="292">
        <v>7.9</v>
      </c>
      <c r="G1092" s="292">
        <v>0</v>
      </c>
      <c r="H1092" s="292">
        <v>1</v>
      </c>
      <c r="I1092" s="293">
        <v>616</v>
      </c>
      <c r="J1092" s="299">
        <v>0</v>
      </c>
    </row>
    <row r="1093" spans="1:10" ht="20" x14ac:dyDescent="0.2">
      <c r="A1093" s="291">
        <v>1426</v>
      </c>
      <c r="B1093" s="292">
        <v>46</v>
      </c>
      <c r="C1093" s="292">
        <v>19</v>
      </c>
      <c r="D1093" s="292">
        <v>2</v>
      </c>
      <c r="E1093" s="292">
        <v>7290</v>
      </c>
      <c r="F1093" s="292">
        <v>6.1</v>
      </c>
      <c r="G1093" s="292">
        <v>1</v>
      </c>
      <c r="H1093" s="292">
        <v>0</v>
      </c>
      <c r="I1093" s="293">
        <v>487</v>
      </c>
      <c r="J1093" s="299">
        <v>0</v>
      </c>
    </row>
    <row r="1094" spans="1:10" ht="20" x14ac:dyDescent="0.2">
      <c r="A1094" s="291">
        <v>1428</v>
      </c>
      <c r="B1094" s="292">
        <v>38</v>
      </c>
      <c r="C1094" s="292">
        <v>20</v>
      </c>
      <c r="D1094" s="292">
        <v>5</v>
      </c>
      <c r="E1094" s="292">
        <v>7100</v>
      </c>
      <c r="F1094" s="292">
        <v>8</v>
      </c>
      <c r="G1094" s="292">
        <v>0</v>
      </c>
      <c r="H1094" s="292">
        <v>0</v>
      </c>
      <c r="I1094" s="293">
        <v>822</v>
      </c>
      <c r="J1094" s="299">
        <v>0</v>
      </c>
    </row>
    <row r="1095" spans="1:10" ht="20" x14ac:dyDescent="0.2">
      <c r="A1095" s="291">
        <v>1429</v>
      </c>
      <c r="B1095" s="292">
        <v>37</v>
      </c>
      <c r="C1095" s="292">
        <v>18</v>
      </c>
      <c r="D1095" s="292">
        <v>2</v>
      </c>
      <c r="E1095" s="292">
        <v>5260</v>
      </c>
      <c r="F1095" s="292">
        <v>7.1</v>
      </c>
      <c r="G1095" s="292">
        <v>0</v>
      </c>
      <c r="H1095" s="292">
        <v>0</v>
      </c>
      <c r="I1095" s="293">
        <v>291</v>
      </c>
      <c r="J1095" s="299">
        <v>0</v>
      </c>
    </row>
    <row r="1096" spans="1:10" ht="20" x14ac:dyDescent="0.2">
      <c r="A1096" s="291">
        <v>1430</v>
      </c>
      <c r="B1096" s="292">
        <v>26</v>
      </c>
      <c r="C1096" s="292">
        <v>13</v>
      </c>
      <c r="D1096" s="292">
        <v>1</v>
      </c>
      <c r="E1096" s="292">
        <v>5350</v>
      </c>
      <c r="F1096" s="292">
        <v>3.5</v>
      </c>
      <c r="G1096" s="292">
        <v>1</v>
      </c>
      <c r="H1096" s="292">
        <v>0</v>
      </c>
      <c r="I1096" s="293">
        <v>177</v>
      </c>
      <c r="J1096" s="299">
        <v>0</v>
      </c>
    </row>
    <row r="1097" spans="1:10" ht="20" x14ac:dyDescent="0.2">
      <c r="A1097" s="291">
        <v>1431</v>
      </c>
      <c r="B1097" s="292">
        <v>48</v>
      </c>
      <c r="C1097" s="292">
        <v>38</v>
      </c>
      <c r="D1097" s="292">
        <v>1</v>
      </c>
      <c r="E1097" s="292">
        <v>10490</v>
      </c>
      <c r="F1097" s="292">
        <v>7</v>
      </c>
      <c r="G1097" s="292">
        <v>0</v>
      </c>
      <c r="H1097" s="292">
        <v>0</v>
      </c>
      <c r="I1097" s="293">
        <v>843</v>
      </c>
      <c r="J1097" s="299">
        <v>0</v>
      </c>
    </row>
    <row r="1098" spans="1:10" ht="20" x14ac:dyDescent="0.2">
      <c r="A1098" s="291">
        <v>1432</v>
      </c>
      <c r="B1098" s="292">
        <v>48</v>
      </c>
      <c r="C1098" s="292">
        <v>32</v>
      </c>
      <c r="D1098" s="292">
        <v>1</v>
      </c>
      <c r="E1098" s="292">
        <v>12170</v>
      </c>
      <c r="F1098" s="292">
        <v>5.8</v>
      </c>
      <c r="G1098" s="292">
        <v>1</v>
      </c>
      <c r="H1098" s="292">
        <v>0</v>
      </c>
      <c r="I1098" s="293">
        <v>660</v>
      </c>
      <c r="J1098" s="299">
        <v>0</v>
      </c>
    </row>
    <row r="1099" spans="1:10" ht="20" x14ac:dyDescent="0.2">
      <c r="A1099" s="291">
        <v>1433</v>
      </c>
      <c r="B1099" s="292">
        <v>56</v>
      </c>
      <c r="C1099" s="292">
        <v>36</v>
      </c>
      <c r="D1099" s="292">
        <v>1</v>
      </c>
      <c r="E1099" s="292">
        <v>11940</v>
      </c>
      <c r="F1099" s="292">
        <v>6.6</v>
      </c>
      <c r="G1099" s="292">
        <v>0</v>
      </c>
      <c r="H1099" s="292">
        <v>0</v>
      </c>
      <c r="I1099" s="293">
        <v>1726</v>
      </c>
      <c r="J1099" s="299">
        <v>0</v>
      </c>
    </row>
    <row r="1100" spans="1:10" ht="20" x14ac:dyDescent="0.2">
      <c r="A1100" s="291">
        <v>1434</v>
      </c>
      <c r="B1100" s="292">
        <v>45</v>
      </c>
      <c r="C1100" s="292">
        <v>26</v>
      </c>
      <c r="D1100" s="292">
        <v>1</v>
      </c>
      <c r="E1100" s="292">
        <v>6860</v>
      </c>
      <c r="F1100" s="292">
        <v>1.8</v>
      </c>
      <c r="G1100" s="292">
        <v>1</v>
      </c>
      <c r="H1100" s="292">
        <v>0</v>
      </c>
      <c r="I1100" s="293">
        <v>509</v>
      </c>
      <c r="J1100" s="299">
        <v>0</v>
      </c>
    </row>
    <row r="1101" spans="1:10" ht="20" x14ac:dyDescent="0.2">
      <c r="A1101" s="291">
        <v>1435</v>
      </c>
      <c r="B1101" s="292">
        <v>53</v>
      </c>
      <c r="C1101" s="292">
        <v>32</v>
      </c>
      <c r="D1101" s="292">
        <v>3</v>
      </c>
      <c r="E1101" s="292">
        <v>11290</v>
      </c>
      <c r="F1101" s="292">
        <v>6.1</v>
      </c>
      <c r="G1101" s="292">
        <v>0</v>
      </c>
      <c r="H1101" s="292">
        <v>1</v>
      </c>
      <c r="I1101" s="293">
        <v>1001</v>
      </c>
      <c r="J1101" s="299">
        <v>0</v>
      </c>
    </row>
    <row r="1102" spans="1:10" ht="20" x14ac:dyDescent="0.2">
      <c r="A1102" s="291">
        <v>1437</v>
      </c>
      <c r="B1102" s="292">
        <v>32</v>
      </c>
      <c r="C1102" s="292">
        <v>18</v>
      </c>
      <c r="D1102" s="292">
        <v>2</v>
      </c>
      <c r="E1102" s="292">
        <v>6050</v>
      </c>
      <c r="F1102" s="292">
        <v>6.4</v>
      </c>
      <c r="G1102" s="292">
        <v>1</v>
      </c>
      <c r="H1102" s="292">
        <v>0</v>
      </c>
      <c r="I1102" s="293">
        <v>609</v>
      </c>
      <c r="J1102" s="299">
        <v>0</v>
      </c>
    </row>
    <row r="1103" spans="1:10" ht="20" x14ac:dyDescent="0.2">
      <c r="A1103" s="291">
        <v>1439</v>
      </c>
      <c r="B1103" s="292">
        <v>48</v>
      </c>
      <c r="C1103" s="292">
        <v>35</v>
      </c>
      <c r="D1103" s="292">
        <v>3</v>
      </c>
      <c r="E1103" s="292">
        <v>23220</v>
      </c>
      <c r="F1103" s="292">
        <v>4.8</v>
      </c>
      <c r="G1103" s="292">
        <v>1</v>
      </c>
      <c r="H1103" s="292">
        <v>0</v>
      </c>
      <c r="I1103" s="293">
        <v>2798</v>
      </c>
      <c r="J1103" s="299">
        <v>0</v>
      </c>
    </row>
    <row r="1104" spans="1:10" ht="20" x14ac:dyDescent="0.2">
      <c r="A1104" s="291">
        <v>1440</v>
      </c>
      <c r="B1104" s="292">
        <v>52</v>
      </c>
      <c r="C1104" s="292">
        <v>43</v>
      </c>
      <c r="D1104" s="292">
        <v>1</v>
      </c>
      <c r="E1104" s="292">
        <v>16290</v>
      </c>
      <c r="F1104" s="292">
        <v>4.7</v>
      </c>
      <c r="G1104" s="292">
        <v>1</v>
      </c>
      <c r="H1104" s="292">
        <v>1</v>
      </c>
      <c r="I1104" s="293">
        <v>2614</v>
      </c>
      <c r="J1104" s="299">
        <v>0</v>
      </c>
    </row>
    <row r="1105" spans="1:10" ht="20" x14ac:dyDescent="0.2">
      <c r="A1105" s="291">
        <v>1441</v>
      </c>
      <c r="B1105" s="292">
        <v>51</v>
      </c>
      <c r="C1105" s="292">
        <v>34</v>
      </c>
      <c r="D1105" s="292">
        <v>2</v>
      </c>
      <c r="E1105" s="292">
        <v>13390</v>
      </c>
      <c r="F1105" s="292">
        <v>3.2</v>
      </c>
      <c r="G1105" s="292">
        <v>1</v>
      </c>
      <c r="H1105" s="292">
        <v>0</v>
      </c>
      <c r="I1105" s="293">
        <v>526</v>
      </c>
      <c r="J1105" s="299">
        <v>0</v>
      </c>
    </row>
    <row r="1106" spans="1:10" ht="20" x14ac:dyDescent="0.2">
      <c r="A1106" s="291">
        <v>1442</v>
      </c>
      <c r="B1106" s="292">
        <v>32</v>
      </c>
      <c r="C1106" s="292">
        <v>17</v>
      </c>
      <c r="D1106" s="292">
        <v>2</v>
      </c>
      <c r="E1106" s="292">
        <v>5700</v>
      </c>
      <c r="F1106" s="292">
        <v>6.5</v>
      </c>
      <c r="G1106" s="292">
        <v>0</v>
      </c>
      <c r="H1106" s="292">
        <v>1</v>
      </c>
      <c r="I1106" s="293">
        <v>319</v>
      </c>
      <c r="J1106" s="299">
        <v>0</v>
      </c>
    </row>
    <row r="1107" spans="1:10" ht="20" x14ac:dyDescent="0.2">
      <c r="A1107" s="291">
        <v>1443</v>
      </c>
      <c r="B1107" s="292">
        <v>35</v>
      </c>
      <c r="C1107" s="292">
        <v>18</v>
      </c>
      <c r="D1107" s="292">
        <v>1</v>
      </c>
      <c r="E1107" s="292">
        <v>5510</v>
      </c>
      <c r="F1107" s="292">
        <v>7.2</v>
      </c>
      <c r="G1107" s="292">
        <v>0</v>
      </c>
      <c r="H1107" s="292">
        <v>0</v>
      </c>
      <c r="I1107" s="293">
        <v>448</v>
      </c>
      <c r="J1107" s="299">
        <v>0</v>
      </c>
    </row>
    <row r="1108" spans="1:10" ht="20" x14ac:dyDescent="0.2">
      <c r="A1108" s="291">
        <v>1445</v>
      </c>
      <c r="B1108" s="292">
        <v>39</v>
      </c>
      <c r="C1108" s="292">
        <v>17</v>
      </c>
      <c r="D1108" s="292">
        <v>2</v>
      </c>
      <c r="E1108" s="292">
        <v>8450</v>
      </c>
      <c r="F1108" s="292">
        <v>3.2</v>
      </c>
      <c r="G1108" s="292">
        <v>1</v>
      </c>
      <c r="H1108" s="292">
        <v>0</v>
      </c>
      <c r="I1108" s="293">
        <v>682</v>
      </c>
      <c r="J1108" s="299">
        <v>0</v>
      </c>
    </row>
    <row r="1109" spans="1:10" ht="20" x14ac:dyDescent="0.2">
      <c r="A1109" s="291">
        <v>1446</v>
      </c>
      <c r="B1109" s="292">
        <v>31</v>
      </c>
      <c r="C1109" s="292">
        <v>22</v>
      </c>
      <c r="D1109" s="292">
        <v>1</v>
      </c>
      <c r="E1109" s="292">
        <v>5280</v>
      </c>
      <c r="F1109" s="292">
        <v>3.6</v>
      </c>
      <c r="G1109" s="292">
        <v>0</v>
      </c>
      <c r="H1109" s="292">
        <v>0</v>
      </c>
      <c r="I1109" s="293">
        <v>637</v>
      </c>
      <c r="J1109" s="299">
        <v>0</v>
      </c>
    </row>
    <row r="1110" spans="1:10" ht="20" x14ac:dyDescent="0.2">
      <c r="A1110" s="291">
        <v>1447</v>
      </c>
      <c r="B1110" s="292">
        <v>27</v>
      </c>
      <c r="C1110" s="292">
        <v>12</v>
      </c>
      <c r="D1110" s="292">
        <v>1</v>
      </c>
      <c r="E1110" s="292">
        <v>4960</v>
      </c>
      <c r="F1110" s="292">
        <v>5.2</v>
      </c>
      <c r="G1110" s="292">
        <v>1</v>
      </c>
      <c r="H1110" s="292">
        <v>1</v>
      </c>
      <c r="I1110" s="293">
        <v>170</v>
      </c>
      <c r="J1110" s="299">
        <v>0</v>
      </c>
    </row>
    <row r="1111" spans="1:10" ht="20" x14ac:dyDescent="0.2">
      <c r="A1111" s="291">
        <v>1448</v>
      </c>
      <c r="B1111" s="292">
        <v>29</v>
      </c>
      <c r="C1111" s="292">
        <v>15</v>
      </c>
      <c r="D1111" s="292">
        <v>4</v>
      </c>
      <c r="E1111" s="292">
        <v>7870</v>
      </c>
      <c r="F1111" s="292">
        <v>7.8</v>
      </c>
      <c r="G1111" s="292">
        <v>1</v>
      </c>
      <c r="H1111" s="292">
        <v>0</v>
      </c>
      <c r="I1111" s="293">
        <v>361</v>
      </c>
      <c r="J1111" s="299">
        <v>0</v>
      </c>
    </row>
    <row r="1112" spans="1:10" ht="20" x14ac:dyDescent="0.2">
      <c r="A1112" s="291">
        <v>1449</v>
      </c>
      <c r="B1112" s="292">
        <v>28</v>
      </c>
      <c r="C1112" s="292">
        <v>12</v>
      </c>
      <c r="D1112" s="292">
        <v>1</v>
      </c>
      <c r="E1112" s="292">
        <v>4930</v>
      </c>
      <c r="F1112" s="292">
        <v>5.3</v>
      </c>
      <c r="G1112" s="292">
        <v>0</v>
      </c>
      <c r="H1112" s="292">
        <v>0</v>
      </c>
      <c r="I1112" s="293">
        <v>137</v>
      </c>
      <c r="J1112" s="299">
        <v>0</v>
      </c>
    </row>
    <row r="1113" spans="1:10" ht="20" x14ac:dyDescent="0.2">
      <c r="A1113" s="291">
        <v>1450</v>
      </c>
      <c r="B1113" s="292">
        <v>45</v>
      </c>
      <c r="C1113" s="292">
        <v>14</v>
      </c>
      <c r="D1113" s="292">
        <v>2</v>
      </c>
      <c r="E1113" s="292">
        <v>5820</v>
      </c>
      <c r="F1113" s="292">
        <v>3.7</v>
      </c>
      <c r="G1113" s="292">
        <v>1</v>
      </c>
      <c r="H1113" s="292">
        <v>0</v>
      </c>
      <c r="I1113" s="293">
        <v>395</v>
      </c>
      <c r="J1113" s="299">
        <v>0</v>
      </c>
    </row>
    <row r="1114" spans="1:10" ht="20" x14ac:dyDescent="0.2">
      <c r="A1114" s="291">
        <v>1451</v>
      </c>
      <c r="B1114" s="292">
        <v>50</v>
      </c>
      <c r="C1114" s="292">
        <v>25</v>
      </c>
      <c r="D1114" s="292">
        <v>3</v>
      </c>
      <c r="E1114" s="292">
        <v>9640</v>
      </c>
      <c r="F1114" s="292">
        <v>7</v>
      </c>
      <c r="G1114" s="292">
        <v>1</v>
      </c>
      <c r="H1114" s="292">
        <v>0</v>
      </c>
      <c r="I1114" s="293">
        <v>492</v>
      </c>
      <c r="J1114" s="299">
        <v>0</v>
      </c>
    </row>
    <row r="1115" spans="1:10" ht="20" x14ac:dyDescent="0.2">
      <c r="A1115" s="291">
        <v>1452</v>
      </c>
      <c r="B1115" s="292">
        <v>53</v>
      </c>
      <c r="C1115" s="292">
        <v>25</v>
      </c>
      <c r="D1115" s="292">
        <v>1</v>
      </c>
      <c r="E1115" s="292">
        <v>8420</v>
      </c>
      <c r="F1115" s="292">
        <v>3.5</v>
      </c>
      <c r="G1115" s="292">
        <v>1</v>
      </c>
      <c r="H1115" s="292">
        <v>1</v>
      </c>
      <c r="I1115" s="293">
        <v>1156</v>
      </c>
      <c r="J1115" s="299">
        <v>0</v>
      </c>
    </row>
    <row r="1116" spans="1:10" ht="20" x14ac:dyDescent="0.2">
      <c r="A1116" s="291">
        <v>1453</v>
      </c>
      <c r="B1116" s="292">
        <v>29</v>
      </c>
      <c r="C1116" s="292">
        <v>21</v>
      </c>
      <c r="D1116" s="292">
        <v>1</v>
      </c>
      <c r="E1116" s="292">
        <v>8470</v>
      </c>
      <c r="F1116" s="292">
        <v>5.5</v>
      </c>
      <c r="G1116" s="292">
        <v>1</v>
      </c>
      <c r="H1116" s="292">
        <v>1</v>
      </c>
      <c r="I1116" s="293">
        <v>612</v>
      </c>
      <c r="J1116" s="299">
        <v>0</v>
      </c>
    </row>
    <row r="1117" spans="1:10" ht="20" x14ac:dyDescent="0.2">
      <c r="A1117" s="291">
        <v>1454</v>
      </c>
      <c r="B1117" s="292">
        <v>44</v>
      </c>
      <c r="C1117" s="292">
        <v>20</v>
      </c>
      <c r="D1117" s="292">
        <v>3</v>
      </c>
      <c r="E1117" s="292">
        <v>5990</v>
      </c>
      <c r="F1117" s="292">
        <v>4.8</v>
      </c>
      <c r="G1117" s="292">
        <v>1</v>
      </c>
      <c r="H1117" s="292">
        <v>1</v>
      </c>
      <c r="I1117" s="293">
        <v>451</v>
      </c>
      <c r="J1117" s="299">
        <v>0</v>
      </c>
    </row>
    <row r="1118" spans="1:10" ht="20" x14ac:dyDescent="0.2">
      <c r="A1118" s="291">
        <v>1455</v>
      </c>
      <c r="B1118" s="292">
        <v>34</v>
      </c>
      <c r="C1118" s="292">
        <v>21</v>
      </c>
      <c r="D1118" s="292">
        <v>1</v>
      </c>
      <c r="E1118" s="292">
        <v>5660</v>
      </c>
      <c r="F1118" s="292">
        <v>7.1</v>
      </c>
      <c r="G1118" s="292">
        <v>1</v>
      </c>
      <c r="H1118" s="292">
        <v>1</v>
      </c>
      <c r="I1118" s="293">
        <v>350</v>
      </c>
      <c r="J1118" s="299">
        <v>0</v>
      </c>
    </row>
    <row r="1119" spans="1:10" ht="20" x14ac:dyDescent="0.2">
      <c r="A1119" s="291">
        <v>1457</v>
      </c>
      <c r="B1119" s="292">
        <v>46</v>
      </c>
      <c r="C1119" s="292">
        <v>30</v>
      </c>
      <c r="D1119" s="292">
        <v>1</v>
      </c>
      <c r="E1119" s="292">
        <v>9070</v>
      </c>
      <c r="F1119" s="292">
        <v>3.6</v>
      </c>
      <c r="G1119" s="292">
        <v>0</v>
      </c>
      <c r="H1119" s="292">
        <v>0</v>
      </c>
      <c r="I1119" s="293">
        <v>462</v>
      </c>
      <c r="J1119" s="299">
        <v>0</v>
      </c>
    </row>
    <row r="1120" spans="1:10" ht="20" x14ac:dyDescent="0.2">
      <c r="A1120" s="291">
        <v>1458</v>
      </c>
      <c r="B1120" s="292">
        <v>40</v>
      </c>
      <c r="C1120" s="292">
        <v>17</v>
      </c>
      <c r="D1120" s="292">
        <v>1</v>
      </c>
      <c r="E1120" s="292">
        <v>6870</v>
      </c>
      <c r="F1120" s="292">
        <v>4.4000000000000004</v>
      </c>
      <c r="G1120" s="292">
        <v>0</v>
      </c>
      <c r="H1120" s="292">
        <v>1</v>
      </c>
      <c r="I1120" s="293">
        <v>375</v>
      </c>
      <c r="J1120" s="299">
        <v>0</v>
      </c>
    </row>
    <row r="1121" spans="1:10" ht="20" x14ac:dyDescent="0.2">
      <c r="A1121" s="291">
        <v>1459</v>
      </c>
      <c r="B1121" s="292">
        <v>54</v>
      </c>
      <c r="C1121" s="292">
        <v>36</v>
      </c>
      <c r="D1121" s="292">
        <v>4</v>
      </c>
      <c r="E1121" s="292">
        <v>36070.000000000007</v>
      </c>
      <c r="F1121" s="292">
        <v>9</v>
      </c>
      <c r="G1121" s="292">
        <v>1</v>
      </c>
      <c r="H1121" s="292">
        <v>0</v>
      </c>
      <c r="I1121" s="293">
        <v>1843</v>
      </c>
      <c r="J1121" s="299">
        <v>0</v>
      </c>
    </row>
    <row r="1122" spans="1:10" ht="20" x14ac:dyDescent="0.2">
      <c r="A1122" s="291">
        <v>1460</v>
      </c>
      <c r="B1122" s="292">
        <v>49</v>
      </c>
      <c r="C1122" s="292">
        <v>23</v>
      </c>
      <c r="D1122" s="292">
        <v>2</v>
      </c>
      <c r="E1122" s="292">
        <v>11410</v>
      </c>
      <c r="F1122" s="292">
        <v>5.9</v>
      </c>
      <c r="G1122" s="292">
        <v>1</v>
      </c>
      <c r="H1122" s="292">
        <v>0</v>
      </c>
      <c r="I1122" s="293">
        <v>379</v>
      </c>
      <c r="J1122" s="299">
        <v>0</v>
      </c>
    </row>
    <row r="1123" spans="1:10" ht="20" x14ac:dyDescent="0.2">
      <c r="A1123" s="291">
        <v>1462</v>
      </c>
      <c r="B1123" s="292">
        <v>33</v>
      </c>
      <c r="C1123" s="292">
        <v>12</v>
      </c>
      <c r="D1123" s="292">
        <v>1</v>
      </c>
      <c r="E1123" s="292">
        <v>5270</v>
      </c>
      <c r="F1123" s="292">
        <v>0.4</v>
      </c>
      <c r="G1123" s="292">
        <v>1</v>
      </c>
      <c r="H1123" s="292">
        <v>1</v>
      </c>
      <c r="I1123" s="293">
        <v>287</v>
      </c>
      <c r="J1123" s="299">
        <v>0</v>
      </c>
    </row>
    <row r="1124" spans="1:10" ht="20" x14ac:dyDescent="0.2">
      <c r="A1124" s="291">
        <v>1464</v>
      </c>
      <c r="B1124" s="292">
        <v>38</v>
      </c>
      <c r="C1124" s="292">
        <v>17</v>
      </c>
      <c r="D1124" s="292">
        <v>1</v>
      </c>
      <c r="E1124" s="292">
        <v>4990</v>
      </c>
      <c r="F1124" s="292">
        <v>4.7</v>
      </c>
      <c r="G1124" s="292">
        <v>1</v>
      </c>
      <c r="H1124" s="292">
        <v>0</v>
      </c>
      <c r="I1124" s="293">
        <v>705</v>
      </c>
      <c r="J1124" s="299">
        <v>0</v>
      </c>
    </row>
    <row r="1125" spans="1:10" ht="20" x14ac:dyDescent="0.2">
      <c r="A1125" s="291">
        <v>1465</v>
      </c>
      <c r="B1125" s="292">
        <v>33</v>
      </c>
      <c r="C1125" s="292">
        <v>20</v>
      </c>
      <c r="D1125" s="292">
        <v>1</v>
      </c>
      <c r="E1125" s="292">
        <v>5110</v>
      </c>
      <c r="F1125" s="292">
        <v>9.4</v>
      </c>
      <c r="G1125" s="292">
        <v>1</v>
      </c>
      <c r="H1125" s="292">
        <v>1</v>
      </c>
      <c r="I1125" s="293">
        <v>363</v>
      </c>
      <c r="J1125" s="299">
        <v>0</v>
      </c>
    </row>
    <row r="1126" spans="1:10" ht="20" x14ac:dyDescent="0.2">
      <c r="A1126" s="291">
        <v>1467</v>
      </c>
      <c r="B1126" s="292">
        <v>26</v>
      </c>
      <c r="C1126" s="292">
        <v>13</v>
      </c>
      <c r="D1126" s="292">
        <v>1</v>
      </c>
      <c r="E1126" s="292">
        <v>4890</v>
      </c>
      <c r="F1126" s="292">
        <v>2.2000000000000002</v>
      </c>
      <c r="G1126" s="292">
        <v>0</v>
      </c>
      <c r="H1126" s="292">
        <v>1</v>
      </c>
      <c r="I1126" s="293">
        <v>178</v>
      </c>
      <c r="J1126" s="299">
        <v>0</v>
      </c>
    </row>
    <row r="1127" spans="1:10" ht="20" x14ac:dyDescent="0.2">
      <c r="A1127" s="291">
        <v>1468</v>
      </c>
      <c r="B1127" s="292">
        <v>50</v>
      </c>
      <c r="C1127" s="292">
        <v>24</v>
      </c>
      <c r="D1127" s="292">
        <v>2</v>
      </c>
      <c r="E1127" s="292">
        <v>5430</v>
      </c>
      <c r="F1127" s="292">
        <v>2.2000000000000002</v>
      </c>
      <c r="G1127" s="292">
        <v>1</v>
      </c>
      <c r="H1127" s="292">
        <v>1</v>
      </c>
      <c r="I1127" s="293">
        <v>457</v>
      </c>
      <c r="J1127" s="299">
        <v>0</v>
      </c>
    </row>
    <row r="1128" spans="1:10" ht="20" x14ac:dyDescent="0.2">
      <c r="A1128" s="291">
        <v>1472</v>
      </c>
      <c r="B1128" s="292">
        <v>43</v>
      </c>
      <c r="C1128" s="292">
        <v>30</v>
      </c>
      <c r="D1128" s="292">
        <v>1</v>
      </c>
      <c r="E1128" s="292">
        <v>7310</v>
      </c>
      <c r="F1128" s="292">
        <v>4.8</v>
      </c>
      <c r="G1128" s="292">
        <v>1</v>
      </c>
      <c r="H1128" s="292">
        <v>0</v>
      </c>
      <c r="I1128" s="293">
        <v>1402</v>
      </c>
      <c r="J1128" s="299">
        <v>0</v>
      </c>
    </row>
    <row r="1129" spans="1:10" ht="20" x14ac:dyDescent="0.2">
      <c r="A1129" s="291">
        <v>1473</v>
      </c>
      <c r="B1129" s="292">
        <v>26</v>
      </c>
      <c r="C1129" s="292">
        <v>12</v>
      </c>
      <c r="D1129" s="292">
        <v>2</v>
      </c>
      <c r="E1129" s="292">
        <v>4580</v>
      </c>
      <c r="F1129" s="292">
        <v>6.6</v>
      </c>
      <c r="G1129" s="292">
        <v>0</v>
      </c>
      <c r="H1129" s="292">
        <v>1</v>
      </c>
      <c r="I1129" s="293">
        <v>428</v>
      </c>
      <c r="J1129" s="299">
        <v>0</v>
      </c>
    </row>
    <row r="1130" spans="1:10" ht="20" x14ac:dyDescent="0.2">
      <c r="A1130" s="291">
        <v>1474</v>
      </c>
      <c r="B1130" s="292">
        <v>35</v>
      </c>
      <c r="C1130" s="292">
        <v>28</v>
      </c>
      <c r="D1130" s="292">
        <v>1</v>
      </c>
      <c r="E1130" s="292">
        <v>8250</v>
      </c>
      <c r="F1130" s="292">
        <v>5.2</v>
      </c>
      <c r="G1130" s="292">
        <v>0</v>
      </c>
      <c r="H1130" s="292">
        <v>0</v>
      </c>
      <c r="I1130" s="293">
        <v>405</v>
      </c>
      <c r="J1130" s="299">
        <v>0</v>
      </c>
    </row>
    <row r="1131" spans="1:10" ht="20" x14ac:dyDescent="0.2">
      <c r="A1131" s="291">
        <v>1476</v>
      </c>
      <c r="B1131" s="292">
        <v>31</v>
      </c>
      <c r="C1131" s="292">
        <v>23</v>
      </c>
      <c r="D1131" s="292">
        <v>1</v>
      </c>
      <c r="E1131" s="292">
        <v>5840</v>
      </c>
      <c r="F1131" s="292">
        <v>5.8</v>
      </c>
      <c r="G1131" s="292">
        <v>1</v>
      </c>
      <c r="H1131" s="292">
        <v>0</v>
      </c>
      <c r="I1131" s="293">
        <v>1376</v>
      </c>
      <c r="J1131" s="299">
        <v>0</v>
      </c>
    </row>
    <row r="1132" spans="1:10" ht="20" x14ac:dyDescent="0.2">
      <c r="A1132" s="291">
        <v>1477</v>
      </c>
      <c r="B1132" s="292">
        <v>35</v>
      </c>
      <c r="C1132" s="292">
        <v>14</v>
      </c>
      <c r="D1132" s="292">
        <v>4</v>
      </c>
      <c r="E1132" s="292">
        <v>10860</v>
      </c>
      <c r="F1132" s="292">
        <v>4.4000000000000004</v>
      </c>
      <c r="G1132" s="292">
        <v>1</v>
      </c>
      <c r="H1132" s="292">
        <v>0</v>
      </c>
      <c r="I1132" s="293">
        <v>761</v>
      </c>
      <c r="J1132" s="299">
        <v>0</v>
      </c>
    </row>
    <row r="1133" spans="1:10" ht="20" x14ac:dyDescent="0.2">
      <c r="A1133" s="291">
        <v>1478</v>
      </c>
      <c r="B1133" s="292">
        <v>47</v>
      </c>
      <c r="C1133" s="292">
        <v>19</v>
      </c>
      <c r="D1133" s="292">
        <v>1</v>
      </c>
      <c r="E1133" s="292">
        <v>7930</v>
      </c>
      <c r="F1133" s="292">
        <v>4.2</v>
      </c>
      <c r="G1133" s="292">
        <v>1</v>
      </c>
      <c r="H1133" s="292">
        <v>0</v>
      </c>
      <c r="I1133" s="293">
        <v>815</v>
      </c>
      <c r="J1133" s="299">
        <v>0</v>
      </c>
    </row>
    <row r="1134" spans="1:10" ht="20" x14ac:dyDescent="0.2">
      <c r="A1134" s="291">
        <v>1479</v>
      </c>
      <c r="B1134" s="292">
        <v>36</v>
      </c>
      <c r="C1134" s="292">
        <v>14</v>
      </c>
      <c r="D1134" s="292">
        <v>1</v>
      </c>
      <c r="E1134" s="292">
        <v>5050</v>
      </c>
      <c r="F1134" s="292">
        <v>4.0999999999999996</v>
      </c>
      <c r="G1134" s="292">
        <v>1</v>
      </c>
      <c r="H1134" s="292">
        <v>0</v>
      </c>
      <c r="I1134" s="293">
        <v>250</v>
      </c>
      <c r="J1134" s="299">
        <v>0</v>
      </c>
    </row>
    <row r="1135" spans="1:10" ht="20" x14ac:dyDescent="0.2">
      <c r="A1135" s="291">
        <v>1480</v>
      </c>
      <c r="B1135" s="292">
        <v>41</v>
      </c>
      <c r="C1135" s="292">
        <v>32</v>
      </c>
      <c r="D1135" s="292">
        <v>1</v>
      </c>
      <c r="E1135" s="292">
        <v>7630</v>
      </c>
      <c r="F1135" s="292">
        <v>5</v>
      </c>
      <c r="G1135" s="292">
        <v>1</v>
      </c>
      <c r="H1135" s="292">
        <v>0</v>
      </c>
      <c r="I1135" s="293">
        <v>243</v>
      </c>
      <c r="J1135" s="299">
        <v>0</v>
      </c>
    </row>
    <row r="1136" spans="1:10" ht="20" x14ac:dyDescent="0.2">
      <c r="A1136" s="291">
        <v>1481</v>
      </c>
      <c r="B1136" s="292">
        <v>52</v>
      </c>
      <c r="C1136" s="292">
        <v>30</v>
      </c>
      <c r="D1136" s="292">
        <v>1</v>
      </c>
      <c r="E1136" s="292">
        <v>9800</v>
      </c>
      <c r="F1136" s="292">
        <v>5.4</v>
      </c>
      <c r="G1136" s="292">
        <v>1</v>
      </c>
      <c r="H1136" s="292">
        <v>0</v>
      </c>
      <c r="I1136" s="293">
        <v>2514</v>
      </c>
      <c r="J1136" s="299">
        <v>0</v>
      </c>
    </row>
    <row r="1137" spans="1:10" ht="20" x14ac:dyDescent="0.2">
      <c r="A1137" s="291">
        <v>1482</v>
      </c>
      <c r="B1137" s="292">
        <v>37</v>
      </c>
      <c r="C1137" s="292">
        <v>29</v>
      </c>
      <c r="D1137" s="292">
        <v>1</v>
      </c>
      <c r="E1137" s="292">
        <v>9510</v>
      </c>
      <c r="F1137" s="292">
        <v>4.2</v>
      </c>
      <c r="G1137" s="292">
        <v>1</v>
      </c>
      <c r="H1137" s="292">
        <v>1</v>
      </c>
      <c r="I1137" s="293">
        <v>381</v>
      </c>
      <c r="J1137" s="299">
        <v>0</v>
      </c>
    </row>
    <row r="1138" spans="1:10" ht="20" x14ac:dyDescent="0.2">
      <c r="A1138" s="291">
        <v>1483</v>
      </c>
      <c r="B1138" s="292">
        <v>29</v>
      </c>
      <c r="C1138" s="292">
        <v>21</v>
      </c>
      <c r="D1138" s="292">
        <v>1</v>
      </c>
      <c r="E1138" s="292">
        <v>5540</v>
      </c>
      <c r="F1138" s="292">
        <v>4.0999999999999996</v>
      </c>
      <c r="G1138" s="292">
        <v>0</v>
      </c>
      <c r="H1138" s="292">
        <v>1</v>
      </c>
      <c r="I1138" s="293">
        <v>275</v>
      </c>
      <c r="J1138" s="299">
        <v>0</v>
      </c>
    </row>
    <row r="1139" spans="1:10" ht="20" x14ac:dyDescent="0.2">
      <c r="A1139" s="291">
        <v>1485</v>
      </c>
      <c r="B1139" s="292">
        <v>38</v>
      </c>
      <c r="C1139" s="292">
        <v>26</v>
      </c>
      <c r="D1139" s="292">
        <v>2</v>
      </c>
      <c r="E1139" s="292">
        <v>7670</v>
      </c>
      <c r="F1139" s="292">
        <v>4.3</v>
      </c>
      <c r="G1139" s="292">
        <v>1</v>
      </c>
      <c r="H1139" s="292">
        <v>1</v>
      </c>
      <c r="I1139" s="293">
        <v>734</v>
      </c>
      <c r="J1139" s="299">
        <v>0</v>
      </c>
    </row>
    <row r="1140" spans="1:10" ht="20" x14ac:dyDescent="0.2">
      <c r="A1140" s="291">
        <v>1486</v>
      </c>
      <c r="B1140" s="292">
        <v>31</v>
      </c>
      <c r="C1140" s="292">
        <v>12</v>
      </c>
      <c r="D1140" s="292">
        <v>3</v>
      </c>
      <c r="E1140" s="292">
        <v>7240</v>
      </c>
      <c r="F1140" s="292">
        <v>10.4</v>
      </c>
      <c r="G1140" s="292">
        <v>0</v>
      </c>
      <c r="H1140" s="292">
        <v>0</v>
      </c>
      <c r="I1140" s="293">
        <v>827</v>
      </c>
      <c r="J1140" s="299">
        <v>0</v>
      </c>
    </row>
    <row r="1141" spans="1:10" ht="20" x14ac:dyDescent="0.2">
      <c r="A1141" s="291">
        <v>1489</v>
      </c>
      <c r="B1141" s="292">
        <v>41</v>
      </c>
      <c r="C1141" s="292">
        <v>17</v>
      </c>
      <c r="D1141" s="292">
        <v>2</v>
      </c>
      <c r="E1141" s="292">
        <v>5860</v>
      </c>
      <c r="F1141" s="292">
        <v>2.5</v>
      </c>
      <c r="G1141" s="292">
        <v>1</v>
      </c>
      <c r="H1141" s="292">
        <v>0</v>
      </c>
      <c r="I1141" s="293">
        <v>379</v>
      </c>
      <c r="J1141" s="299">
        <v>0</v>
      </c>
    </row>
    <row r="1142" spans="1:10" ht="20" x14ac:dyDescent="0.2">
      <c r="A1142" s="291">
        <v>1490</v>
      </c>
      <c r="B1142" s="292">
        <v>28</v>
      </c>
      <c r="C1142" s="292">
        <v>14</v>
      </c>
      <c r="D1142" s="292">
        <v>1</v>
      </c>
      <c r="E1142" s="292">
        <v>5910</v>
      </c>
      <c r="F1142" s="292">
        <v>6.3</v>
      </c>
      <c r="G1142" s="292">
        <v>1</v>
      </c>
      <c r="H1142" s="292">
        <v>0</v>
      </c>
      <c r="I1142" s="293">
        <v>567</v>
      </c>
      <c r="J1142" s="299">
        <v>0</v>
      </c>
    </row>
    <row r="1143" spans="1:10" ht="20" x14ac:dyDescent="0.2">
      <c r="A1143" s="291">
        <v>1491</v>
      </c>
      <c r="B1143" s="292">
        <v>42</v>
      </c>
      <c r="C1143" s="292">
        <v>32</v>
      </c>
      <c r="D1143" s="292">
        <v>1</v>
      </c>
      <c r="E1143" s="292">
        <v>11050</v>
      </c>
      <c r="F1143" s="292">
        <v>5.5</v>
      </c>
      <c r="G1143" s="292">
        <v>1</v>
      </c>
      <c r="H1143" s="292">
        <v>0</v>
      </c>
      <c r="I1143" s="293">
        <v>1361</v>
      </c>
      <c r="J1143" s="299">
        <v>0</v>
      </c>
    </row>
    <row r="1144" spans="1:10" ht="20" x14ac:dyDescent="0.2">
      <c r="A1144" s="291">
        <v>1492</v>
      </c>
      <c r="B1144" s="292">
        <v>46</v>
      </c>
      <c r="C1144" s="292">
        <v>29</v>
      </c>
      <c r="D1144" s="292">
        <v>1</v>
      </c>
      <c r="E1144" s="292">
        <v>9610</v>
      </c>
      <c r="F1144" s="292">
        <v>5.0999999999999996</v>
      </c>
      <c r="G1144" s="292">
        <v>1</v>
      </c>
      <c r="H1144" s="292">
        <v>1</v>
      </c>
      <c r="I1144" s="293">
        <v>777</v>
      </c>
      <c r="J1144" s="299">
        <v>0</v>
      </c>
    </row>
    <row r="1145" spans="1:10" ht="20" x14ac:dyDescent="0.2">
      <c r="A1145" s="291">
        <v>1493</v>
      </c>
      <c r="B1145" s="292">
        <v>39</v>
      </c>
      <c r="C1145" s="292">
        <v>28</v>
      </c>
      <c r="D1145" s="292">
        <v>1</v>
      </c>
      <c r="E1145" s="292">
        <v>7240</v>
      </c>
      <c r="F1145" s="292">
        <v>7.2</v>
      </c>
      <c r="G1145" s="292">
        <v>1</v>
      </c>
      <c r="H1145" s="292">
        <v>1</v>
      </c>
      <c r="I1145" s="293">
        <v>225</v>
      </c>
      <c r="J1145" s="299">
        <v>0</v>
      </c>
    </row>
    <row r="1146" spans="1:10" ht="20" x14ac:dyDescent="0.2">
      <c r="A1146" s="291">
        <v>1494</v>
      </c>
      <c r="B1146" s="292">
        <v>45</v>
      </c>
      <c r="C1146" s="292">
        <v>16</v>
      </c>
      <c r="D1146" s="292">
        <v>1</v>
      </c>
      <c r="E1146" s="292">
        <v>6620</v>
      </c>
      <c r="F1146" s="292">
        <v>8.3000000000000007</v>
      </c>
      <c r="G1146" s="292">
        <v>1</v>
      </c>
      <c r="H1146" s="292">
        <v>0</v>
      </c>
      <c r="I1146" s="293">
        <v>830</v>
      </c>
      <c r="J1146" s="299">
        <v>0</v>
      </c>
    </row>
    <row r="1147" spans="1:10" ht="20" x14ac:dyDescent="0.2">
      <c r="A1147" s="291">
        <v>1496</v>
      </c>
      <c r="B1147" s="292">
        <v>25</v>
      </c>
      <c r="C1147" s="292">
        <v>13</v>
      </c>
      <c r="D1147" s="292">
        <v>1</v>
      </c>
      <c r="E1147" s="292">
        <v>4410</v>
      </c>
      <c r="F1147" s="292">
        <v>4</v>
      </c>
      <c r="G1147" s="292">
        <v>0</v>
      </c>
      <c r="H1147" s="292">
        <v>1</v>
      </c>
      <c r="I1147" s="293">
        <v>323</v>
      </c>
      <c r="J1147" s="299">
        <v>0</v>
      </c>
    </row>
    <row r="1148" spans="1:10" ht="20" x14ac:dyDescent="0.2">
      <c r="A1148" s="291">
        <v>1497</v>
      </c>
      <c r="B1148" s="292">
        <v>52</v>
      </c>
      <c r="C1148" s="292">
        <v>40</v>
      </c>
      <c r="D1148" s="292">
        <v>1</v>
      </c>
      <c r="E1148" s="292">
        <v>10830</v>
      </c>
      <c r="F1148" s="292">
        <v>2.2999999999999998</v>
      </c>
      <c r="G1148" s="292">
        <v>1</v>
      </c>
      <c r="H1148" s="292">
        <v>0</v>
      </c>
      <c r="I1148" s="293">
        <v>475</v>
      </c>
      <c r="J1148" s="299">
        <v>0</v>
      </c>
    </row>
    <row r="1149" spans="1:10" ht="20" x14ac:dyDescent="0.2">
      <c r="A1149" s="291">
        <v>1498</v>
      </c>
      <c r="B1149" s="292">
        <v>23</v>
      </c>
      <c r="C1149" s="292">
        <v>12</v>
      </c>
      <c r="D1149" s="292">
        <v>1</v>
      </c>
      <c r="E1149" s="292">
        <v>5120</v>
      </c>
      <c r="F1149" s="292">
        <v>7.7</v>
      </c>
      <c r="G1149" s="292">
        <v>0</v>
      </c>
      <c r="H1149" s="292">
        <v>0</v>
      </c>
      <c r="I1149" s="293">
        <v>483</v>
      </c>
      <c r="J1149" s="299">
        <v>0</v>
      </c>
    </row>
    <row r="1150" spans="1:10" ht="20" x14ac:dyDescent="0.2">
      <c r="A1150" s="291">
        <v>1499</v>
      </c>
      <c r="B1150" s="292">
        <v>42</v>
      </c>
      <c r="C1150" s="292">
        <v>27</v>
      </c>
      <c r="D1150" s="292">
        <v>1</v>
      </c>
      <c r="E1150" s="292">
        <v>8300</v>
      </c>
      <c r="F1150" s="292">
        <v>5.6</v>
      </c>
      <c r="G1150" s="292">
        <v>0</v>
      </c>
      <c r="H1150" s="292">
        <v>0</v>
      </c>
      <c r="I1150" s="293">
        <v>1999</v>
      </c>
      <c r="J1150" s="299">
        <v>0</v>
      </c>
    </row>
    <row r="1151" spans="1:10" ht="20" x14ac:dyDescent="0.2">
      <c r="A1151" s="291">
        <v>1500</v>
      </c>
      <c r="B1151" s="292">
        <v>44</v>
      </c>
      <c r="C1151" s="292">
        <v>23</v>
      </c>
      <c r="D1151" s="292">
        <v>1</v>
      </c>
      <c r="E1151" s="292">
        <v>7320</v>
      </c>
      <c r="F1151" s="292">
        <v>5</v>
      </c>
      <c r="G1151" s="292">
        <v>1</v>
      </c>
      <c r="H1151" s="292">
        <v>1</v>
      </c>
      <c r="I1151" s="293">
        <v>276</v>
      </c>
      <c r="J1151" s="299">
        <v>0</v>
      </c>
    </row>
    <row r="1152" spans="1:10" ht="20" x14ac:dyDescent="0.2">
      <c r="A1152" s="291">
        <v>1501</v>
      </c>
      <c r="B1152" s="292">
        <v>35</v>
      </c>
      <c r="C1152" s="292">
        <v>21</v>
      </c>
      <c r="D1152" s="292">
        <v>1</v>
      </c>
      <c r="E1152" s="292">
        <v>7280</v>
      </c>
      <c r="F1152" s="292">
        <v>2.4</v>
      </c>
      <c r="G1152" s="292">
        <v>1</v>
      </c>
      <c r="H1152" s="292">
        <v>0</v>
      </c>
      <c r="I1152" s="293">
        <v>813</v>
      </c>
      <c r="J1152" s="299">
        <v>0</v>
      </c>
    </row>
    <row r="1153" spans="1:10" ht="20" x14ac:dyDescent="0.2">
      <c r="A1153" s="291">
        <v>1502</v>
      </c>
      <c r="B1153" s="292">
        <v>32</v>
      </c>
      <c r="C1153" s="292">
        <v>20</v>
      </c>
      <c r="D1153" s="292">
        <v>1</v>
      </c>
      <c r="E1153" s="292">
        <v>5050</v>
      </c>
      <c r="F1153" s="292">
        <v>5.0999999999999996</v>
      </c>
      <c r="G1153" s="292">
        <v>1</v>
      </c>
      <c r="H1153" s="292">
        <v>0</v>
      </c>
      <c r="I1153" s="293">
        <v>968</v>
      </c>
      <c r="J1153" s="299">
        <v>0</v>
      </c>
    </row>
    <row r="1154" spans="1:10" ht="20" x14ac:dyDescent="0.2">
      <c r="A1154" s="291">
        <v>1504</v>
      </c>
      <c r="B1154" s="292">
        <v>51</v>
      </c>
      <c r="C1154" s="292">
        <v>23</v>
      </c>
      <c r="D1154" s="292">
        <v>1</v>
      </c>
      <c r="E1154" s="292">
        <v>6680</v>
      </c>
      <c r="F1154" s="292">
        <v>7.2</v>
      </c>
      <c r="G1154" s="292">
        <v>1</v>
      </c>
      <c r="H1154" s="292">
        <v>0</v>
      </c>
      <c r="I1154" s="293">
        <v>616</v>
      </c>
      <c r="J1154" s="299">
        <v>0</v>
      </c>
    </row>
    <row r="1155" spans="1:10" ht="20" x14ac:dyDescent="0.2">
      <c r="A1155" s="291">
        <v>1505</v>
      </c>
      <c r="B1155" s="292">
        <v>23</v>
      </c>
      <c r="C1155" s="292">
        <v>14</v>
      </c>
      <c r="D1155" s="292">
        <v>1</v>
      </c>
      <c r="E1155" s="292">
        <v>4520</v>
      </c>
      <c r="F1155" s="292">
        <v>1.4</v>
      </c>
      <c r="G1155" s="292">
        <v>1</v>
      </c>
      <c r="H1155" s="292">
        <v>1</v>
      </c>
      <c r="I1155" s="293">
        <v>210</v>
      </c>
      <c r="J1155" s="299">
        <v>0</v>
      </c>
    </row>
    <row r="1156" spans="1:10" ht="20" x14ac:dyDescent="0.2">
      <c r="A1156" s="291">
        <v>1506</v>
      </c>
      <c r="B1156" s="292">
        <v>42</v>
      </c>
      <c r="C1156" s="292">
        <v>26</v>
      </c>
      <c r="D1156" s="292">
        <v>2</v>
      </c>
      <c r="E1156" s="292">
        <v>15070</v>
      </c>
      <c r="F1156" s="292">
        <v>7.1</v>
      </c>
      <c r="G1156" s="292">
        <v>0</v>
      </c>
      <c r="H1156" s="292">
        <v>0</v>
      </c>
      <c r="I1156" s="293">
        <v>1127</v>
      </c>
      <c r="J1156" s="299">
        <v>0</v>
      </c>
    </row>
    <row r="1157" spans="1:10" ht="20" x14ac:dyDescent="0.2">
      <c r="A1157" s="291">
        <v>1507</v>
      </c>
      <c r="B1157" s="292">
        <v>52</v>
      </c>
      <c r="C1157" s="292">
        <v>39</v>
      </c>
      <c r="D1157" s="292">
        <v>1</v>
      </c>
      <c r="E1157" s="292">
        <v>10640</v>
      </c>
      <c r="F1157" s="292">
        <v>3.5</v>
      </c>
      <c r="G1157" s="292">
        <v>1</v>
      </c>
      <c r="H1157" s="292">
        <v>0</v>
      </c>
      <c r="I1157" s="293">
        <v>425</v>
      </c>
      <c r="J1157" s="299">
        <v>0</v>
      </c>
    </row>
    <row r="1158" spans="1:10" ht="20" x14ac:dyDescent="0.2">
      <c r="A1158" s="291">
        <v>1508</v>
      </c>
      <c r="B1158" s="292">
        <v>50</v>
      </c>
      <c r="C1158" s="292">
        <v>41</v>
      </c>
      <c r="D1158" s="292">
        <v>1</v>
      </c>
      <c r="E1158" s="292">
        <v>21470</v>
      </c>
      <c r="F1158" s="292">
        <v>3</v>
      </c>
      <c r="G1158" s="292">
        <v>1</v>
      </c>
      <c r="H1158" s="292">
        <v>1</v>
      </c>
      <c r="I1158" s="293">
        <v>32</v>
      </c>
      <c r="J1158" s="299">
        <v>0</v>
      </c>
    </row>
    <row r="1159" spans="1:10" ht="20" x14ac:dyDescent="0.2">
      <c r="A1159" s="291">
        <v>1509</v>
      </c>
      <c r="B1159" s="292">
        <v>36</v>
      </c>
      <c r="C1159" s="292">
        <v>17</v>
      </c>
      <c r="D1159" s="292">
        <v>2</v>
      </c>
      <c r="E1159" s="292">
        <v>7050</v>
      </c>
      <c r="F1159" s="292">
        <v>7.6</v>
      </c>
      <c r="G1159" s="292">
        <v>1</v>
      </c>
      <c r="H1159" s="292">
        <v>1</v>
      </c>
      <c r="I1159" s="293">
        <v>121</v>
      </c>
      <c r="J1159" s="299">
        <v>0</v>
      </c>
    </row>
    <row r="1160" spans="1:10" ht="20" x14ac:dyDescent="0.2">
      <c r="A1160" s="291">
        <v>1511</v>
      </c>
      <c r="B1160" s="292">
        <v>25</v>
      </c>
      <c r="C1160" s="292">
        <v>16</v>
      </c>
      <c r="D1160" s="292">
        <v>1</v>
      </c>
      <c r="E1160" s="292">
        <v>5510</v>
      </c>
      <c r="F1160" s="292">
        <v>3</v>
      </c>
      <c r="G1160" s="292">
        <v>0</v>
      </c>
      <c r="H1160" s="292">
        <v>1</v>
      </c>
      <c r="I1160" s="293">
        <v>765</v>
      </c>
      <c r="J1160" s="299">
        <v>0</v>
      </c>
    </row>
    <row r="1161" spans="1:10" ht="20" x14ac:dyDescent="0.2">
      <c r="A1161" s="291">
        <v>1513</v>
      </c>
      <c r="B1161" s="292">
        <v>53</v>
      </c>
      <c r="C1161" s="292">
        <v>23</v>
      </c>
      <c r="D1161" s="292">
        <v>2</v>
      </c>
      <c r="E1161" s="292">
        <v>6690</v>
      </c>
      <c r="F1161" s="292">
        <v>6.8</v>
      </c>
      <c r="G1161" s="292">
        <v>0</v>
      </c>
      <c r="H1161" s="292">
        <v>1</v>
      </c>
      <c r="I1161" s="293">
        <v>308</v>
      </c>
      <c r="J1161" s="299">
        <v>0</v>
      </c>
    </row>
    <row r="1162" spans="1:10" ht="20" x14ac:dyDescent="0.2">
      <c r="A1162" s="291">
        <v>1515</v>
      </c>
      <c r="B1162" s="292">
        <v>35</v>
      </c>
      <c r="C1162" s="292">
        <v>22</v>
      </c>
      <c r="D1162" s="292">
        <v>1</v>
      </c>
      <c r="E1162" s="292">
        <v>7290</v>
      </c>
      <c r="F1162" s="292">
        <v>1</v>
      </c>
      <c r="G1162" s="292">
        <v>0</v>
      </c>
      <c r="H1162" s="292">
        <v>0</v>
      </c>
      <c r="I1162" s="293">
        <v>860</v>
      </c>
      <c r="J1162" s="299">
        <v>0</v>
      </c>
    </row>
    <row r="1163" spans="1:10" ht="20" x14ac:dyDescent="0.2">
      <c r="A1163" s="291">
        <v>1516</v>
      </c>
      <c r="B1163" s="292">
        <v>35</v>
      </c>
      <c r="C1163" s="292">
        <v>22</v>
      </c>
      <c r="D1163" s="292">
        <v>1</v>
      </c>
      <c r="E1163" s="292">
        <v>5240</v>
      </c>
      <c r="F1163" s="292">
        <v>8.1999999999999993</v>
      </c>
      <c r="G1163" s="292">
        <v>0</v>
      </c>
      <c r="H1163" s="292">
        <v>0</v>
      </c>
      <c r="I1163" s="293">
        <v>358</v>
      </c>
      <c r="J1163" s="299">
        <v>0</v>
      </c>
    </row>
    <row r="1164" spans="1:10" ht="20" x14ac:dyDescent="0.2">
      <c r="A1164" s="291">
        <v>1517</v>
      </c>
      <c r="B1164" s="292">
        <v>26</v>
      </c>
      <c r="C1164" s="292">
        <v>14</v>
      </c>
      <c r="D1164" s="292">
        <v>2</v>
      </c>
      <c r="E1164" s="292">
        <v>5270</v>
      </c>
      <c r="F1164" s="292">
        <v>5.9</v>
      </c>
      <c r="G1164" s="292">
        <v>0</v>
      </c>
      <c r="H1164" s="292">
        <v>1</v>
      </c>
      <c r="I1164" s="293">
        <v>155</v>
      </c>
      <c r="J1164" s="299">
        <v>0</v>
      </c>
    </row>
    <row r="1165" spans="1:10" ht="20" x14ac:dyDescent="0.2">
      <c r="A1165" s="291">
        <v>1518</v>
      </c>
      <c r="B1165" s="292">
        <v>33</v>
      </c>
      <c r="C1165" s="292">
        <v>21</v>
      </c>
      <c r="D1165" s="292">
        <v>2</v>
      </c>
      <c r="E1165" s="292">
        <v>5480</v>
      </c>
      <c r="F1165" s="292">
        <v>5.7</v>
      </c>
      <c r="G1165" s="292">
        <v>1</v>
      </c>
      <c r="H1165" s="292">
        <v>1</v>
      </c>
      <c r="I1165" s="293">
        <v>515</v>
      </c>
      <c r="J1165" s="299">
        <v>0</v>
      </c>
    </row>
    <row r="1166" spans="1:10" ht="20" x14ac:dyDescent="0.2">
      <c r="A1166" s="291">
        <v>1520</v>
      </c>
      <c r="B1166" s="292">
        <v>38</v>
      </c>
      <c r="C1166" s="292">
        <v>17</v>
      </c>
      <c r="D1166" s="292">
        <v>1</v>
      </c>
      <c r="E1166" s="292">
        <v>5460</v>
      </c>
      <c r="F1166" s="292">
        <v>3.2</v>
      </c>
      <c r="G1166" s="292">
        <v>1</v>
      </c>
      <c r="H1166" s="292">
        <v>0</v>
      </c>
      <c r="I1166" s="293">
        <v>380</v>
      </c>
      <c r="J1166" s="299">
        <v>0</v>
      </c>
    </row>
    <row r="1167" spans="1:10" ht="20" x14ac:dyDescent="0.2">
      <c r="A1167" s="291">
        <v>1521</v>
      </c>
      <c r="B1167" s="292">
        <v>39</v>
      </c>
      <c r="C1167" s="292">
        <v>19</v>
      </c>
      <c r="D1167" s="292">
        <v>1</v>
      </c>
      <c r="E1167" s="292">
        <v>7990.0000000000009</v>
      </c>
      <c r="F1167" s="292">
        <v>2.5</v>
      </c>
      <c r="G1167" s="292">
        <v>1</v>
      </c>
      <c r="H1167" s="292">
        <v>1</v>
      </c>
      <c r="I1167" s="293">
        <v>962</v>
      </c>
      <c r="J1167" s="299">
        <v>0</v>
      </c>
    </row>
    <row r="1168" spans="1:10" ht="20" x14ac:dyDescent="0.2">
      <c r="A1168" s="291">
        <v>1522</v>
      </c>
      <c r="B1168" s="292">
        <v>33</v>
      </c>
      <c r="C1168" s="292">
        <v>26</v>
      </c>
      <c r="D1168" s="292">
        <v>1</v>
      </c>
      <c r="E1168" s="292">
        <v>5970</v>
      </c>
      <c r="F1168" s="292">
        <v>3.1</v>
      </c>
      <c r="G1168" s="292">
        <v>1</v>
      </c>
      <c r="H1168" s="292">
        <v>1</v>
      </c>
      <c r="I1168" s="293">
        <v>625</v>
      </c>
      <c r="J1168" s="299">
        <v>0</v>
      </c>
    </row>
    <row r="1169" spans="1:10" ht="20" x14ac:dyDescent="0.2">
      <c r="A1169" s="291">
        <v>1525</v>
      </c>
      <c r="B1169" s="292">
        <v>52</v>
      </c>
      <c r="C1169" s="292">
        <v>26</v>
      </c>
      <c r="D1169" s="292">
        <v>2</v>
      </c>
      <c r="E1169" s="292">
        <v>12040</v>
      </c>
      <c r="F1169" s="292">
        <v>1.3</v>
      </c>
      <c r="G1169" s="292">
        <v>0</v>
      </c>
      <c r="H1169" s="292">
        <v>1</v>
      </c>
      <c r="I1169" s="293">
        <v>2427</v>
      </c>
      <c r="J1169" s="299">
        <v>0</v>
      </c>
    </row>
    <row r="1170" spans="1:10" ht="20" x14ac:dyDescent="0.2">
      <c r="A1170" s="291">
        <v>1526</v>
      </c>
      <c r="B1170" s="292">
        <v>34</v>
      </c>
      <c r="C1170" s="292">
        <v>15</v>
      </c>
      <c r="D1170" s="292">
        <v>1</v>
      </c>
      <c r="E1170" s="292">
        <v>4680</v>
      </c>
      <c r="F1170" s="292">
        <v>4.7</v>
      </c>
      <c r="G1170" s="292">
        <v>0</v>
      </c>
      <c r="H1170" s="292">
        <v>0</v>
      </c>
      <c r="I1170" s="293">
        <v>363</v>
      </c>
      <c r="J1170" s="299">
        <v>0</v>
      </c>
    </row>
    <row r="1171" spans="1:10" ht="20" x14ac:dyDescent="0.2">
      <c r="A1171" s="291">
        <v>1527</v>
      </c>
      <c r="B1171" s="292">
        <v>39</v>
      </c>
      <c r="C1171" s="292">
        <v>32</v>
      </c>
      <c r="D1171" s="292">
        <v>1</v>
      </c>
      <c r="E1171" s="292">
        <v>11720</v>
      </c>
      <c r="F1171" s="292">
        <v>8.1</v>
      </c>
      <c r="G1171" s="292">
        <v>1</v>
      </c>
      <c r="H1171" s="292">
        <v>1</v>
      </c>
      <c r="I1171" s="293">
        <v>2567</v>
      </c>
      <c r="J1171" s="299">
        <v>0</v>
      </c>
    </row>
    <row r="1172" spans="1:10" ht="20" x14ac:dyDescent="0.2">
      <c r="A1172" s="291">
        <v>1529</v>
      </c>
      <c r="B1172" s="292">
        <v>39</v>
      </c>
      <c r="C1172" s="292">
        <v>24</v>
      </c>
      <c r="D1172" s="292">
        <v>1</v>
      </c>
      <c r="E1172" s="292">
        <v>7240</v>
      </c>
      <c r="F1172" s="292">
        <v>4.7</v>
      </c>
      <c r="G1172" s="292">
        <v>1</v>
      </c>
      <c r="H1172" s="292">
        <v>0</v>
      </c>
      <c r="I1172" s="293">
        <v>2186</v>
      </c>
      <c r="J1172" s="299">
        <v>0</v>
      </c>
    </row>
    <row r="1173" spans="1:10" ht="20" x14ac:dyDescent="0.2">
      <c r="A1173" s="291">
        <v>1530</v>
      </c>
      <c r="B1173" s="292">
        <v>35</v>
      </c>
      <c r="C1173" s="292">
        <v>19</v>
      </c>
      <c r="D1173" s="292">
        <v>1</v>
      </c>
      <c r="E1173" s="292">
        <v>5180</v>
      </c>
      <c r="F1173" s="292">
        <v>4.2</v>
      </c>
      <c r="G1173" s="292">
        <v>1</v>
      </c>
      <c r="H1173" s="292">
        <v>1</v>
      </c>
      <c r="I1173" s="293">
        <v>714</v>
      </c>
      <c r="J1173" s="299">
        <v>0</v>
      </c>
    </row>
    <row r="1174" spans="1:10" ht="20" x14ac:dyDescent="0.2">
      <c r="A1174" s="291">
        <v>1531</v>
      </c>
      <c r="B1174" s="292">
        <v>48</v>
      </c>
      <c r="C1174" s="292">
        <v>23</v>
      </c>
      <c r="D1174" s="292">
        <v>1</v>
      </c>
      <c r="E1174" s="292">
        <v>7650</v>
      </c>
      <c r="F1174" s="292">
        <v>3.5</v>
      </c>
      <c r="G1174" s="292">
        <v>1</v>
      </c>
      <c r="H1174" s="292">
        <v>1</v>
      </c>
      <c r="I1174" s="293">
        <v>766</v>
      </c>
      <c r="J1174" s="299">
        <v>0</v>
      </c>
    </row>
    <row r="1175" spans="1:10" ht="20" x14ac:dyDescent="0.2">
      <c r="A1175" s="291">
        <v>1533</v>
      </c>
      <c r="B1175" s="292">
        <v>53</v>
      </c>
      <c r="C1175" s="292">
        <v>39</v>
      </c>
      <c r="D1175" s="292">
        <v>1</v>
      </c>
      <c r="E1175" s="292">
        <v>13780.000000000002</v>
      </c>
      <c r="F1175" s="292">
        <v>2.1</v>
      </c>
      <c r="G1175" s="292">
        <v>1</v>
      </c>
      <c r="H1175" s="292">
        <v>0</v>
      </c>
      <c r="I1175" s="293">
        <v>504</v>
      </c>
      <c r="J1175" s="299">
        <v>0</v>
      </c>
    </row>
    <row r="1176" spans="1:10" ht="20" x14ac:dyDescent="0.2">
      <c r="A1176" s="291">
        <v>1535</v>
      </c>
      <c r="B1176" s="292">
        <v>42</v>
      </c>
      <c r="C1176" s="292">
        <v>18</v>
      </c>
      <c r="D1176" s="292">
        <v>2</v>
      </c>
      <c r="E1176" s="292">
        <v>5660</v>
      </c>
      <c r="F1176" s="292">
        <v>3.1</v>
      </c>
      <c r="G1176" s="292">
        <v>0</v>
      </c>
      <c r="H1176" s="292">
        <v>1</v>
      </c>
      <c r="I1176" s="293">
        <v>672</v>
      </c>
      <c r="J1176" s="299">
        <v>0</v>
      </c>
    </row>
    <row r="1177" spans="1:10" ht="20" x14ac:dyDescent="0.2">
      <c r="A1177" s="291">
        <v>1536</v>
      </c>
      <c r="B1177" s="292">
        <v>26</v>
      </c>
      <c r="C1177" s="292">
        <v>13</v>
      </c>
      <c r="D1177" s="292">
        <v>2</v>
      </c>
      <c r="E1177" s="292">
        <v>5100</v>
      </c>
      <c r="F1177" s="292">
        <v>2.5</v>
      </c>
      <c r="G1177" s="292">
        <v>0</v>
      </c>
      <c r="H1177" s="292">
        <v>1</v>
      </c>
      <c r="I1177" s="293">
        <v>792</v>
      </c>
      <c r="J1177" s="299">
        <v>0</v>
      </c>
    </row>
    <row r="1178" spans="1:10" ht="20" x14ac:dyDescent="0.2">
      <c r="A1178" s="291">
        <v>1537</v>
      </c>
      <c r="B1178" s="292">
        <v>36</v>
      </c>
      <c r="C1178" s="292">
        <v>21</v>
      </c>
      <c r="D1178" s="292">
        <v>4</v>
      </c>
      <c r="E1178" s="292">
        <v>9190</v>
      </c>
      <c r="F1178" s="292">
        <v>5.3</v>
      </c>
      <c r="G1178" s="292">
        <v>1</v>
      </c>
      <c r="H1178" s="292">
        <v>0</v>
      </c>
      <c r="I1178" s="293">
        <v>482</v>
      </c>
      <c r="J1178" s="299">
        <v>0</v>
      </c>
    </row>
    <row r="1179" spans="1:10" ht="20" x14ac:dyDescent="0.2">
      <c r="A1179" s="291">
        <v>1539</v>
      </c>
      <c r="B1179" s="292">
        <v>39</v>
      </c>
      <c r="C1179" s="292">
        <v>12</v>
      </c>
      <c r="D1179" s="292">
        <v>3</v>
      </c>
      <c r="E1179" s="292">
        <v>6300</v>
      </c>
      <c r="F1179" s="292">
        <v>8.4</v>
      </c>
      <c r="G1179" s="292">
        <v>1</v>
      </c>
      <c r="H1179" s="292">
        <v>1</v>
      </c>
      <c r="I1179" s="293">
        <v>509</v>
      </c>
      <c r="J1179" s="299">
        <v>0</v>
      </c>
    </row>
    <row r="1180" spans="1:10" ht="20" x14ac:dyDescent="0.2">
      <c r="A1180" s="291">
        <v>1543</v>
      </c>
      <c r="B1180" s="292">
        <v>40</v>
      </c>
      <c r="C1180" s="292">
        <v>20</v>
      </c>
      <c r="D1180" s="292">
        <v>3</v>
      </c>
      <c r="E1180" s="292">
        <v>16240</v>
      </c>
      <c r="F1180" s="292">
        <v>5.4</v>
      </c>
      <c r="G1180" s="292">
        <v>1</v>
      </c>
      <c r="H1180" s="292">
        <v>0</v>
      </c>
      <c r="I1180" s="293">
        <v>1002</v>
      </c>
      <c r="J1180" s="299">
        <v>0</v>
      </c>
    </row>
    <row r="1181" spans="1:10" ht="20" x14ac:dyDescent="0.2">
      <c r="A1181" s="291">
        <v>1544</v>
      </c>
      <c r="B1181" s="292">
        <v>32</v>
      </c>
      <c r="C1181" s="292">
        <v>21</v>
      </c>
      <c r="D1181" s="292">
        <v>2</v>
      </c>
      <c r="E1181" s="292">
        <v>5590</v>
      </c>
      <c r="F1181" s="292">
        <v>6.8</v>
      </c>
      <c r="G1181" s="292">
        <v>1</v>
      </c>
      <c r="H1181" s="292">
        <v>1</v>
      </c>
      <c r="I1181" s="293">
        <v>262</v>
      </c>
      <c r="J1181" s="299">
        <v>0</v>
      </c>
    </row>
    <row r="1182" spans="1:10" ht="20" x14ac:dyDescent="0.2">
      <c r="A1182" s="291">
        <v>1545</v>
      </c>
      <c r="B1182" s="292">
        <v>44</v>
      </c>
      <c r="C1182" s="292">
        <v>26</v>
      </c>
      <c r="D1182" s="292">
        <v>4</v>
      </c>
      <c r="E1182" s="292">
        <v>7420</v>
      </c>
      <c r="F1182" s="292">
        <v>1.5</v>
      </c>
      <c r="G1182" s="292">
        <v>1</v>
      </c>
      <c r="H1182" s="292">
        <v>0</v>
      </c>
      <c r="I1182" s="293">
        <v>126</v>
      </c>
      <c r="J1182" s="299">
        <v>0</v>
      </c>
    </row>
    <row r="1183" spans="1:10" ht="20" x14ac:dyDescent="0.2">
      <c r="A1183" s="291">
        <v>1546</v>
      </c>
      <c r="B1183" s="292">
        <v>55</v>
      </c>
      <c r="C1183" s="292">
        <v>38</v>
      </c>
      <c r="D1183" s="292">
        <v>1</v>
      </c>
      <c r="E1183" s="292">
        <v>26410.000000000004</v>
      </c>
      <c r="F1183" s="292">
        <v>2.8</v>
      </c>
      <c r="G1183" s="292">
        <v>0</v>
      </c>
      <c r="H1183" s="292">
        <v>0</v>
      </c>
      <c r="I1183" s="293">
        <v>2023</v>
      </c>
      <c r="J1183" s="299">
        <v>0</v>
      </c>
    </row>
    <row r="1184" spans="1:10" ht="20" x14ac:dyDescent="0.2">
      <c r="A1184" s="291">
        <v>1547</v>
      </c>
      <c r="B1184" s="292">
        <v>51</v>
      </c>
      <c r="C1184" s="292">
        <v>23</v>
      </c>
      <c r="D1184" s="292">
        <v>1</v>
      </c>
      <c r="E1184" s="292">
        <v>7530</v>
      </c>
      <c r="F1184" s="292">
        <v>5.5</v>
      </c>
      <c r="G1184" s="292">
        <v>1</v>
      </c>
      <c r="H1184" s="292">
        <v>0</v>
      </c>
      <c r="I1184" s="293">
        <v>286</v>
      </c>
      <c r="J1184" s="299">
        <v>0</v>
      </c>
    </row>
    <row r="1185" spans="1:10" ht="20" x14ac:dyDescent="0.2">
      <c r="A1185" s="291">
        <v>1549</v>
      </c>
      <c r="B1185" s="292">
        <v>39</v>
      </c>
      <c r="C1185" s="292">
        <v>14</v>
      </c>
      <c r="D1185" s="292">
        <v>2</v>
      </c>
      <c r="E1185" s="292">
        <v>7490</v>
      </c>
      <c r="F1185" s="292">
        <v>2.9</v>
      </c>
      <c r="G1185" s="292">
        <v>1</v>
      </c>
      <c r="H1185" s="292">
        <v>1</v>
      </c>
      <c r="I1185" s="293">
        <v>373</v>
      </c>
      <c r="J1185" s="299">
        <v>0</v>
      </c>
    </row>
    <row r="1186" spans="1:10" ht="20" x14ac:dyDescent="0.2">
      <c r="A1186" s="291">
        <v>1551</v>
      </c>
      <c r="B1186" s="292">
        <v>48</v>
      </c>
      <c r="C1186" s="292">
        <v>29</v>
      </c>
      <c r="D1186" s="292">
        <v>2</v>
      </c>
      <c r="E1186" s="292">
        <v>14120</v>
      </c>
      <c r="F1186" s="292">
        <v>6</v>
      </c>
      <c r="G1186" s="292">
        <v>0</v>
      </c>
      <c r="H1186" s="292">
        <v>0</v>
      </c>
      <c r="I1186" s="293">
        <v>1863</v>
      </c>
      <c r="J1186" s="299">
        <v>0</v>
      </c>
    </row>
    <row r="1187" spans="1:10" ht="20" x14ac:dyDescent="0.2">
      <c r="A1187" s="291">
        <v>1552</v>
      </c>
      <c r="B1187" s="292">
        <v>41</v>
      </c>
      <c r="C1187" s="292">
        <v>33</v>
      </c>
      <c r="D1187" s="292">
        <v>1</v>
      </c>
      <c r="E1187" s="292">
        <v>9380</v>
      </c>
      <c r="F1187" s="292">
        <v>5.2</v>
      </c>
      <c r="G1187" s="292">
        <v>1</v>
      </c>
      <c r="H1187" s="292">
        <v>1</v>
      </c>
      <c r="I1187" s="293">
        <v>501</v>
      </c>
      <c r="J1187" s="299">
        <v>0</v>
      </c>
    </row>
    <row r="1188" spans="1:10" ht="20" x14ac:dyDescent="0.2">
      <c r="A1188" s="291">
        <v>1553</v>
      </c>
      <c r="B1188" s="292">
        <v>40</v>
      </c>
      <c r="C1188" s="292">
        <v>22</v>
      </c>
      <c r="D1188" s="292">
        <v>3</v>
      </c>
      <c r="E1188" s="292">
        <v>9680</v>
      </c>
      <c r="F1188" s="292">
        <v>5.0999999999999996</v>
      </c>
      <c r="G1188" s="292">
        <v>1</v>
      </c>
      <c r="H1188" s="292">
        <v>0</v>
      </c>
      <c r="I1188" s="293">
        <v>722</v>
      </c>
      <c r="J1188" s="299">
        <v>0</v>
      </c>
    </row>
    <row r="1189" spans="1:10" ht="20" x14ac:dyDescent="0.2">
      <c r="A1189" s="291">
        <v>1555</v>
      </c>
      <c r="B1189" s="292">
        <v>31</v>
      </c>
      <c r="C1189" s="292">
        <v>16</v>
      </c>
      <c r="D1189" s="292">
        <v>1</v>
      </c>
      <c r="E1189" s="292">
        <v>5060</v>
      </c>
      <c r="F1189" s="292">
        <v>6</v>
      </c>
      <c r="G1189" s="292">
        <v>1</v>
      </c>
      <c r="H1189" s="292">
        <v>1</v>
      </c>
      <c r="I1189" s="293">
        <v>154</v>
      </c>
      <c r="J1189" s="299">
        <v>0</v>
      </c>
    </row>
    <row r="1190" spans="1:10" ht="20" x14ac:dyDescent="0.2">
      <c r="A1190" s="291">
        <v>1556</v>
      </c>
      <c r="B1190" s="292">
        <v>32</v>
      </c>
      <c r="C1190" s="292">
        <v>19</v>
      </c>
      <c r="D1190" s="292">
        <v>3</v>
      </c>
      <c r="E1190" s="292">
        <v>6540</v>
      </c>
      <c r="F1190" s="292">
        <v>4.5999999999999996</v>
      </c>
      <c r="G1190" s="292">
        <v>1</v>
      </c>
      <c r="H1190" s="292">
        <v>1</v>
      </c>
      <c r="I1190" s="293">
        <v>487</v>
      </c>
      <c r="J1190" s="299">
        <v>0</v>
      </c>
    </row>
    <row r="1191" spans="1:10" ht="20" x14ac:dyDescent="0.2">
      <c r="A1191" s="291">
        <v>1557</v>
      </c>
      <c r="B1191" s="292">
        <v>48</v>
      </c>
      <c r="C1191" s="292">
        <v>23</v>
      </c>
      <c r="D1191" s="292">
        <v>2</v>
      </c>
      <c r="E1191" s="292">
        <v>10610</v>
      </c>
      <c r="F1191" s="292">
        <v>6.8</v>
      </c>
      <c r="G1191" s="292">
        <v>1</v>
      </c>
      <c r="H1191" s="292">
        <v>1</v>
      </c>
      <c r="I1191" s="293">
        <v>206</v>
      </c>
      <c r="J1191" s="299">
        <v>0</v>
      </c>
    </row>
    <row r="1192" spans="1:10" ht="20" x14ac:dyDescent="0.2">
      <c r="A1192" s="291">
        <v>1558</v>
      </c>
      <c r="B1192" s="292">
        <v>51</v>
      </c>
      <c r="C1192" s="292">
        <v>29</v>
      </c>
      <c r="D1192" s="292">
        <v>1</v>
      </c>
      <c r="E1192" s="292">
        <v>9070</v>
      </c>
      <c r="F1192" s="292">
        <v>1.6</v>
      </c>
      <c r="G1192" s="292">
        <v>1</v>
      </c>
      <c r="H1192" s="292">
        <v>1</v>
      </c>
      <c r="I1192" s="293">
        <v>718</v>
      </c>
      <c r="J1192" s="299">
        <v>0</v>
      </c>
    </row>
    <row r="1193" spans="1:10" ht="20" x14ac:dyDescent="0.2">
      <c r="A1193" s="291">
        <v>1559</v>
      </c>
      <c r="B1193" s="292">
        <v>44</v>
      </c>
      <c r="C1193" s="292">
        <v>23</v>
      </c>
      <c r="D1193" s="292">
        <v>1</v>
      </c>
      <c r="E1193" s="292">
        <v>5990</v>
      </c>
      <c r="F1193" s="292">
        <v>7.6</v>
      </c>
      <c r="G1193" s="292">
        <v>1</v>
      </c>
      <c r="H1193" s="292">
        <v>0</v>
      </c>
      <c r="I1193" s="293">
        <v>446</v>
      </c>
      <c r="J1193" s="299">
        <v>0</v>
      </c>
    </row>
    <row r="1194" spans="1:10" ht="20" x14ac:dyDescent="0.2">
      <c r="A1194" s="291">
        <v>1560</v>
      </c>
      <c r="B1194" s="292">
        <v>38</v>
      </c>
      <c r="C1194" s="292">
        <v>20</v>
      </c>
      <c r="D1194" s="292">
        <v>2</v>
      </c>
      <c r="E1194" s="292">
        <v>6830</v>
      </c>
      <c r="F1194" s="292">
        <v>5.9</v>
      </c>
      <c r="G1194" s="292">
        <v>1</v>
      </c>
      <c r="H1194" s="292">
        <v>0</v>
      </c>
      <c r="I1194" s="293">
        <v>631</v>
      </c>
      <c r="J1194" s="299">
        <v>0</v>
      </c>
    </row>
    <row r="1195" spans="1:10" ht="20" x14ac:dyDescent="0.2">
      <c r="A1195" s="291">
        <v>1561</v>
      </c>
      <c r="B1195" s="292">
        <v>47</v>
      </c>
      <c r="C1195" s="292">
        <v>18</v>
      </c>
      <c r="D1195" s="292">
        <v>3</v>
      </c>
      <c r="E1195" s="292">
        <v>6130</v>
      </c>
      <c r="F1195" s="292">
        <v>10.7</v>
      </c>
      <c r="G1195" s="292">
        <v>0</v>
      </c>
      <c r="H1195" s="292">
        <v>1</v>
      </c>
      <c r="I1195" s="293">
        <v>435</v>
      </c>
      <c r="J1195" s="299">
        <v>0</v>
      </c>
    </row>
    <row r="1196" spans="1:10" ht="20" x14ac:dyDescent="0.2">
      <c r="A1196" s="291">
        <v>1562</v>
      </c>
      <c r="B1196" s="292">
        <v>29</v>
      </c>
      <c r="C1196" s="292">
        <v>13</v>
      </c>
      <c r="D1196" s="292">
        <v>2</v>
      </c>
      <c r="E1196" s="292">
        <v>5930</v>
      </c>
      <c r="F1196" s="292">
        <v>4.5999999999999996</v>
      </c>
      <c r="G1196" s="292">
        <v>1</v>
      </c>
      <c r="H1196" s="292">
        <v>0</v>
      </c>
      <c r="I1196" s="293">
        <v>636</v>
      </c>
      <c r="J1196" s="299">
        <v>0</v>
      </c>
    </row>
    <row r="1197" spans="1:10" ht="20" x14ac:dyDescent="0.2">
      <c r="A1197" s="291">
        <v>1563</v>
      </c>
      <c r="B1197" s="292">
        <v>44</v>
      </c>
      <c r="C1197" s="292">
        <v>24</v>
      </c>
      <c r="D1197" s="292">
        <v>2</v>
      </c>
      <c r="E1197" s="292">
        <v>8160</v>
      </c>
      <c r="F1197" s="292">
        <v>8.4</v>
      </c>
      <c r="G1197" s="292">
        <v>0</v>
      </c>
      <c r="H1197" s="292">
        <v>0</v>
      </c>
      <c r="I1197" s="293">
        <v>1020</v>
      </c>
      <c r="J1197" s="299">
        <v>0</v>
      </c>
    </row>
    <row r="1198" spans="1:10" ht="20" x14ac:dyDescent="0.2">
      <c r="A1198" s="291">
        <v>1564</v>
      </c>
      <c r="B1198" s="292">
        <v>37</v>
      </c>
      <c r="C1198" s="292">
        <v>18</v>
      </c>
      <c r="D1198" s="292">
        <v>1</v>
      </c>
      <c r="E1198" s="292">
        <v>5800</v>
      </c>
      <c r="F1198" s="292">
        <v>7.6</v>
      </c>
      <c r="G1198" s="292">
        <v>0</v>
      </c>
      <c r="H1198" s="292">
        <v>0</v>
      </c>
      <c r="I1198" s="293">
        <v>1153</v>
      </c>
      <c r="J1198" s="299">
        <v>0</v>
      </c>
    </row>
    <row r="1199" spans="1:10" ht="20" x14ac:dyDescent="0.2">
      <c r="A1199" s="291">
        <v>1565</v>
      </c>
      <c r="B1199" s="292">
        <v>30</v>
      </c>
      <c r="C1199" s="292">
        <v>16</v>
      </c>
      <c r="D1199" s="292">
        <v>1</v>
      </c>
      <c r="E1199" s="292">
        <v>5360</v>
      </c>
      <c r="F1199" s="292">
        <v>7.9</v>
      </c>
      <c r="G1199" s="292">
        <v>1</v>
      </c>
      <c r="H1199" s="292">
        <v>0</v>
      </c>
      <c r="I1199" s="293">
        <v>939</v>
      </c>
      <c r="J1199" s="299">
        <v>0</v>
      </c>
    </row>
    <row r="1200" spans="1:10" ht="20" x14ac:dyDescent="0.2">
      <c r="A1200" s="291">
        <v>1566</v>
      </c>
      <c r="B1200" s="292">
        <v>32</v>
      </c>
      <c r="C1200" s="292">
        <v>13</v>
      </c>
      <c r="D1200" s="292">
        <v>2</v>
      </c>
      <c r="E1200" s="292">
        <v>5480</v>
      </c>
      <c r="F1200" s="292">
        <v>4.0999999999999996</v>
      </c>
      <c r="G1200" s="292">
        <v>1</v>
      </c>
      <c r="H1200" s="292">
        <v>0</v>
      </c>
      <c r="I1200" s="293">
        <v>72</v>
      </c>
      <c r="J1200" s="299">
        <v>0</v>
      </c>
    </row>
    <row r="1201" spans="1:10" ht="20" x14ac:dyDescent="0.2">
      <c r="A1201" s="291">
        <v>1567</v>
      </c>
      <c r="B1201" s="292">
        <v>36</v>
      </c>
      <c r="C1201" s="292">
        <v>15</v>
      </c>
      <c r="D1201" s="292">
        <v>3</v>
      </c>
      <c r="E1201" s="292">
        <v>5750</v>
      </c>
      <c r="F1201" s="292">
        <v>2.7</v>
      </c>
      <c r="G1201" s="292">
        <v>1</v>
      </c>
      <c r="H1201" s="292">
        <v>0</v>
      </c>
      <c r="I1201" s="293">
        <v>185</v>
      </c>
      <c r="J1201" s="299">
        <v>0</v>
      </c>
    </row>
    <row r="1202" spans="1:10" ht="20" x14ac:dyDescent="0.2">
      <c r="A1202" s="291">
        <v>1569</v>
      </c>
      <c r="B1202" s="292">
        <v>39</v>
      </c>
      <c r="C1202" s="292">
        <v>22</v>
      </c>
      <c r="D1202" s="292">
        <v>1</v>
      </c>
      <c r="E1202" s="292">
        <v>6020</v>
      </c>
      <c r="F1202" s="292">
        <v>3.3</v>
      </c>
      <c r="G1202" s="292">
        <v>0</v>
      </c>
      <c r="H1202" s="292">
        <v>0</v>
      </c>
      <c r="I1202" s="293">
        <v>1194</v>
      </c>
      <c r="J1202" s="299">
        <v>0</v>
      </c>
    </row>
    <row r="1203" spans="1:10" ht="20" x14ac:dyDescent="0.2">
      <c r="A1203" s="291">
        <v>1570</v>
      </c>
      <c r="B1203" s="292">
        <v>38</v>
      </c>
      <c r="C1203" s="292">
        <v>18</v>
      </c>
      <c r="D1203" s="292">
        <v>1</v>
      </c>
      <c r="E1203" s="292">
        <v>6150</v>
      </c>
      <c r="F1203" s="292">
        <v>5.6</v>
      </c>
      <c r="G1203" s="292">
        <v>1</v>
      </c>
      <c r="H1203" s="292">
        <v>0</v>
      </c>
      <c r="I1203" s="293">
        <v>269</v>
      </c>
      <c r="J1203" s="299">
        <v>0</v>
      </c>
    </row>
    <row r="1204" spans="1:10" ht="20" x14ac:dyDescent="0.2">
      <c r="A1204" s="291">
        <v>1571</v>
      </c>
      <c r="B1204" s="292">
        <v>28</v>
      </c>
      <c r="C1204" s="292">
        <v>14</v>
      </c>
      <c r="D1204" s="292">
        <v>1</v>
      </c>
      <c r="E1204" s="292">
        <v>5500</v>
      </c>
      <c r="F1204" s="292">
        <v>4</v>
      </c>
      <c r="G1204" s="292">
        <v>0</v>
      </c>
      <c r="H1204" s="292">
        <v>1</v>
      </c>
      <c r="I1204" s="293">
        <v>376</v>
      </c>
      <c r="J1204" s="299">
        <v>0</v>
      </c>
    </row>
    <row r="1205" spans="1:10" ht="20" x14ac:dyDescent="0.2">
      <c r="A1205" s="291">
        <v>1572</v>
      </c>
      <c r="B1205" s="292">
        <v>46</v>
      </c>
      <c r="C1205" s="292">
        <v>16</v>
      </c>
      <c r="D1205" s="292">
        <v>2</v>
      </c>
      <c r="E1205" s="292">
        <v>5320</v>
      </c>
      <c r="F1205" s="292">
        <v>3.8</v>
      </c>
      <c r="G1205" s="292">
        <v>1</v>
      </c>
      <c r="H1205" s="292">
        <v>0</v>
      </c>
      <c r="I1205" s="293">
        <v>342</v>
      </c>
      <c r="J1205" s="299">
        <v>0</v>
      </c>
    </row>
    <row r="1206" spans="1:10" ht="20" x14ac:dyDescent="0.2">
      <c r="A1206" s="291">
        <v>1573</v>
      </c>
      <c r="B1206" s="292">
        <v>34</v>
      </c>
      <c r="C1206" s="292">
        <v>21</v>
      </c>
      <c r="D1206" s="292">
        <v>1</v>
      </c>
      <c r="E1206" s="292">
        <v>7240</v>
      </c>
      <c r="F1206" s="292">
        <v>2.2000000000000002</v>
      </c>
      <c r="G1206" s="292">
        <v>1</v>
      </c>
      <c r="H1206" s="292">
        <v>0</v>
      </c>
      <c r="I1206" s="293">
        <v>1098</v>
      </c>
      <c r="J1206" s="299">
        <v>0</v>
      </c>
    </row>
    <row r="1207" spans="1:10" ht="20" x14ac:dyDescent="0.2">
      <c r="A1207" s="291">
        <v>1575</v>
      </c>
      <c r="B1207" s="292">
        <v>58</v>
      </c>
      <c r="C1207" s="292">
        <v>46</v>
      </c>
      <c r="D1207" s="292">
        <v>1</v>
      </c>
      <c r="E1207" s="292">
        <v>17180</v>
      </c>
      <c r="F1207" s="292">
        <v>6.7</v>
      </c>
      <c r="G1207" s="292">
        <v>1</v>
      </c>
      <c r="H1207" s="292">
        <v>0</v>
      </c>
      <c r="I1207" s="293">
        <v>201</v>
      </c>
      <c r="J1207" s="299">
        <v>0</v>
      </c>
    </row>
    <row r="1208" spans="1:10" ht="20" x14ac:dyDescent="0.2">
      <c r="A1208" s="291">
        <v>1577</v>
      </c>
      <c r="B1208" s="292">
        <v>26</v>
      </c>
      <c r="C1208" s="292">
        <v>16</v>
      </c>
      <c r="D1208" s="292">
        <v>2</v>
      </c>
      <c r="E1208" s="292">
        <v>4710</v>
      </c>
      <c r="F1208" s="292">
        <v>2.7</v>
      </c>
      <c r="G1208" s="292">
        <v>0</v>
      </c>
      <c r="H1208" s="292">
        <v>0</v>
      </c>
      <c r="I1208" s="293">
        <v>141</v>
      </c>
      <c r="J1208" s="299">
        <v>0</v>
      </c>
    </row>
    <row r="1209" spans="1:10" ht="20" x14ac:dyDescent="0.2">
      <c r="A1209" s="291">
        <v>1578</v>
      </c>
      <c r="B1209" s="292">
        <v>38</v>
      </c>
      <c r="C1209" s="292">
        <v>19</v>
      </c>
      <c r="D1209" s="292">
        <v>3</v>
      </c>
      <c r="E1209" s="292">
        <v>9380</v>
      </c>
      <c r="F1209" s="292">
        <v>6.5</v>
      </c>
      <c r="G1209" s="292">
        <v>0</v>
      </c>
      <c r="H1209" s="292">
        <v>0</v>
      </c>
      <c r="I1209" s="293">
        <v>157</v>
      </c>
      <c r="J1209" s="299">
        <v>0</v>
      </c>
    </row>
    <row r="1210" spans="1:10" ht="20" x14ac:dyDescent="0.2">
      <c r="A1210" s="291">
        <v>1579</v>
      </c>
      <c r="B1210" s="292">
        <v>35</v>
      </c>
      <c r="C1210" s="292">
        <v>19</v>
      </c>
      <c r="D1210" s="292">
        <v>4</v>
      </c>
      <c r="E1210" s="292">
        <v>5890</v>
      </c>
      <c r="F1210" s="292">
        <v>4.4000000000000004</v>
      </c>
      <c r="G1210" s="292">
        <v>0</v>
      </c>
      <c r="H1210" s="292">
        <v>1</v>
      </c>
      <c r="I1210" s="293">
        <v>445</v>
      </c>
      <c r="J1210" s="299">
        <v>0</v>
      </c>
    </row>
    <row r="1211" spans="1:10" ht="20" x14ac:dyDescent="0.2">
      <c r="A1211" s="291">
        <v>1580</v>
      </c>
      <c r="B1211" s="292">
        <v>25</v>
      </c>
      <c r="C1211" s="292">
        <v>13</v>
      </c>
      <c r="D1211" s="292">
        <v>1</v>
      </c>
      <c r="E1211" s="292">
        <v>4850</v>
      </c>
      <c r="F1211" s="292">
        <v>3</v>
      </c>
      <c r="G1211" s="292">
        <v>1</v>
      </c>
      <c r="H1211" s="292">
        <v>0</v>
      </c>
      <c r="I1211" s="293">
        <v>868</v>
      </c>
      <c r="J1211" s="299">
        <v>0</v>
      </c>
    </row>
    <row r="1212" spans="1:10" ht="20" x14ac:dyDescent="0.2">
      <c r="A1212" s="291">
        <v>1582</v>
      </c>
      <c r="B1212" s="292">
        <v>39</v>
      </c>
      <c r="C1212" s="292">
        <v>29</v>
      </c>
      <c r="D1212" s="292">
        <v>1</v>
      </c>
      <c r="E1212" s="292">
        <v>11310</v>
      </c>
      <c r="F1212" s="292">
        <v>3.2</v>
      </c>
      <c r="G1212" s="292">
        <v>1</v>
      </c>
      <c r="H1212" s="292">
        <v>0</v>
      </c>
      <c r="I1212" s="293">
        <v>2240</v>
      </c>
      <c r="J1212" s="299">
        <v>0</v>
      </c>
    </row>
    <row r="1213" spans="1:10" ht="20" x14ac:dyDescent="0.2">
      <c r="A1213" s="291">
        <v>1583</v>
      </c>
      <c r="B1213" s="292">
        <v>46</v>
      </c>
      <c r="C1213" s="292">
        <v>26</v>
      </c>
      <c r="D1213" s="292">
        <v>2</v>
      </c>
      <c r="E1213" s="292">
        <v>6630</v>
      </c>
      <c r="F1213" s="292">
        <v>4.7</v>
      </c>
      <c r="G1213" s="292">
        <v>0</v>
      </c>
      <c r="H1213" s="292">
        <v>0</v>
      </c>
      <c r="I1213" s="293">
        <v>435</v>
      </c>
      <c r="J1213" s="299">
        <v>0</v>
      </c>
    </row>
    <row r="1214" spans="1:10" ht="20" x14ac:dyDescent="0.2">
      <c r="A1214" s="291">
        <v>1584</v>
      </c>
      <c r="B1214" s="292">
        <v>46</v>
      </c>
      <c r="C1214" s="292">
        <v>16</v>
      </c>
      <c r="D1214" s="292">
        <v>3</v>
      </c>
      <c r="E1214" s="292">
        <v>6160</v>
      </c>
      <c r="F1214" s="292">
        <v>3.5</v>
      </c>
      <c r="G1214" s="292">
        <v>1</v>
      </c>
      <c r="H1214" s="292">
        <v>0</v>
      </c>
      <c r="I1214" s="293">
        <v>1005</v>
      </c>
      <c r="J1214" s="299">
        <v>0</v>
      </c>
    </row>
    <row r="1215" spans="1:10" ht="20" x14ac:dyDescent="0.2">
      <c r="A1215" s="291">
        <v>1585</v>
      </c>
      <c r="B1215" s="292">
        <v>57</v>
      </c>
      <c r="C1215" s="292">
        <v>46</v>
      </c>
      <c r="D1215" s="292">
        <v>1</v>
      </c>
      <c r="E1215" s="292">
        <v>19560.000000000004</v>
      </c>
      <c r="F1215" s="292">
        <v>5.2</v>
      </c>
      <c r="G1215" s="292">
        <v>1</v>
      </c>
      <c r="H1215" s="292">
        <v>1</v>
      </c>
      <c r="I1215" s="293">
        <v>925</v>
      </c>
      <c r="J1215" s="299">
        <v>0</v>
      </c>
    </row>
    <row r="1216" spans="1:10" ht="20" x14ac:dyDescent="0.2">
      <c r="A1216" s="291">
        <v>1586</v>
      </c>
      <c r="B1216" s="292">
        <v>45</v>
      </c>
      <c r="C1216" s="292">
        <v>31</v>
      </c>
      <c r="D1216" s="292">
        <v>2</v>
      </c>
      <c r="E1216" s="292">
        <v>13000</v>
      </c>
      <c r="F1216" s="292">
        <v>0.3</v>
      </c>
      <c r="G1216" s="292">
        <v>1</v>
      </c>
      <c r="H1216" s="292">
        <v>0</v>
      </c>
      <c r="I1216" s="293">
        <v>161</v>
      </c>
      <c r="J1216" s="299">
        <v>0</v>
      </c>
    </row>
    <row r="1217" spans="1:10" ht="20" x14ac:dyDescent="0.2">
      <c r="A1217" s="291">
        <v>1587</v>
      </c>
      <c r="B1217" s="292">
        <v>50</v>
      </c>
      <c r="C1217" s="292">
        <v>16</v>
      </c>
      <c r="D1217" s="292">
        <v>1</v>
      </c>
      <c r="E1217" s="292">
        <v>5660</v>
      </c>
      <c r="F1217" s="292">
        <v>6.4</v>
      </c>
      <c r="G1217" s="292">
        <v>0</v>
      </c>
      <c r="H1217" s="292">
        <v>1</v>
      </c>
      <c r="I1217" s="293">
        <v>375</v>
      </c>
      <c r="J1217" s="299">
        <v>0</v>
      </c>
    </row>
    <row r="1218" spans="1:10" ht="20" x14ac:dyDescent="0.2">
      <c r="A1218" s="291">
        <v>1588</v>
      </c>
      <c r="B1218" s="292">
        <v>28</v>
      </c>
      <c r="C1218" s="292">
        <v>12</v>
      </c>
      <c r="D1218" s="292">
        <v>3</v>
      </c>
      <c r="E1218" s="292">
        <v>6610</v>
      </c>
      <c r="F1218" s="292">
        <v>4.4000000000000004</v>
      </c>
      <c r="G1218" s="292">
        <v>0</v>
      </c>
      <c r="H1218" s="292">
        <v>1</v>
      </c>
      <c r="I1218" s="293">
        <v>904</v>
      </c>
      <c r="J1218" s="299">
        <v>0</v>
      </c>
    </row>
    <row r="1219" spans="1:10" ht="20" x14ac:dyDescent="0.2">
      <c r="A1219" s="291">
        <v>1590</v>
      </c>
      <c r="B1219" s="292">
        <v>26</v>
      </c>
      <c r="C1219" s="292">
        <v>15</v>
      </c>
      <c r="D1219" s="292">
        <v>2</v>
      </c>
      <c r="E1219" s="292">
        <v>5120</v>
      </c>
      <c r="F1219" s="292">
        <v>6.7</v>
      </c>
      <c r="G1219" s="292">
        <v>1</v>
      </c>
      <c r="H1219" s="292">
        <v>0</v>
      </c>
      <c r="I1219" s="293">
        <v>569</v>
      </c>
      <c r="J1219" s="299">
        <v>0</v>
      </c>
    </row>
    <row r="1220" spans="1:10" ht="20" x14ac:dyDescent="0.2">
      <c r="A1220" s="291">
        <v>1591</v>
      </c>
      <c r="B1220" s="292">
        <v>35</v>
      </c>
      <c r="C1220" s="292">
        <v>20</v>
      </c>
      <c r="D1220" s="292">
        <v>1</v>
      </c>
      <c r="E1220" s="292">
        <v>6400</v>
      </c>
      <c r="F1220" s="292">
        <v>5.7</v>
      </c>
      <c r="G1220" s="292">
        <v>1</v>
      </c>
      <c r="H1220" s="292">
        <v>0</v>
      </c>
      <c r="I1220" s="293">
        <v>96</v>
      </c>
      <c r="J1220" s="299">
        <v>0</v>
      </c>
    </row>
    <row r="1221" spans="1:10" ht="20" x14ac:dyDescent="0.2">
      <c r="A1221" s="291">
        <v>1593</v>
      </c>
      <c r="B1221" s="292">
        <v>29</v>
      </c>
      <c r="C1221" s="292">
        <v>13</v>
      </c>
      <c r="D1221" s="292">
        <v>2</v>
      </c>
      <c r="E1221" s="292">
        <v>5410</v>
      </c>
      <c r="F1221" s="292">
        <v>7.3</v>
      </c>
      <c r="G1221" s="292">
        <v>0</v>
      </c>
      <c r="H1221" s="292">
        <v>0</v>
      </c>
      <c r="I1221" s="293">
        <v>155</v>
      </c>
      <c r="J1221" s="299">
        <v>0</v>
      </c>
    </row>
    <row r="1222" spans="1:10" ht="20" x14ac:dyDescent="0.2">
      <c r="A1222" s="291">
        <v>1595</v>
      </c>
      <c r="B1222" s="292">
        <v>26</v>
      </c>
      <c r="C1222" s="292">
        <v>15</v>
      </c>
      <c r="D1222" s="292">
        <v>2</v>
      </c>
      <c r="E1222" s="292">
        <v>5090</v>
      </c>
      <c r="F1222" s="292">
        <v>1.6</v>
      </c>
      <c r="G1222" s="292">
        <v>1</v>
      </c>
      <c r="H1222" s="292">
        <v>0</v>
      </c>
      <c r="I1222" s="293">
        <v>181</v>
      </c>
      <c r="J1222" s="299">
        <v>0</v>
      </c>
    </row>
    <row r="1223" spans="1:10" ht="20" x14ac:dyDescent="0.2">
      <c r="A1223" s="291">
        <v>1597</v>
      </c>
      <c r="B1223" s="292">
        <v>42</v>
      </c>
      <c r="C1223" s="292">
        <v>23</v>
      </c>
      <c r="D1223" s="292">
        <v>1</v>
      </c>
      <c r="E1223" s="292">
        <v>7350</v>
      </c>
      <c r="F1223" s="292">
        <v>2.1</v>
      </c>
      <c r="G1223" s="292">
        <v>0</v>
      </c>
      <c r="H1223" s="292">
        <v>0</v>
      </c>
      <c r="I1223" s="293">
        <v>610</v>
      </c>
      <c r="J1223" s="299">
        <v>0</v>
      </c>
    </row>
    <row r="1224" spans="1:10" ht="20" x14ac:dyDescent="0.2">
      <c r="A1224" s="291">
        <v>1598</v>
      </c>
      <c r="B1224" s="292">
        <v>39</v>
      </c>
      <c r="C1224" s="292">
        <v>29</v>
      </c>
      <c r="D1224" s="292">
        <v>1</v>
      </c>
      <c r="E1224" s="292">
        <v>10330</v>
      </c>
      <c r="F1224" s="292">
        <v>0.4</v>
      </c>
      <c r="G1224" s="292">
        <v>0</v>
      </c>
      <c r="H1224" s="292">
        <v>0</v>
      </c>
      <c r="I1224" s="293">
        <v>1239</v>
      </c>
      <c r="J1224" s="299">
        <v>0</v>
      </c>
    </row>
    <row r="1225" spans="1:10" ht="20" x14ac:dyDescent="0.2">
      <c r="A1225" s="291">
        <v>1600</v>
      </c>
      <c r="B1225" s="292">
        <v>40</v>
      </c>
      <c r="C1225" s="292">
        <v>28</v>
      </c>
      <c r="D1225" s="292">
        <v>1</v>
      </c>
      <c r="E1225" s="292">
        <v>6090</v>
      </c>
      <c r="F1225" s="292">
        <v>0.1</v>
      </c>
      <c r="G1225" s="292">
        <v>1</v>
      </c>
      <c r="H1225" s="292">
        <v>0</v>
      </c>
      <c r="I1225" s="293">
        <v>588</v>
      </c>
      <c r="J1225" s="299">
        <v>0</v>
      </c>
    </row>
    <row r="1226" spans="1:10" ht="20" x14ac:dyDescent="0.2">
      <c r="A1226" s="291">
        <v>1602</v>
      </c>
      <c r="B1226" s="292">
        <v>27</v>
      </c>
      <c r="C1226" s="292">
        <v>12</v>
      </c>
      <c r="D1226" s="292">
        <v>2</v>
      </c>
      <c r="E1226" s="292">
        <v>5900</v>
      </c>
      <c r="F1226" s="292">
        <v>6.5</v>
      </c>
      <c r="G1226" s="292">
        <v>0</v>
      </c>
      <c r="H1226" s="292">
        <v>1</v>
      </c>
      <c r="I1226" s="293">
        <v>423</v>
      </c>
      <c r="J1226" s="299">
        <v>0</v>
      </c>
    </row>
    <row r="1227" spans="1:10" ht="20" x14ac:dyDescent="0.2">
      <c r="A1227" s="291">
        <v>1605</v>
      </c>
      <c r="B1227" s="292">
        <v>59</v>
      </c>
      <c r="C1227" s="292">
        <v>30</v>
      </c>
      <c r="D1227" s="292">
        <v>1</v>
      </c>
      <c r="E1227" s="292">
        <v>8190.0000000000009</v>
      </c>
      <c r="F1227" s="292">
        <v>4.0999999999999996</v>
      </c>
      <c r="G1227" s="292">
        <v>1</v>
      </c>
      <c r="H1227" s="292">
        <v>0</v>
      </c>
      <c r="I1227" s="293">
        <v>285</v>
      </c>
      <c r="J1227" s="299">
        <v>0</v>
      </c>
    </row>
    <row r="1228" spans="1:10" ht="20" x14ac:dyDescent="0.2">
      <c r="A1228" s="291">
        <v>1606</v>
      </c>
      <c r="B1228" s="292">
        <v>26</v>
      </c>
      <c r="C1228" s="292">
        <v>13</v>
      </c>
      <c r="D1228" s="292">
        <v>1</v>
      </c>
      <c r="E1228" s="292">
        <v>4450</v>
      </c>
      <c r="F1228" s="292">
        <v>4.0999999999999996</v>
      </c>
      <c r="G1228" s="292">
        <v>1</v>
      </c>
      <c r="H1228" s="292">
        <v>1</v>
      </c>
      <c r="I1228" s="293">
        <v>225</v>
      </c>
      <c r="J1228" s="299">
        <v>0</v>
      </c>
    </row>
    <row r="1229" spans="1:10" ht="20" x14ac:dyDescent="0.2">
      <c r="A1229" s="291">
        <v>1607</v>
      </c>
      <c r="B1229" s="292">
        <v>37</v>
      </c>
      <c r="C1229" s="292">
        <v>23</v>
      </c>
      <c r="D1229" s="292">
        <v>1</v>
      </c>
      <c r="E1229" s="292">
        <v>6080</v>
      </c>
      <c r="F1229" s="292">
        <v>4.8</v>
      </c>
      <c r="G1229" s="292">
        <v>1</v>
      </c>
      <c r="H1229" s="292">
        <v>0</v>
      </c>
      <c r="I1229" s="293">
        <v>489</v>
      </c>
      <c r="J1229" s="299">
        <v>0</v>
      </c>
    </row>
    <row r="1230" spans="1:10" ht="20" x14ac:dyDescent="0.2">
      <c r="A1230" s="291">
        <v>1608</v>
      </c>
      <c r="B1230" s="292">
        <v>46</v>
      </c>
      <c r="C1230" s="292">
        <v>12</v>
      </c>
      <c r="D1230" s="292">
        <v>1</v>
      </c>
      <c r="E1230" s="292">
        <v>4630</v>
      </c>
      <c r="F1230" s="292">
        <v>5.7</v>
      </c>
      <c r="G1230" s="292">
        <v>1</v>
      </c>
      <c r="H1230" s="292">
        <v>0</v>
      </c>
      <c r="I1230" s="293">
        <v>332</v>
      </c>
      <c r="J1230" s="299">
        <v>0</v>
      </c>
    </row>
    <row r="1231" spans="1:10" ht="20" x14ac:dyDescent="0.2">
      <c r="A1231" s="291">
        <v>1609</v>
      </c>
      <c r="B1231" s="292">
        <v>31</v>
      </c>
      <c r="C1231" s="292">
        <v>17</v>
      </c>
      <c r="D1231" s="292">
        <v>1</v>
      </c>
      <c r="E1231" s="292">
        <v>5750</v>
      </c>
      <c r="F1231" s="292">
        <v>8.9</v>
      </c>
      <c r="G1231" s="292">
        <v>1</v>
      </c>
      <c r="H1231" s="292">
        <v>1</v>
      </c>
      <c r="I1231" s="293">
        <v>135</v>
      </c>
      <c r="J1231" s="299">
        <v>0</v>
      </c>
    </row>
    <row r="1232" spans="1:10" ht="20" x14ac:dyDescent="0.2">
      <c r="A1232" s="291">
        <v>1610</v>
      </c>
      <c r="B1232" s="292">
        <v>43</v>
      </c>
      <c r="C1232" s="292">
        <v>20</v>
      </c>
      <c r="D1232" s="292">
        <v>1</v>
      </c>
      <c r="E1232" s="292">
        <v>6140</v>
      </c>
      <c r="F1232" s="292">
        <v>3.4</v>
      </c>
      <c r="G1232" s="292">
        <v>1</v>
      </c>
      <c r="H1232" s="292">
        <v>0</v>
      </c>
      <c r="I1232" s="293">
        <v>234</v>
      </c>
      <c r="J1232" s="299">
        <v>0</v>
      </c>
    </row>
    <row r="1233" spans="1:10" ht="20" x14ac:dyDescent="0.2">
      <c r="A1233" s="291">
        <v>1611</v>
      </c>
      <c r="B1233" s="292">
        <v>37</v>
      </c>
      <c r="C1233" s="292">
        <v>15</v>
      </c>
      <c r="D1233" s="292">
        <v>1</v>
      </c>
      <c r="E1233" s="292">
        <v>6530</v>
      </c>
      <c r="F1233" s="292">
        <v>7.5</v>
      </c>
      <c r="G1233" s="292">
        <v>0</v>
      </c>
      <c r="H1233" s="292">
        <v>0</v>
      </c>
      <c r="I1233" s="293">
        <v>216</v>
      </c>
      <c r="J1233" s="299">
        <v>0</v>
      </c>
    </row>
    <row r="1234" spans="1:10" ht="20" x14ac:dyDescent="0.2">
      <c r="A1234" s="291">
        <v>1612</v>
      </c>
      <c r="B1234" s="292">
        <v>36</v>
      </c>
      <c r="C1234" s="292">
        <v>29</v>
      </c>
      <c r="D1234" s="292">
        <v>1</v>
      </c>
      <c r="E1234" s="292">
        <v>8310</v>
      </c>
      <c r="F1234" s="292">
        <v>5.8</v>
      </c>
      <c r="G1234" s="292">
        <v>1</v>
      </c>
      <c r="H1234" s="292">
        <v>0</v>
      </c>
      <c r="I1234" s="293">
        <v>1848</v>
      </c>
      <c r="J1234" s="299">
        <v>0</v>
      </c>
    </row>
    <row r="1235" spans="1:10" ht="20" x14ac:dyDescent="0.2">
      <c r="A1235" s="291">
        <v>1613</v>
      </c>
      <c r="B1235" s="292">
        <v>29</v>
      </c>
      <c r="C1235" s="292">
        <v>15</v>
      </c>
      <c r="D1235" s="292">
        <v>2</v>
      </c>
      <c r="E1235" s="292">
        <v>4670</v>
      </c>
      <c r="F1235" s="292">
        <v>2.9</v>
      </c>
      <c r="G1235" s="292">
        <v>1</v>
      </c>
      <c r="H1235" s="292">
        <v>1</v>
      </c>
      <c r="I1235" s="293">
        <v>1068</v>
      </c>
      <c r="J1235" s="299">
        <v>0</v>
      </c>
    </row>
    <row r="1236" spans="1:10" ht="20" x14ac:dyDescent="0.2">
      <c r="A1236" s="291">
        <v>1614</v>
      </c>
      <c r="B1236" s="292">
        <v>38</v>
      </c>
      <c r="C1236" s="292">
        <v>28</v>
      </c>
      <c r="D1236" s="292">
        <v>1</v>
      </c>
      <c r="E1236" s="292">
        <v>6470</v>
      </c>
      <c r="F1236" s="292">
        <v>1.8</v>
      </c>
      <c r="G1236" s="292">
        <v>1</v>
      </c>
      <c r="H1236" s="292">
        <v>0</v>
      </c>
      <c r="I1236" s="293">
        <v>519</v>
      </c>
      <c r="J1236" s="299">
        <v>0</v>
      </c>
    </row>
    <row r="1237" spans="1:10" ht="20" x14ac:dyDescent="0.2">
      <c r="A1237" s="291">
        <v>1617</v>
      </c>
      <c r="B1237" s="292">
        <v>37</v>
      </c>
      <c r="C1237" s="292">
        <v>19</v>
      </c>
      <c r="D1237" s="292">
        <v>2</v>
      </c>
      <c r="E1237" s="292">
        <v>5550</v>
      </c>
      <c r="F1237" s="292">
        <v>4.3</v>
      </c>
      <c r="G1237" s="292">
        <v>0</v>
      </c>
      <c r="H1237" s="292">
        <v>0</v>
      </c>
      <c r="I1237" s="293">
        <v>560</v>
      </c>
      <c r="J1237" s="299">
        <v>0</v>
      </c>
    </row>
    <row r="1238" spans="1:10" ht="20" x14ac:dyDescent="0.2">
      <c r="A1238" s="291">
        <v>1618</v>
      </c>
      <c r="B1238" s="292">
        <v>37</v>
      </c>
      <c r="C1238" s="292">
        <v>24</v>
      </c>
      <c r="D1238" s="292">
        <v>2</v>
      </c>
      <c r="E1238" s="292">
        <v>7630</v>
      </c>
      <c r="F1238" s="292">
        <v>8</v>
      </c>
      <c r="G1238" s="292">
        <v>0</v>
      </c>
      <c r="H1238" s="292">
        <v>0</v>
      </c>
      <c r="I1238" s="293">
        <v>197</v>
      </c>
      <c r="J1238" s="299">
        <v>0</v>
      </c>
    </row>
    <row r="1239" spans="1:10" ht="20" x14ac:dyDescent="0.2">
      <c r="A1239" s="291">
        <v>1619</v>
      </c>
      <c r="B1239" s="292">
        <v>37</v>
      </c>
      <c r="C1239" s="292">
        <v>20</v>
      </c>
      <c r="D1239" s="292">
        <v>1</v>
      </c>
      <c r="E1239" s="292">
        <v>5860</v>
      </c>
      <c r="F1239" s="292">
        <v>5.6</v>
      </c>
      <c r="G1239" s="292">
        <v>1</v>
      </c>
      <c r="H1239" s="292">
        <v>1</v>
      </c>
      <c r="I1239" s="293">
        <v>263</v>
      </c>
      <c r="J1239" s="299">
        <v>0</v>
      </c>
    </row>
    <row r="1240" spans="1:10" ht="20" x14ac:dyDescent="0.2">
      <c r="A1240" s="291">
        <v>1620</v>
      </c>
      <c r="B1240" s="292">
        <v>36</v>
      </c>
      <c r="C1240" s="292">
        <v>29</v>
      </c>
      <c r="D1240" s="292">
        <v>1</v>
      </c>
      <c r="E1240" s="292">
        <v>8270</v>
      </c>
      <c r="F1240" s="292">
        <v>5.7</v>
      </c>
      <c r="G1240" s="292">
        <v>1</v>
      </c>
      <c r="H1240" s="292">
        <v>1</v>
      </c>
      <c r="I1240" s="293">
        <v>884</v>
      </c>
      <c r="J1240" s="299">
        <v>0</v>
      </c>
    </row>
    <row r="1241" spans="1:10" ht="20" x14ac:dyDescent="0.2">
      <c r="A1241" s="291">
        <v>1621</v>
      </c>
      <c r="B1241" s="292">
        <v>37</v>
      </c>
      <c r="C1241" s="292">
        <v>23</v>
      </c>
      <c r="D1241" s="292">
        <v>1</v>
      </c>
      <c r="E1241" s="292">
        <v>7640</v>
      </c>
      <c r="F1241" s="292">
        <v>6</v>
      </c>
      <c r="G1241" s="292">
        <v>0</v>
      </c>
      <c r="H1241" s="292">
        <v>0</v>
      </c>
      <c r="I1241" s="293">
        <v>1348</v>
      </c>
      <c r="J1241" s="299">
        <v>0</v>
      </c>
    </row>
    <row r="1242" spans="1:10" ht="20" x14ac:dyDescent="0.2">
      <c r="A1242" s="291">
        <v>1623</v>
      </c>
      <c r="B1242" s="292">
        <v>48</v>
      </c>
      <c r="C1242" s="292">
        <v>38</v>
      </c>
      <c r="D1242" s="292">
        <v>1</v>
      </c>
      <c r="E1242" s="292">
        <v>10640</v>
      </c>
      <c r="F1242" s="292">
        <v>1.6</v>
      </c>
      <c r="G1242" s="292">
        <v>1</v>
      </c>
      <c r="H1242" s="292">
        <v>1</v>
      </c>
      <c r="I1242" s="293">
        <v>1192</v>
      </c>
      <c r="J1242" s="299">
        <v>0</v>
      </c>
    </row>
    <row r="1243" spans="1:10" ht="20" x14ac:dyDescent="0.2">
      <c r="A1243" s="291">
        <v>1624</v>
      </c>
      <c r="B1243" s="292">
        <v>48</v>
      </c>
      <c r="C1243" s="292">
        <v>35</v>
      </c>
      <c r="D1243" s="292">
        <v>1</v>
      </c>
      <c r="E1243" s="292">
        <v>9910</v>
      </c>
      <c r="F1243" s="292">
        <v>5.4</v>
      </c>
      <c r="G1243" s="292">
        <v>0</v>
      </c>
      <c r="H1243" s="292">
        <v>0</v>
      </c>
      <c r="I1243" s="293">
        <v>806</v>
      </c>
      <c r="J1243" s="299">
        <v>0</v>
      </c>
    </row>
    <row r="1244" spans="1:10" ht="20" x14ac:dyDescent="0.2">
      <c r="A1244" s="291">
        <v>1625</v>
      </c>
      <c r="B1244" s="292">
        <v>33</v>
      </c>
      <c r="C1244" s="292">
        <v>15</v>
      </c>
      <c r="D1244" s="292">
        <v>1</v>
      </c>
      <c r="E1244" s="292">
        <v>5620</v>
      </c>
      <c r="F1244" s="292">
        <v>5.5</v>
      </c>
      <c r="G1244" s="292">
        <v>0</v>
      </c>
      <c r="H1244" s="292">
        <v>1</v>
      </c>
      <c r="I1244" s="293">
        <v>300</v>
      </c>
      <c r="J1244" s="299">
        <v>0</v>
      </c>
    </row>
    <row r="1245" spans="1:10" ht="20" x14ac:dyDescent="0.2">
      <c r="A1245" s="291">
        <v>1626</v>
      </c>
      <c r="B1245" s="292">
        <v>36</v>
      </c>
      <c r="C1245" s="292">
        <v>12</v>
      </c>
      <c r="D1245" s="292">
        <v>3</v>
      </c>
      <c r="E1245" s="292">
        <v>5730</v>
      </c>
      <c r="F1245" s="292">
        <v>5.3</v>
      </c>
      <c r="G1245" s="292">
        <v>0</v>
      </c>
      <c r="H1245" s="292">
        <v>1</v>
      </c>
      <c r="I1245" s="293">
        <v>1167</v>
      </c>
      <c r="J1245" s="299">
        <v>0</v>
      </c>
    </row>
    <row r="1246" spans="1:10" ht="20" x14ac:dyDescent="0.2">
      <c r="A1246" s="291">
        <v>1627</v>
      </c>
      <c r="B1246" s="292">
        <v>48</v>
      </c>
      <c r="C1246" s="292">
        <v>28</v>
      </c>
      <c r="D1246" s="292">
        <v>3</v>
      </c>
      <c r="E1246" s="292">
        <v>17400</v>
      </c>
      <c r="F1246" s="292">
        <v>1.7</v>
      </c>
      <c r="G1246" s="292">
        <v>1</v>
      </c>
      <c r="H1246" s="292">
        <v>0</v>
      </c>
      <c r="I1246" s="293">
        <v>1818</v>
      </c>
      <c r="J1246" s="299">
        <v>0</v>
      </c>
    </row>
    <row r="1247" spans="1:10" ht="20" x14ac:dyDescent="0.2">
      <c r="A1247" s="291">
        <v>1628</v>
      </c>
      <c r="B1247" s="292">
        <v>42</v>
      </c>
      <c r="C1247" s="292">
        <v>25</v>
      </c>
      <c r="D1247" s="292">
        <v>1</v>
      </c>
      <c r="E1247" s="292">
        <v>7310</v>
      </c>
      <c r="F1247" s="292">
        <v>4.3</v>
      </c>
      <c r="G1247" s="292">
        <v>1</v>
      </c>
      <c r="H1247" s="292">
        <v>0</v>
      </c>
      <c r="I1247" s="293">
        <v>1247</v>
      </c>
      <c r="J1247" s="299">
        <v>0</v>
      </c>
    </row>
    <row r="1248" spans="1:10" ht="20" x14ac:dyDescent="0.2">
      <c r="A1248" s="291">
        <v>1629</v>
      </c>
      <c r="B1248" s="292">
        <v>39</v>
      </c>
      <c r="C1248" s="292">
        <v>32</v>
      </c>
      <c r="D1248" s="292">
        <v>1</v>
      </c>
      <c r="E1248" s="292">
        <v>9130</v>
      </c>
      <c r="F1248" s="292">
        <v>7.8</v>
      </c>
      <c r="G1248" s="292">
        <v>1</v>
      </c>
      <c r="H1248" s="292">
        <v>1</v>
      </c>
      <c r="I1248" s="293">
        <v>835</v>
      </c>
      <c r="J1248" s="299">
        <v>0</v>
      </c>
    </row>
    <row r="1249" spans="1:10" ht="20" x14ac:dyDescent="0.2">
      <c r="A1249" s="291">
        <v>1631</v>
      </c>
      <c r="B1249" s="292">
        <v>37</v>
      </c>
      <c r="C1249" s="292">
        <v>15</v>
      </c>
      <c r="D1249" s="292">
        <v>4</v>
      </c>
      <c r="E1249" s="292">
        <v>5440</v>
      </c>
      <c r="F1249" s="292">
        <v>4.5</v>
      </c>
      <c r="G1249" s="292">
        <v>0</v>
      </c>
      <c r="H1249" s="292">
        <v>0</v>
      </c>
      <c r="I1249" s="293">
        <v>84</v>
      </c>
      <c r="J1249" s="299">
        <v>0</v>
      </c>
    </row>
    <row r="1250" spans="1:10" ht="20" x14ac:dyDescent="0.2">
      <c r="A1250" s="291">
        <v>1632</v>
      </c>
      <c r="B1250" s="292">
        <v>33</v>
      </c>
      <c r="C1250" s="292">
        <v>19</v>
      </c>
      <c r="D1250" s="292">
        <v>1</v>
      </c>
      <c r="E1250" s="292">
        <v>6230</v>
      </c>
      <c r="F1250" s="292">
        <v>3.1</v>
      </c>
      <c r="G1250" s="292">
        <v>1</v>
      </c>
      <c r="H1250" s="292">
        <v>1</v>
      </c>
      <c r="I1250" s="293">
        <v>608</v>
      </c>
      <c r="J1250" s="299">
        <v>0</v>
      </c>
    </row>
    <row r="1251" spans="1:10" ht="20" x14ac:dyDescent="0.2">
      <c r="A1251" s="291">
        <v>1634</v>
      </c>
      <c r="B1251" s="292">
        <v>40</v>
      </c>
      <c r="C1251" s="292">
        <v>12</v>
      </c>
      <c r="D1251" s="292">
        <v>1</v>
      </c>
      <c r="E1251" s="292">
        <v>4740</v>
      </c>
      <c r="F1251" s="292">
        <v>5.2</v>
      </c>
      <c r="G1251" s="292">
        <v>0</v>
      </c>
      <c r="H1251" s="292">
        <v>0</v>
      </c>
      <c r="I1251" s="293">
        <v>457</v>
      </c>
      <c r="J1251" s="299">
        <v>0</v>
      </c>
    </row>
    <row r="1252" spans="1:10" ht="20" x14ac:dyDescent="0.2">
      <c r="A1252" s="291">
        <v>1635</v>
      </c>
      <c r="B1252" s="292">
        <v>33</v>
      </c>
      <c r="C1252" s="292">
        <v>20</v>
      </c>
      <c r="D1252" s="292">
        <v>2</v>
      </c>
      <c r="E1252" s="292">
        <v>4920</v>
      </c>
      <c r="F1252" s="292">
        <v>8.4</v>
      </c>
      <c r="G1252" s="292">
        <v>0</v>
      </c>
      <c r="H1252" s="292">
        <v>0</v>
      </c>
      <c r="I1252" s="293">
        <v>199</v>
      </c>
      <c r="J1252" s="299">
        <v>0</v>
      </c>
    </row>
    <row r="1253" spans="1:10" ht="20" x14ac:dyDescent="0.2">
      <c r="A1253" s="291">
        <v>1638</v>
      </c>
      <c r="B1253" s="292">
        <v>28</v>
      </c>
      <c r="C1253" s="292">
        <v>18</v>
      </c>
      <c r="D1253" s="292">
        <v>1</v>
      </c>
      <c r="E1253" s="292">
        <v>5220</v>
      </c>
      <c r="F1253" s="292">
        <v>7.2</v>
      </c>
      <c r="G1253" s="292">
        <v>0</v>
      </c>
      <c r="H1253" s="292">
        <v>1</v>
      </c>
      <c r="I1253" s="293">
        <v>367</v>
      </c>
      <c r="J1253" s="299">
        <v>0</v>
      </c>
    </row>
    <row r="1254" spans="1:10" ht="20" x14ac:dyDescent="0.2">
      <c r="A1254" s="291">
        <v>1639</v>
      </c>
      <c r="B1254" s="292">
        <v>27</v>
      </c>
      <c r="C1254" s="292">
        <v>13</v>
      </c>
      <c r="D1254" s="292">
        <v>1</v>
      </c>
      <c r="E1254" s="292">
        <v>4760</v>
      </c>
      <c r="F1254" s="292">
        <v>5.0999999999999996</v>
      </c>
      <c r="G1254" s="292">
        <v>0</v>
      </c>
      <c r="H1254" s="292">
        <v>0</v>
      </c>
      <c r="I1254" s="293">
        <v>309</v>
      </c>
      <c r="J1254" s="299">
        <v>0</v>
      </c>
    </row>
    <row r="1255" spans="1:10" ht="20" x14ac:dyDescent="0.2">
      <c r="A1255" s="291">
        <v>1640</v>
      </c>
      <c r="B1255" s="292">
        <v>28</v>
      </c>
      <c r="C1255" s="292">
        <v>14</v>
      </c>
      <c r="D1255" s="292">
        <v>2</v>
      </c>
      <c r="E1255" s="292">
        <v>5340</v>
      </c>
      <c r="F1255" s="292">
        <v>5.4</v>
      </c>
      <c r="G1255" s="292">
        <v>0</v>
      </c>
      <c r="H1255" s="292">
        <v>1</v>
      </c>
      <c r="I1255" s="293">
        <v>519</v>
      </c>
      <c r="J1255" s="299">
        <v>0</v>
      </c>
    </row>
    <row r="1256" spans="1:10" ht="20" x14ac:dyDescent="0.2">
      <c r="A1256" s="291">
        <v>1642</v>
      </c>
      <c r="B1256" s="292">
        <v>28</v>
      </c>
      <c r="C1256" s="292">
        <v>16</v>
      </c>
      <c r="D1256" s="292">
        <v>1</v>
      </c>
      <c r="E1256" s="292">
        <v>5490</v>
      </c>
      <c r="F1256" s="292">
        <v>5.7</v>
      </c>
      <c r="G1256" s="292">
        <v>0</v>
      </c>
      <c r="H1256" s="292">
        <v>0</v>
      </c>
      <c r="I1256" s="293">
        <v>82</v>
      </c>
      <c r="J1256" s="299">
        <v>0</v>
      </c>
    </row>
    <row r="1257" spans="1:10" ht="20" x14ac:dyDescent="0.2">
      <c r="A1257" s="291">
        <v>1643</v>
      </c>
      <c r="B1257" s="292">
        <v>34</v>
      </c>
      <c r="C1257" s="292">
        <v>12</v>
      </c>
      <c r="D1257" s="292">
        <v>1</v>
      </c>
      <c r="E1257" s="292">
        <v>4810</v>
      </c>
      <c r="F1257" s="292">
        <v>5</v>
      </c>
      <c r="G1257" s="292">
        <v>0</v>
      </c>
      <c r="H1257" s="292">
        <v>1</v>
      </c>
      <c r="I1257" s="293">
        <v>681</v>
      </c>
      <c r="J1257" s="299">
        <v>0</v>
      </c>
    </row>
    <row r="1258" spans="1:10" ht="20" x14ac:dyDescent="0.2">
      <c r="A1258" s="291">
        <v>1644</v>
      </c>
      <c r="B1258" s="292">
        <v>28</v>
      </c>
      <c r="C1258" s="292">
        <v>19</v>
      </c>
      <c r="D1258" s="292">
        <v>2</v>
      </c>
      <c r="E1258" s="292">
        <v>6080</v>
      </c>
      <c r="F1258" s="292">
        <v>5.5</v>
      </c>
      <c r="G1258" s="292">
        <v>1</v>
      </c>
      <c r="H1258" s="292">
        <v>0</v>
      </c>
      <c r="I1258" s="293">
        <v>232</v>
      </c>
      <c r="J1258" s="299">
        <v>0</v>
      </c>
    </row>
    <row r="1259" spans="1:10" ht="20" x14ac:dyDescent="0.2">
      <c r="A1259" s="291">
        <v>1645</v>
      </c>
      <c r="B1259" s="292">
        <v>35</v>
      </c>
      <c r="C1259" s="292">
        <v>23</v>
      </c>
      <c r="D1259" s="292">
        <v>1</v>
      </c>
      <c r="E1259" s="292">
        <v>6450</v>
      </c>
      <c r="F1259" s="292">
        <v>7.4</v>
      </c>
      <c r="G1259" s="292">
        <v>1</v>
      </c>
      <c r="H1259" s="292">
        <v>0</v>
      </c>
      <c r="I1259" s="293">
        <v>340</v>
      </c>
      <c r="J1259" s="299">
        <v>0</v>
      </c>
    </row>
    <row r="1260" spans="1:10" ht="20" x14ac:dyDescent="0.2">
      <c r="A1260" s="291">
        <v>1646</v>
      </c>
      <c r="B1260" s="292">
        <v>31</v>
      </c>
      <c r="C1260" s="292">
        <v>13</v>
      </c>
      <c r="D1260" s="292">
        <v>1</v>
      </c>
      <c r="E1260" s="292">
        <v>4760</v>
      </c>
      <c r="F1260" s="292">
        <v>6.7</v>
      </c>
      <c r="G1260" s="292">
        <v>1</v>
      </c>
      <c r="H1260" s="292">
        <v>1</v>
      </c>
      <c r="I1260" s="293">
        <v>888</v>
      </c>
      <c r="J1260" s="299">
        <v>0</v>
      </c>
    </row>
    <row r="1261" spans="1:10" ht="20" x14ac:dyDescent="0.2">
      <c r="A1261" s="291">
        <v>1647</v>
      </c>
      <c r="B1261" s="292">
        <v>32</v>
      </c>
      <c r="C1261" s="292">
        <v>21</v>
      </c>
      <c r="D1261" s="292">
        <v>2</v>
      </c>
      <c r="E1261" s="292">
        <v>6140</v>
      </c>
      <c r="F1261" s="292">
        <v>3.9</v>
      </c>
      <c r="G1261" s="292">
        <v>1</v>
      </c>
      <c r="H1261" s="292">
        <v>0</v>
      </c>
      <c r="I1261" s="293">
        <v>502</v>
      </c>
      <c r="J1261" s="299">
        <v>0</v>
      </c>
    </row>
    <row r="1262" spans="1:10" ht="20" x14ac:dyDescent="0.2">
      <c r="A1262" s="291">
        <v>1648</v>
      </c>
      <c r="B1262" s="292">
        <v>32</v>
      </c>
      <c r="C1262" s="292">
        <v>12</v>
      </c>
      <c r="D1262" s="292">
        <v>1</v>
      </c>
      <c r="E1262" s="292">
        <v>4590</v>
      </c>
      <c r="F1262" s="292">
        <v>4.5999999999999996</v>
      </c>
      <c r="G1262" s="292">
        <v>1</v>
      </c>
      <c r="H1262" s="292">
        <v>0</v>
      </c>
      <c r="I1262" s="293">
        <v>223</v>
      </c>
      <c r="J1262" s="299">
        <v>0</v>
      </c>
    </row>
    <row r="1263" spans="1:10" ht="20" x14ac:dyDescent="0.2">
      <c r="A1263" s="291">
        <v>1650</v>
      </c>
      <c r="B1263" s="292">
        <v>42</v>
      </c>
      <c r="C1263" s="292">
        <v>13</v>
      </c>
      <c r="D1263" s="292">
        <v>1</v>
      </c>
      <c r="E1263" s="292">
        <v>5810</v>
      </c>
      <c r="F1263" s="292">
        <v>2.2999999999999998</v>
      </c>
      <c r="G1263" s="292">
        <v>0</v>
      </c>
      <c r="H1263" s="292">
        <v>0</v>
      </c>
      <c r="I1263" s="293">
        <v>292</v>
      </c>
      <c r="J1263" s="299">
        <v>0</v>
      </c>
    </row>
    <row r="1264" spans="1:10" ht="20" x14ac:dyDescent="0.2">
      <c r="A1264" s="291">
        <v>1651</v>
      </c>
      <c r="B1264" s="292">
        <v>34</v>
      </c>
      <c r="C1264" s="292">
        <v>18</v>
      </c>
      <c r="D1264" s="292">
        <v>3</v>
      </c>
      <c r="E1264" s="292">
        <v>9780</v>
      </c>
      <c r="F1264" s="292">
        <v>5.6</v>
      </c>
      <c r="G1264" s="292">
        <v>1</v>
      </c>
      <c r="H1264" s="292">
        <v>0</v>
      </c>
      <c r="I1264" s="293">
        <v>1369</v>
      </c>
      <c r="J1264" s="299">
        <v>0</v>
      </c>
    </row>
    <row r="1265" spans="1:10" ht="20" x14ac:dyDescent="0.2">
      <c r="A1265" s="291">
        <v>1652</v>
      </c>
      <c r="B1265" s="292">
        <v>32</v>
      </c>
      <c r="C1265" s="292">
        <v>23</v>
      </c>
      <c r="D1265" s="292">
        <v>1</v>
      </c>
      <c r="E1265" s="292">
        <v>5710</v>
      </c>
      <c r="F1265" s="292">
        <v>4.0999999999999996</v>
      </c>
      <c r="G1265" s="292">
        <v>1</v>
      </c>
      <c r="H1265" s="292">
        <v>1</v>
      </c>
      <c r="I1265" s="293">
        <v>399</v>
      </c>
      <c r="J1265" s="299">
        <v>0</v>
      </c>
    </row>
    <row r="1266" spans="1:10" ht="20" x14ac:dyDescent="0.2">
      <c r="A1266" s="291">
        <v>1654</v>
      </c>
      <c r="B1266" s="292">
        <v>26</v>
      </c>
      <c r="C1266" s="292">
        <v>15</v>
      </c>
      <c r="D1266" s="292">
        <v>2</v>
      </c>
      <c r="E1266" s="292">
        <v>5250</v>
      </c>
      <c r="F1266" s="292">
        <v>8.1</v>
      </c>
      <c r="G1266" s="292">
        <v>0</v>
      </c>
      <c r="H1266" s="292">
        <v>1</v>
      </c>
      <c r="I1266" s="293">
        <v>786</v>
      </c>
      <c r="J1266" s="299">
        <v>0</v>
      </c>
    </row>
    <row r="1267" spans="1:10" ht="20" x14ac:dyDescent="0.2">
      <c r="A1267" s="291">
        <v>1655</v>
      </c>
      <c r="B1267" s="292">
        <v>40</v>
      </c>
      <c r="C1267" s="292">
        <v>24</v>
      </c>
      <c r="D1267" s="292">
        <v>2</v>
      </c>
      <c r="E1267" s="292">
        <v>11390</v>
      </c>
      <c r="F1267" s="292">
        <v>2.5</v>
      </c>
      <c r="G1267" s="292">
        <v>1</v>
      </c>
      <c r="H1267" s="292">
        <v>0</v>
      </c>
      <c r="I1267" s="293">
        <v>1918</v>
      </c>
      <c r="J1267" s="299">
        <v>0</v>
      </c>
    </row>
    <row r="1268" spans="1:10" ht="20" x14ac:dyDescent="0.2">
      <c r="A1268" s="291">
        <v>1656</v>
      </c>
      <c r="B1268" s="292">
        <v>26</v>
      </c>
      <c r="C1268" s="292">
        <v>15</v>
      </c>
      <c r="D1268" s="292">
        <v>2</v>
      </c>
      <c r="E1268" s="292">
        <v>5770</v>
      </c>
      <c r="F1268" s="292">
        <v>4.3</v>
      </c>
      <c r="G1268" s="292">
        <v>1</v>
      </c>
      <c r="H1268" s="292">
        <v>0</v>
      </c>
      <c r="I1268" s="293">
        <v>987</v>
      </c>
      <c r="J1268" s="299">
        <v>0</v>
      </c>
    </row>
    <row r="1269" spans="1:10" ht="20" x14ac:dyDescent="0.2">
      <c r="A1269" s="291">
        <v>1657</v>
      </c>
      <c r="B1269" s="292">
        <v>25</v>
      </c>
      <c r="C1269" s="292">
        <v>18</v>
      </c>
      <c r="D1269" s="292">
        <v>1</v>
      </c>
      <c r="E1269" s="292">
        <v>4970</v>
      </c>
      <c r="F1269" s="292">
        <v>7.2</v>
      </c>
      <c r="G1269" s="292">
        <v>0</v>
      </c>
      <c r="H1269" s="292">
        <v>0</v>
      </c>
      <c r="I1269" s="293">
        <v>101</v>
      </c>
      <c r="J1269" s="299">
        <v>0</v>
      </c>
    </row>
    <row r="1270" spans="1:10" ht="20" x14ac:dyDescent="0.2">
      <c r="A1270" s="291">
        <v>1658</v>
      </c>
      <c r="B1270" s="292">
        <v>36</v>
      </c>
      <c r="C1270" s="292">
        <v>19</v>
      </c>
      <c r="D1270" s="292">
        <v>2</v>
      </c>
      <c r="E1270" s="292">
        <v>11730.000000000002</v>
      </c>
      <c r="F1270" s="292">
        <v>1.7</v>
      </c>
      <c r="G1270" s="292">
        <v>1</v>
      </c>
      <c r="H1270" s="292">
        <v>1</v>
      </c>
      <c r="I1270" s="293">
        <v>1394</v>
      </c>
      <c r="J1270" s="299">
        <v>0</v>
      </c>
    </row>
    <row r="1271" spans="1:10" ht="20" x14ac:dyDescent="0.2">
      <c r="A1271" s="291">
        <v>1659</v>
      </c>
      <c r="B1271" s="292">
        <v>37</v>
      </c>
      <c r="C1271" s="292">
        <v>13</v>
      </c>
      <c r="D1271" s="292">
        <v>2</v>
      </c>
      <c r="E1271" s="292">
        <v>5630</v>
      </c>
      <c r="F1271" s="292">
        <v>4.2</v>
      </c>
      <c r="G1271" s="292">
        <v>1</v>
      </c>
      <c r="H1271" s="292">
        <v>0</v>
      </c>
      <c r="I1271" s="293">
        <v>278</v>
      </c>
      <c r="J1271" s="299">
        <v>0</v>
      </c>
    </row>
    <row r="1272" spans="1:10" ht="20" x14ac:dyDescent="0.2">
      <c r="A1272" s="291">
        <v>1662</v>
      </c>
      <c r="B1272" s="292">
        <v>46</v>
      </c>
      <c r="C1272" s="292">
        <v>14</v>
      </c>
      <c r="D1272" s="292">
        <v>2</v>
      </c>
      <c r="E1272" s="292">
        <v>5470</v>
      </c>
      <c r="F1272" s="292">
        <v>4.8</v>
      </c>
      <c r="G1272" s="292">
        <v>0</v>
      </c>
      <c r="H1272" s="292">
        <v>0</v>
      </c>
      <c r="I1272" s="293">
        <v>85</v>
      </c>
      <c r="J1272" s="299">
        <v>0</v>
      </c>
    </row>
    <row r="1273" spans="1:10" ht="20" x14ac:dyDescent="0.2">
      <c r="A1273" s="291">
        <v>1664</v>
      </c>
      <c r="B1273" s="292">
        <v>32</v>
      </c>
      <c r="C1273" s="292">
        <v>16</v>
      </c>
      <c r="D1273" s="292">
        <v>1</v>
      </c>
      <c r="E1273" s="292">
        <v>5010</v>
      </c>
      <c r="F1273" s="292">
        <v>6</v>
      </c>
      <c r="G1273" s="292">
        <v>0</v>
      </c>
      <c r="H1273" s="292">
        <v>0</v>
      </c>
      <c r="I1273" s="293">
        <v>555</v>
      </c>
      <c r="J1273" s="299">
        <v>0</v>
      </c>
    </row>
    <row r="1274" spans="1:10" ht="20" x14ac:dyDescent="0.2">
      <c r="A1274" s="291">
        <v>1665</v>
      </c>
      <c r="B1274" s="292">
        <v>29</v>
      </c>
      <c r="C1274" s="292">
        <v>19</v>
      </c>
      <c r="D1274" s="292">
        <v>2</v>
      </c>
      <c r="E1274" s="292">
        <v>5470</v>
      </c>
      <c r="F1274" s="292">
        <v>7.9</v>
      </c>
      <c r="G1274" s="292">
        <v>1</v>
      </c>
      <c r="H1274" s="292">
        <v>0</v>
      </c>
      <c r="I1274" s="293">
        <v>22</v>
      </c>
      <c r="J1274" s="299">
        <v>0</v>
      </c>
    </row>
    <row r="1275" spans="1:10" ht="20" x14ac:dyDescent="0.2">
      <c r="A1275" s="291">
        <v>1666</v>
      </c>
      <c r="B1275" s="292">
        <v>35</v>
      </c>
      <c r="C1275" s="292">
        <v>14</v>
      </c>
      <c r="D1275" s="292">
        <v>1</v>
      </c>
      <c r="E1275" s="292">
        <v>4950</v>
      </c>
      <c r="F1275" s="292">
        <v>5.5</v>
      </c>
      <c r="G1275" s="292">
        <v>0</v>
      </c>
      <c r="H1275" s="292">
        <v>0</v>
      </c>
      <c r="I1275" s="293">
        <v>56</v>
      </c>
      <c r="J1275" s="299">
        <v>0</v>
      </c>
    </row>
    <row r="1276" spans="1:10" ht="20" x14ac:dyDescent="0.2">
      <c r="A1276" s="291">
        <v>1667</v>
      </c>
      <c r="B1276" s="292">
        <v>29</v>
      </c>
      <c r="C1276" s="292">
        <v>13</v>
      </c>
      <c r="D1276" s="292">
        <v>1</v>
      </c>
      <c r="E1276" s="292">
        <v>5350</v>
      </c>
      <c r="F1276" s="292">
        <v>3.3</v>
      </c>
      <c r="G1276" s="292">
        <v>1</v>
      </c>
      <c r="H1276" s="292">
        <v>1</v>
      </c>
      <c r="I1276" s="293">
        <v>460</v>
      </c>
      <c r="J1276" s="299">
        <v>0</v>
      </c>
    </row>
    <row r="1277" spans="1:10" ht="20" x14ac:dyDescent="0.2">
      <c r="A1277" s="291">
        <v>1668</v>
      </c>
      <c r="B1277" s="292">
        <v>40</v>
      </c>
      <c r="C1277" s="292">
        <v>19</v>
      </c>
      <c r="D1277" s="292">
        <v>3</v>
      </c>
      <c r="E1277" s="292">
        <v>8050</v>
      </c>
      <c r="F1277" s="292">
        <v>8.1</v>
      </c>
      <c r="G1277" s="292">
        <v>1</v>
      </c>
      <c r="H1277" s="292">
        <v>0</v>
      </c>
      <c r="I1277" s="293">
        <v>447</v>
      </c>
      <c r="J1277" s="299">
        <v>0</v>
      </c>
    </row>
    <row r="1278" spans="1:10" ht="20" x14ac:dyDescent="0.2">
      <c r="A1278" s="291">
        <v>1669</v>
      </c>
      <c r="B1278" s="292">
        <v>37</v>
      </c>
      <c r="C1278" s="292">
        <v>23</v>
      </c>
      <c r="D1278" s="292">
        <v>2</v>
      </c>
      <c r="E1278" s="292">
        <v>6770</v>
      </c>
      <c r="F1278" s="292">
        <v>5.3</v>
      </c>
      <c r="G1278" s="292">
        <v>0</v>
      </c>
      <c r="H1278" s="292">
        <v>0</v>
      </c>
      <c r="I1278" s="293">
        <v>249</v>
      </c>
      <c r="J1278" s="299">
        <v>0</v>
      </c>
    </row>
    <row r="1279" spans="1:10" ht="20" x14ac:dyDescent="0.2">
      <c r="A1279" s="291">
        <v>1670</v>
      </c>
      <c r="B1279" s="292">
        <v>44</v>
      </c>
      <c r="C1279" s="292">
        <v>13</v>
      </c>
      <c r="D1279" s="292">
        <v>2</v>
      </c>
      <c r="E1279" s="292">
        <v>5680</v>
      </c>
      <c r="F1279" s="292">
        <v>5.8</v>
      </c>
      <c r="G1279" s="292">
        <v>1</v>
      </c>
      <c r="H1279" s="292">
        <v>0</v>
      </c>
      <c r="I1279" s="293">
        <v>1284</v>
      </c>
      <c r="J1279" s="299">
        <v>0</v>
      </c>
    </row>
    <row r="1280" spans="1:10" ht="20" x14ac:dyDescent="0.2">
      <c r="A1280" s="291">
        <v>1671</v>
      </c>
      <c r="B1280" s="292">
        <v>27</v>
      </c>
      <c r="C1280" s="292">
        <v>13</v>
      </c>
      <c r="D1280" s="292">
        <v>4</v>
      </c>
      <c r="E1280" s="292">
        <v>5540</v>
      </c>
      <c r="F1280" s="292">
        <v>2.5</v>
      </c>
      <c r="G1280" s="292">
        <v>1</v>
      </c>
      <c r="H1280" s="292">
        <v>1</v>
      </c>
      <c r="I1280" s="293">
        <v>656</v>
      </c>
      <c r="J1280" s="299">
        <v>0</v>
      </c>
    </row>
    <row r="1281" spans="1:10" ht="20" x14ac:dyDescent="0.2">
      <c r="A1281" s="291">
        <v>1672</v>
      </c>
      <c r="B1281" s="292">
        <v>36</v>
      </c>
      <c r="C1281" s="292">
        <v>26</v>
      </c>
      <c r="D1281" s="292">
        <v>1</v>
      </c>
      <c r="E1281" s="292">
        <v>8130</v>
      </c>
      <c r="F1281" s="292">
        <v>3.3</v>
      </c>
      <c r="G1281" s="292">
        <v>1</v>
      </c>
      <c r="H1281" s="292">
        <v>0</v>
      </c>
      <c r="I1281" s="293">
        <v>1610</v>
      </c>
      <c r="J1281" s="299">
        <v>0</v>
      </c>
    </row>
    <row r="1282" spans="1:10" ht="20" x14ac:dyDescent="0.2">
      <c r="A1282" s="291">
        <v>1673</v>
      </c>
      <c r="B1282" s="292">
        <v>41</v>
      </c>
      <c r="C1282" s="292">
        <v>22</v>
      </c>
      <c r="D1282" s="292">
        <v>1</v>
      </c>
      <c r="E1282" s="292">
        <v>6220</v>
      </c>
      <c r="F1282" s="292">
        <v>1.3</v>
      </c>
      <c r="G1282" s="292">
        <v>0</v>
      </c>
      <c r="H1282" s="292">
        <v>0</v>
      </c>
      <c r="I1282" s="293">
        <v>640</v>
      </c>
      <c r="J1282" s="299">
        <v>0</v>
      </c>
    </row>
    <row r="1283" spans="1:10" ht="20" x14ac:dyDescent="0.2">
      <c r="A1283" s="291">
        <v>1674</v>
      </c>
      <c r="B1283" s="292">
        <v>31</v>
      </c>
      <c r="C1283" s="292">
        <v>20</v>
      </c>
      <c r="D1283" s="292">
        <v>1</v>
      </c>
      <c r="E1283" s="292">
        <v>5750</v>
      </c>
      <c r="F1283" s="292">
        <v>5.6</v>
      </c>
      <c r="G1283" s="292">
        <v>0</v>
      </c>
      <c r="H1283" s="292">
        <v>0</v>
      </c>
      <c r="I1283" s="293">
        <v>304</v>
      </c>
      <c r="J1283" s="299">
        <v>0</v>
      </c>
    </row>
    <row r="1284" spans="1:10" ht="20" x14ac:dyDescent="0.2">
      <c r="A1284" s="291">
        <v>1676</v>
      </c>
      <c r="B1284" s="292">
        <v>54</v>
      </c>
      <c r="C1284" s="292">
        <v>30</v>
      </c>
      <c r="D1284" s="292">
        <v>3</v>
      </c>
      <c r="E1284" s="292">
        <v>10940</v>
      </c>
      <c r="F1284" s="292">
        <v>5.4</v>
      </c>
      <c r="G1284" s="292">
        <v>0</v>
      </c>
      <c r="H1284" s="292">
        <v>1</v>
      </c>
      <c r="I1284" s="293">
        <v>366</v>
      </c>
      <c r="J1284" s="299">
        <v>0</v>
      </c>
    </row>
    <row r="1285" spans="1:10" ht="20" x14ac:dyDescent="0.2">
      <c r="A1285" s="291">
        <v>1677</v>
      </c>
      <c r="B1285" s="292">
        <v>49</v>
      </c>
      <c r="C1285" s="292">
        <v>12</v>
      </c>
      <c r="D1285" s="292">
        <v>4</v>
      </c>
      <c r="E1285" s="292">
        <v>9250</v>
      </c>
      <c r="F1285" s="292">
        <v>3</v>
      </c>
      <c r="G1285" s="292">
        <v>1</v>
      </c>
      <c r="H1285" s="292">
        <v>1</v>
      </c>
      <c r="I1285" s="293">
        <v>1150</v>
      </c>
      <c r="J1285" s="299">
        <v>0</v>
      </c>
    </row>
    <row r="1286" spans="1:10" ht="20" x14ac:dyDescent="0.2">
      <c r="A1286" s="291">
        <v>1681</v>
      </c>
      <c r="B1286" s="292">
        <v>60</v>
      </c>
      <c r="C1286" s="292">
        <v>23</v>
      </c>
      <c r="D1286" s="292">
        <v>1</v>
      </c>
      <c r="E1286" s="292">
        <v>6980</v>
      </c>
      <c r="F1286" s="292">
        <v>5</v>
      </c>
      <c r="G1286" s="292">
        <v>1</v>
      </c>
      <c r="H1286" s="292">
        <v>0</v>
      </c>
      <c r="I1286" s="293">
        <v>661</v>
      </c>
      <c r="J1286" s="299">
        <v>0</v>
      </c>
    </row>
    <row r="1287" spans="1:10" ht="20" x14ac:dyDescent="0.2">
      <c r="A1287" s="291">
        <v>1682</v>
      </c>
      <c r="B1287" s="292">
        <v>51</v>
      </c>
      <c r="C1287" s="292">
        <v>24</v>
      </c>
      <c r="D1287" s="292">
        <v>1</v>
      </c>
      <c r="E1287" s="292">
        <v>5430</v>
      </c>
      <c r="F1287" s="292">
        <v>7.1</v>
      </c>
      <c r="G1287" s="292">
        <v>1</v>
      </c>
      <c r="H1287" s="292">
        <v>1</v>
      </c>
      <c r="I1287" s="293">
        <v>459</v>
      </c>
      <c r="J1287" s="299">
        <v>0</v>
      </c>
    </row>
    <row r="1288" spans="1:10" ht="20" x14ac:dyDescent="0.2">
      <c r="A1288" s="291">
        <v>1683</v>
      </c>
      <c r="B1288" s="292">
        <v>30</v>
      </c>
      <c r="C1288" s="292">
        <v>22</v>
      </c>
      <c r="D1288" s="292">
        <v>1</v>
      </c>
      <c r="E1288" s="292">
        <v>6330</v>
      </c>
      <c r="F1288" s="292">
        <v>6.7</v>
      </c>
      <c r="G1288" s="292">
        <v>0</v>
      </c>
      <c r="H1288" s="292">
        <v>1</v>
      </c>
      <c r="I1288" s="293">
        <v>1081</v>
      </c>
      <c r="J1288" s="299">
        <v>0</v>
      </c>
    </row>
    <row r="1289" spans="1:10" ht="20" x14ac:dyDescent="0.2">
      <c r="A1289" s="291">
        <v>1684</v>
      </c>
      <c r="B1289" s="292">
        <v>40</v>
      </c>
      <c r="C1289" s="292">
        <v>13</v>
      </c>
      <c r="D1289" s="292">
        <v>2</v>
      </c>
      <c r="E1289" s="292">
        <v>5550</v>
      </c>
      <c r="F1289" s="292">
        <v>4.3</v>
      </c>
      <c r="G1289" s="292">
        <v>1</v>
      </c>
      <c r="H1289" s="292">
        <v>0</v>
      </c>
      <c r="I1289" s="293">
        <v>232</v>
      </c>
      <c r="J1289" s="299">
        <v>0</v>
      </c>
    </row>
    <row r="1290" spans="1:10" ht="20" x14ac:dyDescent="0.2">
      <c r="A1290" s="291">
        <v>1685</v>
      </c>
      <c r="B1290" s="292">
        <v>30</v>
      </c>
      <c r="C1290" s="292">
        <v>12</v>
      </c>
      <c r="D1290" s="292">
        <v>1</v>
      </c>
      <c r="E1290" s="292">
        <v>6410</v>
      </c>
      <c r="F1290" s="292">
        <v>3</v>
      </c>
      <c r="G1290" s="292">
        <v>1</v>
      </c>
      <c r="H1290" s="292">
        <v>0</v>
      </c>
      <c r="I1290" s="293">
        <v>86</v>
      </c>
      <c r="J1290" s="299">
        <v>0</v>
      </c>
    </row>
    <row r="1291" spans="1:10" ht="20" x14ac:dyDescent="0.2">
      <c r="A1291" s="291">
        <v>1687</v>
      </c>
      <c r="B1291" s="292">
        <v>45</v>
      </c>
      <c r="C1291" s="292">
        <v>38</v>
      </c>
      <c r="D1291" s="292">
        <v>1</v>
      </c>
      <c r="E1291" s="292">
        <v>9040</v>
      </c>
      <c r="F1291" s="292">
        <v>3.3</v>
      </c>
      <c r="G1291" s="292">
        <v>1</v>
      </c>
      <c r="H1291" s="292">
        <v>1</v>
      </c>
      <c r="I1291" s="293">
        <v>1790</v>
      </c>
      <c r="J1291" s="299">
        <v>0</v>
      </c>
    </row>
    <row r="1292" spans="1:10" ht="20" x14ac:dyDescent="0.2">
      <c r="A1292" s="291">
        <v>1688</v>
      </c>
      <c r="B1292" s="292">
        <v>35</v>
      </c>
      <c r="C1292" s="292">
        <v>22</v>
      </c>
      <c r="D1292" s="292">
        <v>2</v>
      </c>
      <c r="E1292" s="292">
        <v>7270</v>
      </c>
      <c r="F1292" s="292">
        <v>3.9</v>
      </c>
      <c r="G1292" s="292">
        <v>1</v>
      </c>
      <c r="H1292" s="292">
        <v>1</v>
      </c>
      <c r="I1292" s="293">
        <v>1477</v>
      </c>
      <c r="J1292" s="299">
        <v>0</v>
      </c>
    </row>
    <row r="1293" spans="1:10" ht="20" x14ac:dyDescent="0.2">
      <c r="A1293" s="291">
        <v>1689</v>
      </c>
      <c r="B1293" s="292">
        <v>34</v>
      </c>
      <c r="C1293" s="292">
        <v>15</v>
      </c>
      <c r="D1293" s="292">
        <v>4</v>
      </c>
      <c r="E1293" s="292">
        <v>14520</v>
      </c>
      <c r="F1293" s="292">
        <v>8</v>
      </c>
      <c r="G1293" s="292">
        <v>0</v>
      </c>
      <c r="H1293" s="292">
        <v>0</v>
      </c>
      <c r="I1293" s="293">
        <v>959</v>
      </c>
      <c r="J1293" s="299">
        <v>0</v>
      </c>
    </row>
    <row r="1294" spans="1:10" ht="20" x14ac:dyDescent="0.2">
      <c r="A1294" s="291">
        <v>1691</v>
      </c>
      <c r="B1294" s="292">
        <v>34</v>
      </c>
      <c r="C1294" s="292">
        <v>20</v>
      </c>
      <c r="D1294" s="292">
        <v>2</v>
      </c>
      <c r="E1294" s="292">
        <v>8520</v>
      </c>
      <c r="F1294" s="292">
        <v>5.0999999999999996</v>
      </c>
      <c r="G1294" s="292">
        <v>0</v>
      </c>
      <c r="H1294" s="292">
        <v>1</v>
      </c>
      <c r="I1294" s="293">
        <v>195</v>
      </c>
      <c r="J1294" s="299">
        <v>0</v>
      </c>
    </row>
    <row r="1295" spans="1:10" ht="20" x14ac:dyDescent="0.2">
      <c r="A1295" s="291">
        <v>1694</v>
      </c>
      <c r="B1295" s="292">
        <v>30</v>
      </c>
      <c r="C1295" s="292">
        <v>19</v>
      </c>
      <c r="D1295" s="292">
        <v>1</v>
      </c>
      <c r="E1295" s="292">
        <v>5090</v>
      </c>
      <c r="F1295" s="292">
        <v>7.6</v>
      </c>
      <c r="G1295" s="292">
        <v>1</v>
      </c>
      <c r="H1295" s="292">
        <v>0</v>
      </c>
      <c r="I1295" s="293">
        <v>393</v>
      </c>
      <c r="J1295" s="299">
        <v>0</v>
      </c>
    </row>
    <row r="1296" spans="1:10" ht="20" x14ac:dyDescent="0.2">
      <c r="A1296" s="291">
        <v>1696</v>
      </c>
      <c r="B1296" s="292">
        <v>38</v>
      </c>
      <c r="C1296" s="292">
        <v>28</v>
      </c>
      <c r="D1296" s="292">
        <v>2</v>
      </c>
      <c r="E1296" s="292">
        <v>10600</v>
      </c>
      <c r="F1296" s="292">
        <v>2</v>
      </c>
      <c r="G1296" s="292">
        <v>1</v>
      </c>
      <c r="H1296" s="292">
        <v>0</v>
      </c>
      <c r="I1296" s="293">
        <v>722</v>
      </c>
      <c r="J1296" s="299">
        <v>0</v>
      </c>
    </row>
    <row r="1297" spans="1:10" ht="20" x14ac:dyDescent="0.2">
      <c r="A1297" s="291">
        <v>1697</v>
      </c>
      <c r="B1297" s="292">
        <v>49</v>
      </c>
      <c r="C1297" s="292">
        <v>33</v>
      </c>
      <c r="D1297" s="292">
        <v>2</v>
      </c>
      <c r="E1297" s="292">
        <v>11550</v>
      </c>
      <c r="F1297" s="292">
        <v>9.9</v>
      </c>
      <c r="G1297" s="292">
        <v>0</v>
      </c>
      <c r="H1297" s="292">
        <v>1</v>
      </c>
      <c r="I1297" s="293">
        <v>1099</v>
      </c>
      <c r="J1297" s="299">
        <v>0</v>
      </c>
    </row>
    <row r="1298" spans="1:10" ht="20" x14ac:dyDescent="0.2">
      <c r="A1298" s="291">
        <v>1698</v>
      </c>
      <c r="B1298" s="292">
        <v>28</v>
      </c>
      <c r="C1298" s="292">
        <v>21</v>
      </c>
      <c r="D1298" s="292">
        <v>1</v>
      </c>
      <c r="E1298" s="292">
        <v>7510</v>
      </c>
      <c r="F1298" s="292">
        <v>3.4</v>
      </c>
      <c r="G1298" s="292">
        <v>1</v>
      </c>
      <c r="H1298" s="292">
        <v>1</v>
      </c>
      <c r="I1298" s="293">
        <v>636</v>
      </c>
      <c r="J1298" s="299">
        <v>0</v>
      </c>
    </row>
    <row r="1299" spans="1:10" ht="20" x14ac:dyDescent="0.2">
      <c r="A1299" s="291">
        <v>1700</v>
      </c>
      <c r="B1299" s="292">
        <v>35</v>
      </c>
      <c r="C1299" s="292">
        <v>22</v>
      </c>
      <c r="D1299" s="292">
        <v>1</v>
      </c>
      <c r="E1299" s="292">
        <v>7020</v>
      </c>
      <c r="F1299" s="292">
        <v>9.1</v>
      </c>
      <c r="G1299" s="292">
        <v>1</v>
      </c>
      <c r="H1299" s="292">
        <v>1</v>
      </c>
      <c r="I1299" s="293">
        <v>402</v>
      </c>
      <c r="J1299" s="299">
        <v>0</v>
      </c>
    </row>
    <row r="1300" spans="1:10" ht="20" x14ac:dyDescent="0.2">
      <c r="A1300" s="291">
        <v>1701</v>
      </c>
      <c r="B1300" s="292">
        <v>50</v>
      </c>
      <c r="C1300" s="292">
        <v>30</v>
      </c>
      <c r="D1300" s="292">
        <v>4</v>
      </c>
      <c r="E1300" s="292">
        <v>18970</v>
      </c>
      <c r="F1300" s="292">
        <v>4.9000000000000004</v>
      </c>
      <c r="G1300" s="292">
        <v>1</v>
      </c>
      <c r="H1300" s="292">
        <v>1</v>
      </c>
      <c r="I1300" s="293">
        <v>2390</v>
      </c>
      <c r="J1300" s="299">
        <v>0</v>
      </c>
    </row>
    <row r="1301" spans="1:10" ht="20" x14ac:dyDescent="0.2">
      <c r="A1301" s="291">
        <v>1702</v>
      </c>
      <c r="B1301" s="292">
        <v>40</v>
      </c>
      <c r="C1301" s="292">
        <v>23</v>
      </c>
      <c r="D1301" s="292">
        <v>2</v>
      </c>
      <c r="E1301" s="292">
        <v>8360</v>
      </c>
      <c r="F1301" s="292">
        <v>5.0999999999999996</v>
      </c>
      <c r="G1301" s="292">
        <v>1</v>
      </c>
      <c r="H1301" s="292">
        <v>0</v>
      </c>
      <c r="I1301" s="293">
        <v>77</v>
      </c>
      <c r="J1301" s="299">
        <v>0</v>
      </c>
    </row>
    <row r="1302" spans="1:10" ht="20" x14ac:dyDescent="0.2">
      <c r="A1302" s="291">
        <v>1703</v>
      </c>
      <c r="B1302" s="292">
        <v>53</v>
      </c>
      <c r="C1302" s="292">
        <v>33</v>
      </c>
      <c r="D1302" s="292">
        <v>1</v>
      </c>
      <c r="E1302" s="292">
        <v>8310</v>
      </c>
      <c r="F1302" s="292">
        <v>8</v>
      </c>
      <c r="G1302" s="292">
        <v>0</v>
      </c>
      <c r="H1302" s="292">
        <v>1</v>
      </c>
      <c r="I1302" s="293">
        <v>386</v>
      </c>
      <c r="J1302" s="299">
        <v>0</v>
      </c>
    </row>
    <row r="1303" spans="1:10" ht="20" x14ac:dyDescent="0.2">
      <c r="A1303" s="291">
        <v>1704</v>
      </c>
      <c r="B1303" s="292">
        <v>26</v>
      </c>
      <c r="C1303" s="292">
        <v>17</v>
      </c>
      <c r="D1303" s="292">
        <v>1</v>
      </c>
      <c r="E1303" s="292">
        <v>5040</v>
      </c>
      <c r="F1303" s="292">
        <v>5.8</v>
      </c>
      <c r="G1303" s="292">
        <v>1</v>
      </c>
      <c r="H1303" s="292">
        <v>0</v>
      </c>
      <c r="I1303" s="293">
        <v>563</v>
      </c>
      <c r="J1303" s="299">
        <v>0</v>
      </c>
    </row>
    <row r="1304" spans="1:10" ht="20" x14ac:dyDescent="0.2">
      <c r="A1304" s="291">
        <v>1706</v>
      </c>
      <c r="B1304" s="292">
        <v>57</v>
      </c>
      <c r="C1304" s="292">
        <v>33</v>
      </c>
      <c r="D1304" s="292">
        <v>1</v>
      </c>
      <c r="E1304" s="292">
        <v>11820</v>
      </c>
      <c r="F1304" s="292">
        <v>4.3</v>
      </c>
      <c r="G1304" s="292">
        <v>1</v>
      </c>
      <c r="H1304" s="292">
        <v>0</v>
      </c>
      <c r="I1304" s="293">
        <v>677</v>
      </c>
      <c r="J1304" s="299">
        <v>0</v>
      </c>
    </row>
    <row r="1305" spans="1:10" ht="20" x14ac:dyDescent="0.2">
      <c r="A1305" s="291">
        <v>1707</v>
      </c>
      <c r="B1305" s="292">
        <v>55</v>
      </c>
      <c r="C1305" s="292">
        <v>43</v>
      </c>
      <c r="D1305" s="292">
        <v>2</v>
      </c>
      <c r="E1305" s="292">
        <v>25510.000000000004</v>
      </c>
      <c r="F1305" s="292">
        <v>4.5</v>
      </c>
      <c r="G1305" s="292">
        <v>1</v>
      </c>
      <c r="H1305" s="292">
        <v>0</v>
      </c>
      <c r="I1305" s="293">
        <v>637</v>
      </c>
      <c r="J1305" s="299">
        <v>0</v>
      </c>
    </row>
    <row r="1306" spans="1:10" ht="20" x14ac:dyDescent="0.2">
      <c r="A1306" s="291">
        <v>1708</v>
      </c>
      <c r="B1306" s="292">
        <v>38</v>
      </c>
      <c r="C1306" s="292">
        <v>27</v>
      </c>
      <c r="D1306" s="292">
        <v>1</v>
      </c>
      <c r="E1306" s="292">
        <v>9590</v>
      </c>
      <c r="F1306" s="292">
        <v>4.8</v>
      </c>
      <c r="G1306" s="292">
        <v>0</v>
      </c>
      <c r="H1306" s="292">
        <v>1</v>
      </c>
      <c r="I1306" s="293">
        <v>476</v>
      </c>
      <c r="J1306" s="299">
        <v>0</v>
      </c>
    </row>
    <row r="1307" spans="1:10" ht="20" x14ac:dyDescent="0.2">
      <c r="A1307" s="291">
        <v>1709</v>
      </c>
      <c r="B1307" s="292">
        <v>48</v>
      </c>
      <c r="C1307" s="292">
        <v>25</v>
      </c>
      <c r="D1307" s="292">
        <v>2</v>
      </c>
      <c r="E1307" s="292">
        <v>6200</v>
      </c>
      <c r="F1307" s="292">
        <v>1.4</v>
      </c>
      <c r="G1307" s="292">
        <v>1</v>
      </c>
      <c r="H1307" s="292">
        <v>0</v>
      </c>
      <c r="I1307" s="293">
        <v>721</v>
      </c>
      <c r="J1307" s="299">
        <v>0</v>
      </c>
    </row>
    <row r="1308" spans="1:10" ht="20" x14ac:dyDescent="0.2">
      <c r="A1308" s="291">
        <v>1710</v>
      </c>
      <c r="B1308" s="292">
        <v>42</v>
      </c>
      <c r="C1308" s="292">
        <v>16</v>
      </c>
      <c r="D1308" s="292">
        <v>1</v>
      </c>
      <c r="E1308" s="292">
        <v>6480</v>
      </c>
      <c r="F1308" s="292">
        <v>7.1</v>
      </c>
      <c r="G1308" s="292">
        <v>1</v>
      </c>
      <c r="H1308" s="292">
        <v>0</v>
      </c>
      <c r="I1308" s="293">
        <v>452</v>
      </c>
      <c r="J1308" s="299">
        <v>0</v>
      </c>
    </row>
    <row r="1309" spans="1:10" ht="20" x14ac:dyDescent="0.2">
      <c r="A1309" s="291">
        <v>1711</v>
      </c>
      <c r="B1309" s="292">
        <v>35</v>
      </c>
      <c r="C1309" s="292">
        <v>12</v>
      </c>
      <c r="D1309" s="292">
        <v>1</v>
      </c>
      <c r="E1309" s="292">
        <v>5030</v>
      </c>
      <c r="F1309" s="292">
        <v>6.7</v>
      </c>
      <c r="G1309" s="292">
        <v>1</v>
      </c>
      <c r="H1309" s="292">
        <v>0</v>
      </c>
      <c r="I1309" s="293">
        <v>595</v>
      </c>
      <c r="J1309" s="299">
        <v>0</v>
      </c>
    </row>
    <row r="1310" spans="1:10" ht="20" x14ac:dyDescent="0.2">
      <c r="A1310" s="291">
        <v>1712</v>
      </c>
      <c r="B1310" s="292">
        <v>52</v>
      </c>
      <c r="C1310" s="292">
        <v>33</v>
      </c>
      <c r="D1310" s="292">
        <v>2</v>
      </c>
      <c r="E1310" s="292">
        <v>9490</v>
      </c>
      <c r="F1310" s="292">
        <v>5.8</v>
      </c>
      <c r="G1310" s="292">
        <v>1</v>
      </c>
      <c r="H1310" s="292">
        <v>1</v>
      </c>
      <c r="I1310" s="293">
        <v>388</v>
      </c>
      <c r="J1310" s="299">
        <v>0</v>
      </c>
    </row>
    <row r="1311" spans="1:10" ht="20" x14ac:dyDescent="0.2">
      <c r="A1311" s="291">
        <v>1713</v>
      </c>
      <c r="B1311" s="292">
        <v>33</v>
      </c>
      <c r="C1311" s="292">
        <v>19</v>
      </c>
      <c r="D1311" s="292">
        <v>2</v>
      </c>
      <c r="E1311" s="292">
        <v>8540</v>
      </c>
      <c r="F1311" s="292">
        <v>1.8</v>
      </c>
      <c r="G1311" s="292">
        <v>0</v>
      </c>
      <c r="H1311" s="292">
        <v>1</v>
      </c>
      <c r="I1311" s="293">
        <v>339</v>
      </c>
      <c r="J1311" s="299">
        <v>0</v>
      </c>
    </row>
    <row r="1312" spans="1:10" ht="20" x14ac:dyDescent="0.2">
      <c r="A1312" s="291">
        <v>1714</v>
      </c>
      <c r="B1312" s="292">
        <v>43</v>
      </c>
      <c r="C1312" s="292">
        <v>32</v>
      </c>
      <c r="D1312" s="292">
        <v>2</v>
      </c>
      <c r="E1312" s="292">
        <v>10050</v>
      </c>
      <c r="F1312" s="292">
        <v>6.2</v>
      </c>
      <c r="G1312" s="292">
        <v>0</v>
      </c>
      <c r="H1312" s="292">
        <v>0</v>
      </c>
      <c r="I1312" s="293">
        <v>1724</v>
      </c>
      <c r="J1312" s="299">
        <v>0</v>
      </c>
    </row>
    <row r="1313" spans="1:10" ht="20" x14ac:dyDescent="0.2">
      <c r="A1313" s="291">
        <v>1715</v>
      </c>
      <c r="B1313" s="292">
        <v>49</v>
      </c>
      <c r="C1313" s="292">
        <v>13</v>
      </c>
      <c r="D1313" s="292">
        <v>1</v>
      </c>
      <c r="E1313" s="292">
        <v>5470</v>
      </c>
      <c r="F1313" s="292">
        <v>5.3</v>
      </c>
      <c r="G1313" s="292">
        <v>0</v>
      </c>
      <c r="H1313" s="292">
        <v>0</v>
      </c>
      <c r="I1313" s="293">
        <v>371</v>
      </c>
      <c r="J1313" s="299">
        <v>0</v>
      </c>
    </row>
    <row r="1314" spans="1:10" ht="20" x14ac:dyDescent="0.2">
      <c r="A1314" s="291">
        <v>1716</v>
      </c>
      <c r="B1314" s="292">
        <v>33</v>
      </c>
      <c r="C1314" s="292">
        <v>26</v>
      </c>
      <c r="D1314" s="292">
        <v>1</v>
      </c>
      <c r="E1314" s="292">
        <v>6470</v>
      </c>
      <c r="F1314" s="292">
        <v>3.3</v>
      </c>
      <c r="G1314" s="292">
        <v>0</v>
      </c>
      <c r="H1314" s="292">
        <v>1</v>
      </c>
      <c r="I1314" s="293">
        <v>254</v>
      </c>
      <c r="J1314" s="299">
        <v>0</v>
      </c>
    </row>
    <row r="1315" spans="1:10" ht="20" x14ac:dyDescent="0.2">
      <c r="A1315" s="291">
        <v>1717</v>
      </c>
      <c r="B1315" s="292">
        <v>30</v>
      </c>
      <c r="C1315" s="292">
        <v>15</v>
      </c>
      <c r="D1315" s="292">
        <v>3</v>
      </c>
      <c r="E1315" s="292">
        <v>5190</v>
      </c>
      <c r="F1315" s="292">
        <v>1.8</v>
      </c>
      <c r="G1315" s="292">
        <v>1</v>
      </c>
      <c r="H1315" s="292">
        <v>1</v>
      </c>
      <c r="I1315" s="293">
        <v>725</v>
      </c>
      <c r="J1315" s="299">
        <v>0</v>
      </c>
    </row>
    <row r="1316" spans="1:10" ht="20" x14ac:dyDescent="0.2">
      <c r="A1316" s="291">
        <v>1719</v>
      </c>
      <c r="B1316" s="292">
        <v>48</v>
      </c>
      <c r="C1316" s="292">
        <v>32</v>
      </c>
      <c r="D1316" s="292">
        <v>1</v>
      </c>
      <c r="E1316" s="292">
        <v>14860</v>
      </c>
      <c r="F1316" s="292">
        <v>7.3</v>
      </c>
      <c r="G1316" s="292">
        <v>0</v>
      </c>
      <c r="H1316" s="292">
        <v>1</v>
      </c>
      <c r="I1316" s="293">
        <v>2517</v>
      </c>
      <c r="J1316" s="299">
        <v>0</v>
      </c>
    </row>
    <row r="1317" spans="1:10" ht="20" x14ac:dyDescent="0.2">
      <c r="A1317" s="291">
        <v>1720</v>
      </c>
      <c r="B1317" s="292">
        <v>48</v>
      </c>
      <c r="C1317" s="292">
        <v>31</v>
      </c>
      <c r="D1317" s="292">
        <v>1</v>
      </c>
      <c r="E1317" s="292">
        <v>9810</v>
      </c>
      <c r="F1317" s="292">
        <v>7.3</v>
      </c>
      <c r="G1317" s="292">
        <v>1</v>
      </c>
      <c r="H1317" s="292">
        <v>1</v>
      </c>
      <c r="I1317" s="293">
        <v>731</v>
      </c>
      <c r="J1317" s="299">
        <v>0</v>
      </c>
    </row>
    <row r="1318" spans="1:10" ht="20" x14ac:dyDescent="0.2">
      <c r="A1318" s="291">
        <v>1721</v>
      </c>
      <c r="B1318" s="292">
        <v>44</v>
      </c>
      <c r="C1318" s="292">
        <v>22</v>
      </c>
      <c r="D1318" s="292">
        <v>2</v>
      </c>
      <c r="E1318" s="292">
        <v>6310</v>
      </c>
      <c r="F1318" s="292">
        <v>2.4</v>
      </c>
      <c r="G1318" s="292">
        <v>1</v>
      </c>
      <c r="H1318" s="292">
        <v>0</v>
      </c>
      <c r="I1318" s="293">
        <v>411</v>
      </c>
      <c r="J1318" s="299">
        <v>0</v>
      </c>
    </row>
    <row r="1319" spans="1:10" ht="20" x14ac:dyDescent="0.2">
      <c r="A1319" s="291">
        <v>1723</v>
      </c>
      <c r="B1319" s="292">
        <v>27</v>
      </c>
      <c r="C1319" s="292">
        <v>15</v>
      </c>
      <c r="D1319" s="292">
        <v>2</v>
      </c>
      <c r="E1319" s="292">
        <v>6800</v>
      </c>
      <c r="F1319" s="292">
        <v>0.7</v>
      </c>
      <c r="G1319" s="292">
        <v>0</v>
      </c>
      <c r="H1319" s="292">
        <v>0</v>
      </c>
      <c r="I1319" s="293">
        <v>568</v>
      </c>
      <c r="J1319" s="299">
        <v>0</v>
      </c>
    </row>
    <row r="1320" spans="1:10" ht="20" x14ac:dyDescent="0.2">
      <c r="A1320" s="291">
        <v>1724</v>
      </c>
      <c r="B1320" s="292">
        <v>30</v>
      </c>
      <c r="C1320" s="292">
        <v>16</v>
      </c>
      <c r="D1320" s="292">
        <v>1</v>
      </c>
      <c r="E1320" s="292">
        <v>6800</v>
      </c>
      <c r="F1320" s="292">
        <v>3.1</v>
      </c>
      <c r="G1320" s="292">
        <v>1</v>
      </c>
      <c r="H1320" s="292">
        <v>1</v>
      </c>
      <c r="I1320" s="293">
        <v>472</v>
      </c>
      <c r="J1320" s="299">
        <v>0</v>
      </c>
    </row>
    <row r="1321" spans="1:10" ht="20" x14ac:dyDescent="0.2">
      <c r="A1321" s="291">
        <v>1726</v>
      </c>
      <c r="B1321" s="292">
        <v>43</v>
      </c>
      <c r="C1321" s="292">
        <v>19</v>
      </c>
      <c r="D1321" s="292">
        <v>3</v>
      </c>
      <c r="E1321" s="292">
        <v>8300</v>
      </c>
      <c r="F1321" s="292">
        <v>7.1</v>
      </c>
      <c r="G1321" s="292">
        <v>1</v>
      </c>
      <c r="H1321" s="292">
        <v>1</v>
      </c>
      <c r="I1321" s="293">
        <v>404</v>
      </c>
      <c r="J1321" s="299">
        <v>0</v>
      </c>
    </row>
    <row r="1322" spans="1:10" ht="20" x14ac:dyDescent="0.2">
      <c r="A1322" s="291">
        <v>1729</v>
      </c>
      <c r="B1322" s="292">
        <v>48</v>
      </c>
      <c r="C1322" s="292">
        <v>29</v>
      </c>
      <c r="D1322" s="292">
        <v>2</v>
      </c>
      <c r="E1322" s="292">
        <v>19050</v>
      </c>
      <c r="F1322" s="292">
        <v>2.2000000000000002</v>
      </c>
      <c r="G1322" s="292">
        <v>1</v>
      </c>
      <c r="H1322" s="292">
        <v>0</v>
      </c>
      <c r="I1322" s="293">
        <v>2205</v>
      </c>
      <c r="J1322" s="299">
        <v>0</v>
      </c>
    </row>
    <row r="1323" spans="1:10" ht="20" x14ac:dyDescent="0.2">
      <c r="A1323" s="291">
        <v>1730</v>
      </c>
      <c r="B1323" s="292">
        <v>41</v>
      </c>
      <c r="C1323" s="292">
        <v>33</v>
      </c>
      <c r="D1323" s="292">
        <v>1</v>
      </c>
      <c r="E1323" s="292">
        <v>7860</v>
      </c>
      <c r="F1323" s="292">
        <v>4</v>
      </c>
      <c r="G1323" s="292">
        <v>1</v>
      </c>
      <c r="H1323" s="292">
        <v>0</v>
      </c>
      <c r="I1323" s="293">
        <v>621</v>
      </c>
      <c r="J1323" s="299">
        <v>0</v>
      </c>
    </row>
    <row r="1324" spans="1:10" ht="20" x14ac:dyDescent="0.2">
      <c r="A1324" s="291">
        <v>1732</v>
      </c>
      <c r="B1324" s="292">
        <v>46</v>
      </c>
      <c r="C1324" s="292">
        <v>25</v>
      </c>
      <c r="D1324" s="292">
        <v>2</v>
      </c>
      <c r="E1324" s="292">
        <v>6660</v>
      </c>
      <c r="F1324" s="292">
        <v>1.7</v>
      </c>
      <c r="G1324" s="292">
        <v>0</v>
      </c>
      <c r="H1324" s="292">
        <v>0</v>
      </c>
      <c r="I1324" s="293">
        <v>715</v>
      </c>
      <c r="J1324" s="299">
        <v>0</v>
      </c>
    </row>
    <row r="1325" spans="1:10" ht="20" x14ac:dyDescent="0.2">
      <c r="A1325" s="291">
        <v>1733</v>
      </c>
      <c r="B1325" s="292">
        <v>52</v>
      </c>
      <c r="C1325" s="292">
        <v>45</v>
      </c>
      <c r="D1325" s="292">
        <v>1</v>
      </c>
      <c r="E1325" s="292">
        <v>26960.000000000004</v>
      </c>
      <c r="F1325" s="292">
        <v>8.6999999999999993</v>
      </c>
      <c r="G1325" s="292">
        <v>1</v>
      </c>
      <c r="H1325" s="292">
        <v>0</v>
      </c>
      <c r="I1325" s="293">
        <v>3310</v>
      </c>
      <c r="J1325" s="299">
        <v>0</v>
      </c>
    </row>
    <row r="1326" spans="1:10" ht="20" x14ac:dyDescent="0.2">
      <c r="A1326" s="291">
        <v>1734</v>
      </c>
      <c r="B1326" s="292">
        <v>26</v>
      </c>
      <c r="C1326" s="292">
        <v>19</v>
      </c>
      <c r="D1326" s="292">
        <v>1</v>
      </c>
      <c r="E1326" s="292">
        <v>5580</v>
      </c>
      <c r="F1326" s="292">
        <v>8.4</v>
      </c>
      <c r="G1326" s="292">
        <v>1</v>
      </c>
      <c r="H1326" s="292">
        <v>0</v>
      </c>
      <c r="I1326" s="293">
        <v>343</v>
      </c>
      <c r="J1326" s="299">
        <v>0</v>
      </c>
    </row>
    <row r="1327" spans="1:10" ht="20" x14ac:dyDescent="0.2">
      <c r="A1327" s="291">
        <v>1735</v>
      </c>
      <c r="B1327" s="292">
        <v>39</v>
      </c>
      <c r="C1327" s="292">
        <v>29</v>
      </c>
      <c r="D1327" s="292">
        <v>1</v>
      </c>
      <c r="E1327" s="292">
        <v>10290</v>
      </c>
      <c r="F1327" s="292">
        <v>0.2</v>
      </c>
      <c r="G1327" s="292">
        <v>0</v>
      </c>
      <c r="H1327" s="292">
        <v>0</v>
      </c>
      <c r="I1327" s="293">
        <v>227</v>
      </c>
      <c r="J1327" s="299">
        <v>0</v>
      </c>
    </row>
    <row r="1328" spans="1:10" ht="20" x14ac:dyDescent="0.2">
      <c r="A1328" s="291">
        <v>1738</v>
      </c>
      <c r="B1328" s="292">
        <v>45</v>
      </c>
      <c r="C1328" s="292">
        <v>18</v>
      </c>
      <c r="D1328" s="292">
        <v>1</v>
      </c>
      <c r="E1328" s="292">
        <v>7240</v>
      </c>
      <c r="F1328" s="292">
        <v>8.6</v>
      </c>
      <c r="G1328" s="292">
        <v>1</v>
      </c>
      <c r="H1328" s="292">
        <v>1</v>
      </c>
      <c r="I1328" s="293">
        <v>1222</v>
      </c>
      <c r="J1328" s="299">
        <v>0</v>
      </c>
    </row>
    <row r="1329" spans="1:10" ht="20" x14ac:dyDescent="0.2">
      <c r="A1329" s="291">
        <v>1739</v>
      </c>
      <c r="B1329" s="292">
        <v>52</v>
      </c>
      <c r="C1329" s="292">
        <v>17</v>
      </c>
      <c r="D1329" s="292">
        <v>5</v>
      </c>
      <c r="E1329" s="292">
        <v>5490</v>
      </c>
      <c r="F1329" s="292">
        <v>7.6</v>
      </c>
      <c r="G1329" s="292">
        <v>1</v>
      </c>
      <c r="H1329" s="292">
        <v>1</v>
      </c>
      <c r="I1329" s="293">
        <v>450</v>
      </c>
      <c r="J1329" s="299">
        <v>0</v>
      </c>
    </row>
    <row r="1330" spans="1:10" ht="20" x14ac:dyDescent="0.2">
      <c r="A1330" s="291">
        <v>1742</v>
      </c>
      <c r="B1330" s="292">
        <v>37</v>
      </c>
      <c r="C1330" s="292">
        <v>29</v>
      </c>
      <c r="D1330" s="292">
        <v>1</v>
      </c>
      <c r="E1330" s="292">
        <v>9350</v>
      </c>
      <c r="F1330" s="292">
        <v>7</v>
      </c>
      <c r="G1330" s="292">
        <v>1</v>
      </c>
      <c r="H1330" s="292">
        <v>1</v>
      </c>
      <c r="I1330" s="293">
        <v>571</v>
      </c>
      <c r="J1330" s="299">
        <v>0</v>
      </c>
    </row>
    <row r="1331" spans="1:10" ht="20" x14ac:dyDescent="0.2">
      <c r="A1331" s="291">
        <v>1743</v>
      </c>
      <c r="B1331" s="292">
        <v>32</v>
      </c>
      <c r="C1331" s="292">
        <v>17</v>
      </c>
      <c r="D1331" s="292">
        <v>1</v>
      </c>
      <c r="E1331" s="292">
        <v>4750</v>
      </c>
      <c r="F1331" s="292">
        <v>3.9</v>
      </c>
      <c r="G1331" s="292">
        <v>1</v>
      </c>
      <c r="H1331" s="292">
        <v>0</v>
      </c>
      <c r="I1331" s="293">
        <v>384</v>
      </c>
      <c r="J1331" s="299">
        <v>0</v>
      </c>
    </row>
    <row r="1332" spans="1:10" ht="20" x14ac:dyDescent="0.2">
      <c r="A1332" s="291">
        <v>1745</v>
      </c>
      <c r="B1332" s="292">
        <v>32</v>
      </c>
      <c r="C1332" s="292">
        <v>17</v>
      </c>
      <c r="D1332" s="292">
        <v>2</v>
      </c>
      <c r="E1332" s="292">
        <v>7040</v>
      </c>
      <c r="F1332" s="292">
        <v>2.4</v>
      </c>
      <c r="G1332" s="292">
        <v>1</v>
      </c>
      <c r="H1332" s="292">
        <v>0</v>
      </c>
      <c r="I1332" s="293">
        <v>794</v>
      </c>
      <c r="J1332" s="299">
        <v>0</v>
      </c>
    </row>
    <row r="1333" spans="1:10" ht="20" x14ac:dyDescent="0.2">
      <c r="A1333" s="291">
        <v>1747</v>
      </c>
      <c r="B1333" s="292">
        <v>25</v>
      </c>
      <c r="C1333" s="292">
        <v>13</v>
      </c>
      <c r="D1333" s="292">
        <v>2</v>
      </c>
      <c r="E1333" s="292">
        <v>4520</v>
      </c>
      <c r="F1333" s="292">
        <v>5.6</v>
      </c>
      <c r="G1333" s="292">
        <v>1</v>
      </c>
      <c r="H1333" s="292">
        <v>1</v>
      </c>
      <c r="I1333" s="293">
        <v>374</v>
      </c>
      <c r="J1333" s="299">
        <v>0</v>
      </c>
    </row>
    <row r="1334" spans="1:10" ht="20" x14ac:dyDescent="0.2">
      <c r="A1334" s="291">
        <v>1748</v>
      </c>
      <c r="B1334" s="292">
        <v>39</v>
      </c>
      <c r="C1334" s="292">
        <v>16</v>
      </c>
      <c r="D1334" s="292">
        <v>1</v>
      </c>
      <c r="E1334" s="292">
        <v>6060</v>
      </c>
      <c r="F1334" s="292">
        <v>6.2</v>
      </c>
      <c r="G1334" s="292">
        <v>1</v>
      </c>
      <c r="H1334" s="292">
        <v>1</v>
      </c>
      <c r="I1334" s="293">
        <v>101</v>
      </c>
      <c r="J1334" s="299">
        <v>0</v>
      </c>
    </row>
    <row r="1335" spans="1:10" ht="20" x14ac:dyDescent="0.2">
      <c r="A1335" s="291">
        <v>1750</v>
      </c>
      <c r="B1335" s="292">
        <v>36</v>
      </c>
      <c r="C1335" s="292">
        <v>12</v>
      </c>
      <c r="D1335" s="292">
        <v>2</v>
      </c>
      <c r="E1335" s="292">
        <v>5360</v>
      </c>
      <c r="F1335" s="292">
        <v>4.9000000000000004</v>
      </c>
      <c r="G1335" s="292">
        <v>1</v>
      </c>
      <c r="H1335" s="292">
        <v>1</v>
      </c>
      <c r="I1335" s="293">
        <v>507</v>
      </c>
      <c r="J1335" s="299">
        <v>0</v>
      </c>
    </row>
    <row r="1336" spans="1:10" ht="20" x14ac:dyDescent="0.2">
      <c r="A1336" s="291">
        <v>1752</v>
      </c>
      <c r="B1336" s="292">
        <v>31</v>
      </c>
      <c r="C1336" s="292">
        <v>12</v>
      </c>
      <c r="D1336" s="292">
        <v>4</v>
      </c>
      <c r="E1336" s="292">
        <v>4720</v>
      </c>
      <c r="F1336" s="292">
        <v>5.6</v>
      </c>
      <c r="G1336" s="292">
        <v>0</v>
      </c>
      <c r="H1336" s="292">
        <v>1</v>
      </c>
      <c r="I1336" s="293">
        <v>430</v>
      </c>
      <c r="J1336" s="299">
        <v>0</v>
      </c>
    </row>
    <row r="1337" spans="1:10" ht="20" x14ac:dyDescent="0.2">
      <c r="A1337" s="291">
        <v>1753</v>
      </c>
      <c r="B1337" s="292">
        <v>51</v>
      </c>
      <c r="C1337" s="292">
        <v>35</v>
      </c>
      <c r="D1337" s="292">
        <v>2</v>
      </c>
      <c r="E1337" s="292">
        <v>15630.000000000002</v>
      </c>
      <c r="F1337" s="292">
        <v>5.6</v>
      </c>
      <c r="G1337" s="292">
        <v>1</v>
      </c>
      <c r="H1337" s="292">
        <v>1</v>
      </c>
      <c r="I1337" s="293">
        <v>1720</v>
      </c>
      <c r="J1337" s="299">
        <v>0</v>
      </c>
    </row>
    <row r="1338" spans="1:10" ht="20" x14ac:dyDescent="0.2">
      <c r="A1338" s="291">
        <v>1754</v>
      </c>
      <c r="B1338" s="292">
        <v>34</v>
      </c>
      <c r="C1338" s="292">
        <v>25</v>
      </c>
      <c r="D1338" s="292">
        <v>1</v>
      </c>
      <c r="E1338" s="292">
        <v>7430</v>
      </c>
      <c r="F1338" s="292">
        <v>8.8000000000000007</v>
      </c>
      <c r="G1338" s="292">
        <v>0</v>
      </c>
      <c r="H1338" s="292">
        <v>0</v>
      </c>
      <c r="I1338" s="293">
        <v>171</v>
      </c>
      <c r="J1338" s="299">
        <v>0</v>
      </c>
    </row>
    <row r="1339" spans="1:10" ht="20" x14ac:dyDescent="0.2">
      <c r="A1339" s="291">
        <v>1756</v>
      </c>
      <c r="B1339" s="292">
        <v>30</v>
      </c>
      <c r="C1339" s="292">
        <v>20</v>
      </c>
      <c r="D1339" s="292">
        <v>1</v>
      </c>
      <c r="E1339" s="292">
        <v>4960</v>
      </c>
      <c r="F1339" s="292">
        <v>4.3</v>
      </c>
      <c r="G1339" s="292">
        <v>0</v>
      </c>
      <c r="H1339" s="292">
        <v>0</v>
      </c>
      <c r="I1339" s="293">
        <v>159</v>
      </c>
      <c r="J1339" s="299">
        <v>0</v>
      </c>
    </row>
    <row r="1340" spans="1:10" ht="20" x14ac:dyDescent="0.2">
      <c r="A1340" s="291">
        <v>1758</v>
      </c>
      <c r="B1340" s="292">
        <v>34</v>
      </c>
      <c r="C1340" s="292">
        <v>24</v>
      </c>
      <c r="D1340" s="292">
        <v>1</v>
      </c>
      <c r="E1340" s="292">
        <v>6370</v>
      </c>
      <c r="F1340" s="292">
        <v>6.1</v>
      </c>
      <c r="G1340" s="292">
        <v>1</v>
      </c>
      <c r="H1340" s="292">
        <v>0</v>
      </c>
      <c r="I1340" s="293">
        <v>430</v>
      </c>
      <c r="J1340" s="299">
        <v>0</v>
      </c>
    </row>
    <row r="1341" spans="1:10" ht="20" x14ac:dyDescent="0.2">
      <c r="A1341" s="291">
        <v>1759</v>
      </c>
      <c r="B1341" s="292">
        <v>50</v>
      </c>
      <c r="C1341" s="292">
        <v>33</v>
      </c>
      <c r="D1341" s="292">
        <v>1</v>
      </c>
      <c r="E1341" s="292">
        <v>17930</v>
      </c>
      <c r="F1341" s="292">
        <v>4.9000000000000004</v>
      </c>
      <c r="G1341" s="292">
        <v>1</v>
      </c>
      <c r="H1341" s="292">
        <v>0</v>
      </c>
      <c r="I1341" s="293">
        <v>2273</v>
      </c>
      <c r="J1341" s="299">
        <v>0</v>
      </c>
    </row>
    <row r="1342" spans="1:10" ht="20" x14ac:dyDescent="0.2">
      <c r="A1342" s="291">
        <v>1762</v>
      </c>
      <c r="B1342" s="292">
        <v>34</v>
      </c>
      <c r="C1342" s="292">
        <v>22</v>
      </c>
      <c r="D1342" s="292">
        <v>1</v>
      </c>
      <c r="E1342" s="292">
        <v>7830</v>
      </c>
      <c r="F1342" s="292">
        <v>1.5</v>
      </c>
      <c r="G1342" s="292">
        <v>1</v>
      </c>
      <c r="H1342" s="292">
        <v>0</v>
      </c>
      <c r="I1342" s="293">
        <v>565</v>
      </c>
      <c r="J1342" s="299">
        <v>0</v>
      </c>
    </row>
    <row r="1343" spans="1:10" ht="20" x14ac:dyDescent="0.2">
      <c r="A1343" s="291">
        <v>1763</v>
      </c>
      <c r="B1343" s="292">
        <v>47</v>
      </c>
      <c r="C1343" s="292">
        <v>25</v>
      </c>
      <c r="D1343" s="292">
        <v>3</v>
      </c>
      <c r="E1343" s="292">
        <v>5780</v>
      </c>
      <c r="F1343" s="292">
        <v>6.7</v>
      </c>
      <c r="G1343" s="292">
        <v>0</v>
      </c>
      <c r="H1343" s="292">
        <v>0</v>
      </c>
      <c r="I1343" s="293">
        <v>835</v>
      </c>
      <c r="J1343" s="299">
        <v>0</v>
      </c>
    </row>
    <row r="1344" spans="1:10" ht="20" x14ac:dyDescent="0.2">
      <c r="A1344" s="291">
        <v>1767</v>
      </c>
      <c r="B1344" s="292">
        <v>44</v>
      </c>
      <c r="C1344" s="292">
        <v>22</v>
      </c>
      <c r="D1344" s="292">
        <v>1</v>
      </c>
      <c r="E1344" s="292">
        <v>7680</v>
      </c>
      <c r="F1344" s="292">
        <v>8.4</v>
      </c>
      <c r="G1344" s="292">
        <v>1</v>
      </c>
      <c r="H1344" s="292">
        <v>1</v>
      </c>
      <c r="I1344" s="293">
        <v>361</v>
      </c>
      <c r="J1344" s="299">
        <v>0</v>
      </c>
    </row>
    <row r="1345" spans="1:10" ht="20" x14ac:dyDescent="0.2">
      <c r="A1345" s="291">
        <v>1770</v>
      </c>
      <c r="B1345" s="292">
        <v>38</v>
      </c>
      <c r="C1345" s="292">
        <v>30</v>
      </c>
      <c r="D1345" s="292">
        <v>1</v>
      </c>
      <c r="E1345" s="292">
        <v>6360</v>
      </c>
      <c r="F1345" s="292">
        <v>6.8</v>
      </c>
      <c r="G1345" s="292">
        <v>1</v>
      </c>
      <c r="H1345" s="292">
        <v>0</v>
      </c>
      <c r="I1345" s="293">
        <v>1340</v>
      </c>
      <c r="J1345" s="299">
        <v>0</v>
      </c>
    </row>
    <row r="1346" spans="1:10" ht="20" x14ac:dyDescent="0.2">
      <c r="A1346" s="291">
        <v>1771</v>
      </c>
      <c r="B1346" s="292">
        <v>50</v>
      </c>
      <c r="C1346" s="292">
        <v>41</v>
      </c>
      <c r="D1346" s="292">
        <v>1</v>
      </c>
      <c r="E1346" s="292">
        <v>13640</v>
      </c>
      <c r="F1346" s="292">
        <v>5.5</v>
      </c>
      <c r="G1346" s="292">
        <v>1</v>
      </c>
      <c r="H1346" s="292">
        <v>0</v>
      </c>
      <c r="I1346" s="293">
        <v>4023</v>
      </c>
      <c r="J1346" s="299">
        <v>0</v>
      </c>
    </row>
    <row r="1347" spans="1:10" ht="20" x14ac:dyDescent="0.2">
      <c r="A1347" s="291">
        <v>1772</v>
      </c>
      <c r="B1347" s="292">
        <v>34</v>
      </c>
      <c r="C1347" s="292">
        <v>15</v>
      </c>
      <c r="D1347" s="292">
        <v>1</v>
      </c>
      <c r="E1347" s="292">
        <v>4690</v>
      </c>
      <c r="F1347" s="292">
        <v>5.4</v>
      </c>
      <c r="G1347" s="292">
        <v>1</v>
      </c>
      <c r="H1347" s="292">
        <v>1</v>
      </c>
      <c r="I1347" s="293">
        <v>639</v>
      </c>
      <c r="J1347" s="299">
        <v>0</v>
      </c>
    </row>
    <row r="1348" spans="1:10" ht="20" x14ac:dyDescent="0.2">
      <c r="A1348" s="291">
        <v>1773</v>
      </c>
      <c r="B1348" s="292">
        <v>50</v>
      </c>
      <c r="C1348" s="292">
        <v>23</v>
      </c>
      <c r="D1348" s="292">
        <v>2</v>
      </c>
      <c r="E1348" s="292">
        <v>7780</v>
      </c>
      <c r="F1348" s="292">
        <v>0.2</v>
      </c>
      <c r="G1348" s="292">
        <v>0</v>
      </c>
      <c r="H1348" s="292">
        <v>1</v>
      </c>
      <c r="I1348" s="293">
        <v>557</v>
      </c>
      <c r="J1348" s="299">
        <v>0</v>
      </c>
    </row>
    <row r="1349" spans="1:10" ht="20" x14ac:dyDescent="0.2">
      <c r="A1349" s="291">
        <v>1774</v>
      </c>
      <c r="B1349" s="292">
        <v>40</v>
      </c>
      <c r="C1349" s="292">
        <v>13</v>
      </c>
      <c r="D1349" s="292">
        <v>2</v>
      </c>
      <c r="E1349" s="292">
        <v>5540</v>
      </c>
      <c r="F1349" s="292">
        <v>1.9</v>
      </c>
      <c r="G1349" s="292">
        <v>0</v>
      </c>
      <c r="H1349" s="292">
        <v>0</v>
      </c>
      <c r="I1349" s="293">
        <v>1084</v>
      </c>
      <c r="J1349" s="299">
        <v>0</v>
      </c>
    </row>
    <row r="1350" spans="1:10" ht="20" x14ac:dyDescent="0.2">
      <c r="A1350" s="291">
        <v>1775</v>
      </c>
      <c r="B1350" s="292">
        <v>30</v>
      </c>
      <c r="C1350" s="292">
        <v>18</v>
      </c>
      <c r="D1350" s="292">
        <v>1</v>
      </c>
      <c r="E1350" s="292">
        <v>5330</v>
      </c>
      <c r="F1350" s="292">
        <v>6</v>
      </c>
      <c r="G1350" s="292">
        <v>1</v>
      </c>
      <c r="H1350" s="292">
        <v>0</v>
      </c>
      <c r="I1350" s="293">
        <v>474</v>
      </c>
      <c r="J1350" s="299">
        <v>0</v>
      </c>
    </row>
    <row r="1351" spans="1:10" ht="20" x14ac:dyDescent="0.2">
      <c r="A1351" s="291">
        <v>1776</v>
      </c>
      <c r="B1351" s="292">
        <v>47</v>
      </c>
      <c r="C1351" s="292">
        <v>13</v>
      </c>
      <c r="D1351" s="292">
        <v>1</v>
      </c>
      <c r="E1351" s="292">
        <v>5950</v>
      </c>
      <c r="F1351" s="292">
        <v>3.7</v>
      </c>
      <c r="G1351" s="292">
        <v>1</v>
      </c>
      <c r="H1351" s="292">
        <v>0</v>
      </c>
      <c r="I1351" s="293">
        <v>556</v>
      </c>
      <c r="J1351" s="299">
        <v>0</v>
      </c>
    </row>
    <row r="1352" spans="1:10" ht="20" x14ac:dyDescent="0.2">
      <c r="A1352" s="291">
        <v>1777</v>
      </c>
      <c r="B1352" s="292">
        <v>45</v>
      </c>
      <c r="C1352" s="292">
        <v>21</v>
      </c>
      <c r="D1352" s="292">
        <v>1</v>
      </c>
      <c r="E1352" s="292">
        <v>5110</v>
      </c>
      <c r="F1352" s="292">
        <v>1.2</v>
      </c>
      <c r="G1352" s="292">
        <v>1</v>
      </c>
      <c r="H1352" s="292">
        <v>0</v>
      </c>
      <c r="I1352" s="293">
        <v>181</v>
      </c>
      <c r="J1352" s="299">
        <v>0</v>
      </c>
    </row>
    <row r="1353" spans="1:10" ht="20" x14ac:dyDescent="0.2">
      <c r="A1353" s="291">
        <v>1778</v>
      </c>
      <c r="B1353" s="292">
        <v>50</v>
      </c>
      <c r="C1353" s="292">
        <v>24</v>
      </c>
      <c r="D1353" s="292">
        <v>3</v>
      </c>
      <c r="E1353" s="292">
        <v>7240</v>
      </c>
      <c r="F1353" s="292">
        <v>8</v>
      </c>
      <c r="G1353" s="292">
        <v>0</v>
      </c>
      <c r="H1353" s="292">
        <v>0</v>
      </c>
      <c r="I1353" s="293">
        <v>620</v>
      </c>
      <c r="J1353" s="299">
        <v>0</v>
      </c>
    </row>
    <row r="1354" spans="1:10" ht="20" x14ac:dyDescent="0.2">
      <c r="A1354" s="291">
        <v>1779</v>
      </c>
      <c r="B1354" s="292">
        <v>33</v>
      </c>
      <c r="C1354" s="292">
        <v>17</v>
      </c>
      <c r="D1354" s="292">
        <v>1</v>
      </c>
      <c r="E1354" s="292">
        <v>5030</v>
      </c>
      <c r="F1354" s="292">
        <v>1.6</v>
      </c>
      <c r="G1354" s="292">
        <v>0</v>
      </c>
      <c r="H1354" s="292">
        <v>1</v>
      </c>
      <c r="I1354" s="293">
        <v>860</v>
      </c>
      <c r="J1354" s="299">
        <v>0</v>
      </c>
    </row>
    <row r="1355" spans="1:10" ht="20" x14ac:dyDescent="0.2">
      <c r="A1355" s="291">
        <v>1780</v>
      </c>
      <c r="B1355" s="292">
        <v>30</v>
      </c>
      <c r="C1355" s="292">
        <v>14</v>
      </c>
      <c r="D1355" s="292">
        <v>1</v>
      </c>
      <c r="E1355" s="292">
        <v>4920</v>
      </c>
      <c r="F1355" s="292">
        <v>0.6</v>
      </c>
      <c r="G1355" s="292">
        <v>0</v>
      </c>
      <c r="H1355" s="292">
        <v>1</v>
      </c>
      <c r="I1355" s="293">
        <v>421</v>
      </c>
      <c r="J1355" s="299">
        <v>0</v>
      </c>
    </row>
    <row r="1356" spans="1:10" ht="20" x14ac:dyDescent="0.2">
      <c r="A1356" s="291">
        <v>1781</v>
      </c>
      <c r="B1356" s="292">
        <v>39</v>
      </c>
      <c r="C1356" s="292">
        <v>20</v>
      </c>
      <c r="D1356" s="292">
        <v>3</v>
      </c>
      <c r="E1356" s="292">
        <v>5140</v>
      </c>
      <c r="F1356" s="292">
        <v>5.9</v>
      </c>
      <c r="G1356" s="292">
        <v>1</v>
      </c>
      <c r="H1356" s="292">
        <v>0</v>
      </c>
      <c r="I1356" s="293">
        <v>220</v>
      </c>
      <c r="J1356" s="299">
        <v>0</v>
      </c>
    </row>
    <row r="1357" spans="1:10" ht="20" x14ac:dyDescent="0.2">
      <c r="A1357" s="291">
        <v>1782</v>
      </c>
      <c r="B1357" s="292">
        <v>39</v>
      </c>
      <c r="C1357" s="292">
        <v>15</v>
      </c>
      <c r="D1357" s="292">
        <v>1</v>
      </c>
      <c r="E1357" s="292">
        <v>5330</v>
      </c>
      <c r="F1357" s="292">
        <v>5.5</v>
      </c>
      <c r="G1357" s="292">
        <v>1</v>
      </c>
      <c r="H1357" s="292">
        <v>1</v>
      </c>
      <c r="I1357" s="293">
        <v>899</v>
      </c>
      <c r="J1357" s="299">
        <v>0</v>
      </c>
    </row>
    <row r="1358" spans="1:10" ht="20" x14ac:dyDescent="0.2">
      <c r="A1358" s="291">
        <v>1783</v>
      </c>
      <c r="B1358" s="292">
        <v>32</v>
      </c>
      <c r="C1358" s="292">
        <v>23</v>
      </c>
      <c r="D1358" s="292">
        <v>1</v>
      </c>
      <c r="E1358" s="292">
        <v>5960</v>
      </c>
      <c r="F1358" s="292">
        <v>4.7</v>
      </c>
      <c r="G1358" s="292">
        <v>1</v>
      </c>
      <c r="H1358" s="292">
        <v>0</v>
      </c>
      <c r="I1358" s="293">
        <v>22</v>
      </c>
      <c r="J1358" s="299">
        <v>0</v>
      </c>
    </row>
    <row r="1359" spans="1:10" ht="20" x14ac:dyDescent="0.2">
      <c r="A1359" s="291">
        <v>1784</v>
      </c>
      <c r="B1359" s="292">
        <v>51</v>
      </c>
      <c r="C1359" s="292">
        <v>13</v>
      </c>
      <c r="D1359" s="292">
        <v>3</v>
      </c>
      <c r="E1359" s="292">
        <v>6200</v>
      </c>
      <c r="F1359" s="292">
        <v>3.3</v>
      </c>
      <c r="G1359" s="292">
        <v>1</v>
      </c>
      <c r="H1359" s="292">
        <v>0</v>
      </c>
      <c r="I1359" s="293">
        <v>359</v>
      </c>
      <c r="J1359" s="299">
        <v>0</v>
      </c>
    </row>
    <row r="1360" spans="1:10" ht="20" x14ac:dyDescent="0.2">
      <c r="A1360" s="291">
        <v>1785</v>
      </c>
      <c r="B1360" s="292">
        <v>27</v>
      </c>
      <c r="C1360" s="292">
        <v>18</v>
      </c>
      <c r="D1360" s="292">
        <v>1</v>
      </c>
      <c r="E1360" s="292">
        <v>4530</v>
      </c>
      <c r="F1360" s="292">
        <v>2.9</v>
      </c>
      <c r="G1360" s="292">
        <v>1</v>
      </c>
      <c r="H1360" s="292">
        <v>1</v>
      </c>
      <c r="I1360" s="293">
        <v>262</v>
      </c>
      <c r="J1360" s="299">
        <v>0</v>
      </c>
    </row>
    <row r="1361" spans="1:10" ht="20" x14ac:dyDescent="0.2">
      <c r="A1361" s="291">
        <v>1787</v>
      </c>
      <c r="B1361" s="292">
        <v>57</v>
      </c>
      <c r="C1361" s="292">
        <v>24</v>
      </c>
      <c r="D1361" s="292">
        <v>2</v>
      </c>
      <c r="E1361" s="292">
        <v>9740</v>
      </c>
      <c r="F1361" s="292">
        <v>4.7</v>
      </c>
      <c r="G1361" s="292">
        <v>1</v>
      </c>
      <c r="H1361" s="292">
        <v>0</v>
      </c>
      <c r="I1361" s="293">
        <v>1139</v>
      </c>
      <c r="J1361" s="299">
        <v>0</v>
      </c>
    </row>
    <row r="1362" spans="1:10" ht="20" x14ac:dyDescent="0.2">
      <c r="A1362" s="291">
        <v>1789</v>
      </c>
      <c r="B1362" s="292">
        <v>29</v>
      </c>
      <c r="C1362" s="292">
        <v>17</v>
      </c>
      <c r="D1362" s="292">
        <v>2</v>
      </c>
      <c r="E1362" s="292">
        <v>6670</v>
      </c>
      <c r="F1362" s="292">
        <v>3.3</v>
      </c>
      <c r="G1362" s="292">
        <v>1</v>
      </c>
      <c r="H1362" s="292">
        <v>0</v>
      </c>
      <c r="I1362" s="293">
        <v>1073</v>
      </c>
      <c r="J1362" s="299">
        <v>0</v>
      </c>
    </row>
    <row r="1363" spans="1:10" ht="20" x14ac:dyDescent="0.2">
      <c r="A1363" s="291">
        <v>1790</v>
      </c>
      <c r="B1363" s="292">
        <v>39</v>
      </c>
      <c r="C1363" s="292">
        <v>20</v>
      </c>
      <c r="D1363" s="292">
        <v>2</v>
      </c>
      <c r="E1363" s="292">
        <v>10490</v>
      </c>
      <c r="F1363" s="292">
        <v>4.2</v>
      </c>
      <c r="G1363" s="292">
        <v>1</v>
      </c>
      <c r="H1363" s="292">
        <v>1</v>
      </c>
      <c r="I1363" s="293">
        <v>1303</v>
      </c>
      <c r="J1363" s="299">
        <v>0</v>
      </c>
    </row>
    <row r="1364" spans="1:10" ht="20" x14ac:dyDescent="0.2">
      <c r="A1364" s="291">
        <v>1791</v>
      </c>
      <c r="B1364" s="292">
        <v>34</v>
      </c>
      <c r="C1364" s="292">
        <v>20</v>
      </c>
      <c r="D1364" s="292">
        <v>2</v>
      </c>
      <c r="E1364" s="292">
        <v>6650</v>
      </c>
      <c r="F1364" s="292">
        <v>7.7</v>
      </c>
      <c r="G1364" s="292">
        <v>1</v>
      </c>
      <c r="H1364" s="292">
        <v>1</v>
      </c>
      <c r="I1364" s="293">
        <v>1141</v>
      </c>
      <c r="J1364" s="299">
        <v>0</v>
      </c>
    </row>
    <row r="1365" spans="1:10" ht="20" x14ac:dyDescent="0.2">
      <c r="A1365" s="291">
        <v>1792</v>
      </c>
      <c r="B1365" s="292">
        <v>33</v>
      </c>
      <c r="C1365" s="292">
        <v>17</v>
      </c>
      <c r="D1365" s="292">
        <v>4</v>
      </c>
      <c r="E1365" s="292">
        <v>5160</v>
      </c>
      <c r="F1365" s="292">
        <v>2.1</v>
      </c>
      <c r="G1365" s="292">
        <v>1</v>
      </c>
      <c r="H1365" s="292">
        <v>0</v>
      </c>
      <c r="I1365" s="293">
        <v>378</v>
      </c>
      <c r="J1365" s="299">
        <v>0</v>
      </c>
    </row>
    <row r="1366" spans="1:10" ht="20" x14ac:dyDescent="0.2">
      <c r="A1366" s="291">
        <v>1795</v>
      </c>
      <c r="B1366" s="292">
        <v>40</v>
      </c>
      <c r="C1366" s="292">
        <v>12</v>
      </c>
      <c r="D1366" s="292">
        <v>3</v>
      </c>
      <c r="E1366" s="292">
        <v>7480</v>
      </c>
      <c r="F1366" s="292">
        <v>5.5</v>
      </c>
      <c r="G1366" s="292">
        <v>0</v>
      </c>
      <c r="H1366" s="292">
        <v>0</v>
      </c>
      <c r="I1366" s="293">
        <v>926</v>
      </c>
      <c r="J1366" s="299">
        <v>0</v>
      </c>
    </row>
    <row r="1367" spans="1:10" ht="20" x14ac:dyDescent="0.2">
      <c r="A1367" s="291">
        <v>1796</v>
      </c>
      <c r="B1367" s="292">
        <v>45</v>
      </c>
      <c r="C1367" s="292">
        <v>32</v>
      </c>
      <c r="D1367" s="292">
        <v>1</v>
      </c>
      <c r="E1367" s="292">
        <v>8880</v>
      </c>
      <c r="F1367" s="292">
        <v>7.3</v>
      </c>
      <c r="G1367" s="292">
        <v>1</v>
      </c>
      <c r="H1367" s="292">
        <v>0</v>
      </c>
      <c r="I1367" s="293">
        <v>1337</v>
      </c>
      <c r="J1367" s="299">
        <v>0</v>
      </c>
    </row>
    <row r="1368" spans="1:10" ht="20" x14ac:dyDescent="0.2">
      <c r="A1368" s="291">
        <v>1797</v>
      </c>
      <c r="B1368" s="292">
        <v>42</v>
      </c>
      <c r="C1368" s="292">
        <v>14</v>
      </c>
      <c r="D1368" s="292">
        <v>1</v>
      </c>
      <c r="E1368" s="292">
        <v>5650</v>
      </c>
      <c r="F1368" s="292">
        <v>6</v>
      </c>
      <c r="G1368" s="292">
        <v>1</v>
      </c>
      <c r="H1368" s="292">
        <v>1</v>
      </c>
      <c r="I1368" s="293">
        <v>468</v>
      </c>
      <c r="J1368" s="299">
        <v>0</v>
      </c>
    </row>
    <row r="1369" spans="1:10" ht="20" x14ac:dyDescent="0.2">
      <c r="A1369" s="291">
        <v>1798</v>
      </c>
      <c r="B1369" s="292">
        <v>32</v>
      </c>
      <c r="C1369" s="292">
        <v>22</v>
      </c>
      <c r="D1369" s="292">
        <v>1</v>
      </c>
      <c r="E1369" s="292">
        <v>5620</v>
      </c>
      <c r="F1369" s="292">
        <v>1.9</v>
      </c>
      <c r="G1369" s="292">
        <v>1</v>
      </c>
      <c r="H1369" s="292">
        <v>0</v>
      </c>
      <c r="I1369" s="293">
        <v>451</v>
      </c>
      <c r="J1369" s="299">
        <v>0</v>
      </c>
    </row>
    <row r="1370" spans="1:10" ht="20" x14ac:dyDescent="0.2">
      <c r="A1370" s="291">
        <v>1799</v>
      </c>
      <c r="B1370" s="292">
        <v>33</v>
      </c>
      <c r="C1370" s="292">
        <v>18</v>
      </c>
      <c r="D1370" s="292">
        <v>4</v>
      </c>
      <c r="E1370" s="292">
        <v>7690</v>
      </c>
      <c r="F1370" s="292">
        <v>6.1</v>
      </c>
      <c r="G1370" s="292">
        <v>0</v>
      </c>
      <c r="H1370" s="292">
        <v>0</v>
      </c>
      <c r="I1370" s="293">
        <v>977</v>
      </c>
      <c r="J1370" s="299">
        <v>0</v>
      </c>
    </row>
    <row r="1371" spans="1:10" ht="20" x14ac:dyDescent="0.2">
      <c r="A1371" s="291">
        <v>1800</v>
      </c>
      <c r="B1371" s="292">
        <v>43</v>
      </c>
      <c r="C1371" s="292">
        <v>23</v>
      </c>
      <c r="D1371" s="292">
        <v>2</v>
      </c>
      <c r="E1371" s="292">
        <v>7270</v>
      </c>
      <c r="F1371" s="292">
        <v>1.8</v>
      </c>
      <c r="G1371" s="292">
        <v>1</v>
      </c>
      <c r="H1371" s="292">
        <v>1</v>
      </c>
      <c r="I1371" s="293">
        <v>793</v>
      </c>
      <c r="J1371" s="299">
        <v>0</v>
      </c>
    </row>
    <row r="1372" spans="1:10" ht="20" x14ac:dyDescent="0.2">
      <c r="A1372" s="291">
        <v>1801</v>
      </c>
      <c r="B1372" s="292">
        <v>38</v>
      </c>
      <c r="C1372" s="292">
        <v>18</v>
      </c>
      <c r="D1372" s="292">
        <v>4</v>
      </c>
      <c r="E1372" s="292">
        <v>6540</v>
      </c>
      <c r="F1372" s="292">
        <v>3.4</v>
      </c>
      <c r="G1372" s="292">
        <v>0</v>
      </c>
      <c r="H1372" s="292">
        <v>1</v>
      </c>
      <c r="I1372" s="293">
        <v>993</v>
      </c>
      <c r="J1372" s="299">
        <v>0</v>
      </c>
    </row>
    <row r="1373" spans="1:10" ht="20" x14ac:dyDescent="0.2">
      <c r="A1373" s="291">
        <v>1806</v>
      </c>
      <c r="B1373" s="292">
        <v>40</v>
      </c>
      <c r="C1373" s="292">
        <v>30</v>
      </c>
      <c r="D1373" s="292">
        <v>1</v>
      </c>
      <c r="E1373" s="292">
        <v>7820</v>
      </c>
      <c r="F1373" s="292">
        <v>1.8</v>
      </c>
      <c r="G1373" s="292">
        <v>0</v>
      </c>
      <c r="H1373" s="292">
        <v>1</v>
      </c>
      <c r="I1373" s="293">
        <v>879</v>
      </c>
      <c r="J1373" s="299">
        <v>0</v>
      </c>
    </row>
    <row r="1374" spans="1:10" ht="20" x14ac:dyDescent="0.2">
      <c r="A1374" s="291">
        <v>1807</v>
      </c>
      <c r="B1374" s="292">
        <v>48</v>
      </c>
      <c r="C1374" s="292">
        <v>29</v>
      </c>
      <c r="D1374" s="292">
        <v>1</v>
      </c>
      <c r="E1374" s="292">
        <v>8650</v>
      </c>
      <c r="F1374" s="292">
        <v>3.4</v>
      </c>
      <c r="G1374" s="292">
        <v>1</v>
      </c>
      <c r="H1374" s="292">
        <v>0</v>
      </c>
      <c r="I1374" s="293">
        <v>1003</v>
      </c>
      <c r="J1374" s="299">
        <v>0</v>
      </c>
    </row>
    <row r="1375" spans="1:10" ht="20" x14ac:dyDescent="0.2">
      <c r="A1375" s="291">
        <v>1809</v>
      </c>
      <c r="B1375" s="292">
        <v>25</v>
      </c>
      <c r="C1375" s="292">
        <v>14</v>
      </c>
      <c r="D1375" s="292">
        <v>1</v>
      </c>
      <c r="E1375" s="292">
        <v>5670</v>
      </c>
      <c r="F1375" s="292">
        <v>5.2</v>
      </c>
      <c r="G1375" s="292">
        <v>0</v>
      </c>
      <c r="H1375" s="292">
        <v>0</v>
      </c>
      <c r="I1375" s="293">
        <v>285</v>
      </c>
      <c r="J1375" s="299">
        <v>0</v>
      </c>
    </row>
    <row r="1376" spans="1:10" ht="20" x14ac:dyDescent="0.2">
      <c r="A1376" s="291">
        <v>1810</v>
      </c>
      <c r="B1376" s="292">
        <v>36</v>
      </c>
      <c r="C1376" s="292">
        <v>13</v>
      </c>
      <c r="D1376" s="292">
        <v>1</v>
      </c>
      <c r="E1376" s="292">
        <v>5510</v>
      </c>
      <c r="F1376" s="292">
        <v>8</v>
      </c>
      <c r="G1376" s="292">
        <v>1</v>
      </c>
      <c r="H1376" s="292">
        <v>1</v>
      </c>
      <c r="I1376" s="293">
        <v>163</v>
      </c>
      <c r="J1376" s="299">
        <v>0</v>
      </c>
    </row>
    <row r="1377" spans="1:10" ht="20" x14ac:dyDescent="0.2">
      <c r="A1377" s="291">
        <v>1812</v>
      </c>
      <c r="B1377" s="292">
        <v>45</v>
      </c>
      <c r="C1377" s="292">
        <v>27</v>
      </c>
      <c r="D1377" s="292">
        <v>1</v>
      </c>
      <c r="E1377" s="292">
        <v>7430</v>
      </c>
      <c r="F1377" s="292">
        <v>4.5999999999999996</v>
      </c>
      <c r="G1377" s="292">
        <v>0</v>
      </c>
      <c r="H1377" s="292">
        <v>1</v>
      </c>
      <c r="I1377" s="293">
        <v>566</v>
      </c>
      <c r="J1377" s="299">
        <v>0</v>
      </c>
    </row>
    <row r="1378" spans="1:10" ht="20" x14ac:dyDescent="0.2">
      <c r="A1378" s="291">
        <v>1813</v>
      </c>
      <c r="B1378" s="292">
        <v>33</v>
      </c>
      <c r="C1378" s="292">
        <v>18</v>
      </c>
      <c r="D1378" s="292">
        <v>4</v>
      </c>
      <c r="E1378" s="292">
        <v>5460</v>
      </c>
      <c r="F1378" s="292">
        <v>5.0999999999999996</v>
      </c>
      <c r="G1378" s="292">
        <v>0</v>
      </c>
      <c r="H1378" s="292">
        <v>0</v>
      </c>
      <c r="I1378" s="293">
        <v>197</v>
      </c>
      <c r="J1378" s="299">
        <v>0</v>
      </c>
    </row>
    <row r="1379" spans="1:10" ht="20" x14ac:dyDescent="0.2">
      <c r="A1379" s="291">
        <v>1814</v>
      </c>
      <c r="B1379" s="292">
        <v>42</v>
      </c>
      <c r="C1379" s="292">
        <v>19</v>
      </c>
      <c r="D1379" s="292">
        <v>4</v>
      </c>
      <c r="E1379" s="292">
        <v>9890</v>
      </c>
      <c r="F1379" s="292">
        <v>9.6999999999999993</v>
      </c>
      <c r="G1379" s="292">
        <v>0</v>
      </c>
      <c r="H1379" s="292">
        <v>0</v>
      </c>
      <c r="I1379" s="293">
        <v>609</v>
      </c>
      <c r="J1379" s="299">
        <v>0</v>
      </c>
    </row>
    <row r="1380" spans="1:10" ht="20" x14ac:dyDescent="0.2">
      <c r="A1380" s="291">
        <v>1816</v>
      </c>
      <c r="B1380" s="292">
        <v>29</v>
      </c>
      <c r="C1380" s="292">
        <v>21</v>
      </c>
      <c r="D1380" s="292">
        <v>1</v>
      </c>
      <c r="E1380" s="292">
        <v>5800</v>
      </c>
      <c r="F1380" s="292">
        <v>5.3</v>
      </c>
      <c r="G1380" s="292">
        <v>1</v>
      </c>
      <c r="H1380" s="292">
        <v>0</v>
      </c>
      <c r="I1380" s="293">
        <v>1106</v>
      </c>
      <c r="J1380" s="299">
        <v>0</v>
      </c>
    </row>
    <row r="1381" spans="1:10" ht="20" x14ac:dyDescent="0.2">
      <c r="A1381" s="291">
        <v>1817</v>
      </c>
      <c r="B1381" s="292">
        <v>29</v>
      </c>
      <c r="C1381" s="292">
        <v>14</v>
      </c>
      <c r="D1381" s="292">
        <v>2</v>
      </c>
      <c r="E1381" s="292">
        <v>5270</v>
      </c>
      <c r="F1381" s="292">
        <v>7.7</v>
      </c>
      <c r="G1381" s="292">
        <v>0</v>
      </c>
      <c r="H1381" s="292">
        <v>0</v>
      </c>
      <c r="I1381" s="293">
        <v>371</v>
      </c>
      <c r="J1381" s="299">
        <v>0</v>
      </c>
    </row>
    <row r="1382" spans="1:10" ht="20" x14ac:dyDescent="0.2">
      <c r="A1382" s="291">
        <v>1819</v>
      </c>
      <c r="B1382" s="292">
        <v>41</v>
      </c>
      <c r="C1382" s="292">
        <v>26</v>
      </c>
      <c r="D1382" s="292">
        <v>2</v>
      </c>
      <c r="E1382" s="292">
        <v>6700</v>
      </c>
      <c r="F1382" s="292">
        <v>3.9</v>
      </c>
      <c r="G1382" s="292">
        <v>0</v>
      </c>
      <c r="H1382" s="292">
        <v>0</v>
      </c>
      <c r="I1382" s="293">
        <v>514</v>
      </c>
      <c r="J1382" s="299">
        <v>0</v>
      </c>
    </row>
    <row r="1383" spans="1:10" ht="20" x14ac:dyDescent="0.2">
      <c r="A1383" s="291">
        <v>1820</v>
      </c>
      <c r="B1383" s="292">
        <v>45</v>
      </c>
      <c r="C1383" s="292">
        <v>20</v>
      </c>
      <c r="D1383" s="292">
        <v>1</v>
      </c>
      <c r="E1383" s="292">
        <v>5170</v>
      </c>
      <c r="F1383" s="292">
        <v>1.3</v>
      </c>
      <c r="G1383" s="292">
        <v>1</v>
      </c>
      <c r="H1383" s="292">
        <v>1</v>
      </c>
      <c r="I1383" s="293">
        <v>246</v>
      </c>
      <c r="J1383" s="299">
        <v>0</v>
      </c>
    </row>
    <row r="1384" spans="1:10" ht="20" x14ac:dyDescent="0.2">
      <c r="A1384" s="291">
        <v>1821</v>
      </c>
      <c r="B1384" s="292">
        <v>41</v>
      </c>
      <c r="C1384" s="292">
        <v>19</v>
      </c>
      <c r="D1384" s="292">
        <v>1</v>
      </c>
      <c r="E1384" s="292">
        <v>5810</v>
      </c>
      <c r="F1384" s="292">
        <v>5.7</v>
      </c>
      <c r="G1384" s="292">
        <v>0</v>
      </c>
      <c r="H1384" s="292">
        <v>0</v>
      </c>
      <c r="I1384" s="293">
        <v>291</v>
      </c>
      <c r="J1384" s="299">
        <v>0</v>
      </c>
    </row>
    <row r="1385" spans="1:10" ht="20" x14ac:dyDescent="0.2">
      <c r="A1385" s="291">
        <v>1822</v>
      </c>
      <c r="B1385" s="292">
        <v>45</v>
      </c>
      <c r="C1385" s="292">
        <v>14</v>
      </c>
      <c r="D1385" s="292">
        <v>1</v>
      </c>
      <c r="E1385" s="292">
        <v>5850</v>
      </c>
      <c r="F1385" s="292">
        <v>1.1000000000000001</v>
      </c>
      <c r="G1385" s="292">
        <v>1</v>
      </c>
      <c r="H1385" s="292">
        <v>0</v>
      </c>
      <c r="I1385" s="293">
        <v>218</v>
      </c>
      <c r="J1385" s="299">
        <v>0</v>
      </c>
    </row>
    <row r="1386" spans="1:10" ht="20" x14ac:dyDescent="0.2">
      <c r="A1386" s="291">
        <v>1823</v>
      </c>
      <c r="B1386" s="292">
        <v>42</v>
      </c>
      <c r="C1386" s="292">
        <v>27</v>
      </c>
      <c r="D1386" s="292">
        <v>1</v>
      </c>
      <c r="E1386" s="292">
        <v>7570</v>
      </c>
      <c r="F1386" s="292">
        <v>2.1</v>
      </c>
      <c r="G1386" s="292">
        <v>1</v>
      </c>
      <c r="H1386" s="292">
        <v>1</v>
      </c>
      <c r="I1386" s="293">
        <v>470</v>
      </c>
      <c r="J1386" s="299">
        <v>0</v>
      </c>
    </row>
    <row r="1387" spans="1:10" ht="20" x14ac:dyDescent="0.2">
      <c r="A1387" s="291">
        <v>1824</v>
      </c>
      <c r="B1387" s="292">
        <v>33</v>
      </c>
      <c r="C1387" s="292">
        <v>18</v>
      </c>
      <c r="D1387" s="292">
        <v>1</v>
      </c>
      <c r="E1387" s="292">
        <v>5040</v>
      </c>
      <c r="F1387" s="292">
        <v>6.6</v>
      </c>
      <c r="G1387" s="292">
        <v>0</v>
      </c>
      <c r="H1387" s="292">
        <v>1</v>
      </c>
      <c r="I1387" s="293">
        <v>393</v>
      </c>
      <c r="J1387" s="299">
        <v>0</v>
      </c>
    </row>
    <row r="1388" spans="1:10" ht="20" x14ac:dyDescent="0.2">
      <c r="A1388" s="291">
        <v>1826</v>
      </c>
      <c r="B1388" s="292">
        <v>48</v>
      </c>
      <c r="C1388" s="292">
        <v>24</v>
      </c>
      <c r="D1388" s="292">
        <v>4</v>
      </c>
      <c r="E1388" s="292">
        <v>18040</v>
      </c>
      <c r="F1388" s="292">
        <v>4.2</v>
      </c>
      <c r="G1388" s="292">
        <v>1</v>
      </c>
      <c r="H1388" s="292">
        <v>0</v>
      </c>
      <c r="I1388" s="293">
        <v>808</v>
      </c>
      <c r="J1388" s="299">
        <v>0</v>
      </c>
    </row>
    <row r="1389" spans="1:10" ht="20" x14ac:dyDescent="0.2">
      <c r="A1389" s="291">
        <v>1828</v>
      </c>
      <c r="B1389" s="292">
        <v>44</v>
      </c>
      <c r="C1389" s="292">
        <v>36</v>
      </c>
      <c r="D1389" s="292">
        <v>1</v>
      </c>
      <c r="E1389" s="292">
        <v>17410</v>
      </c>
      <c r="F1389" s="292">
        <v>5.6</v>
      </c>
      <c r="G1389" s="292">
        <v>0</v>
      </c>
      <c r="H1389" s="292">
        <v>0</v>
      </c>
      <c r="I1389" s="293">
        <v>2030</v>
      </c>
      <c r="J1389" s="299">
        <v>0</v>
      </c>
    </row>
    <row r="1390" spans="1:10" ht="20" x14ac:dyDescent="0.2">
      <c r="A1390" s="291">
        <v>1829</v>
      </c>
      <c r="B1390" s="292">
        <v>40</v>
      </c>
      <c r="C1390" s="292">
        <v>19</v>
      </c>
      <c r="D1390" s="292">
        <v>1</v>
      </c>
      <c r="E1390" s="292">
        <v>6980</v>
      </c>
      <c r="F1390" s="292">
        <v>5.4</v>
      </c>
      <c r="G1390" s="292">
        <v>1</v>
      </c>
      <c r="H1390" s="292">
        <v>1</v>
      </c>
      <c r="I1390" s="293">
        <v>997</v>
      </c>
      <c r="J1390" s="299">
        <v>0</v>
      </c>
    </row>
    <row r="1391" spans="1:10" ht="20" x14ac:dyDescent="0.2">
      <c r="A1391" s="291">
        <v>1830</v>
      </c>
      <c r="B1391" s="292">
        <v>36</v>
      </c>
      <c r="C1391" s="292">
        <v>17</v>
      </c>
      <c r="D1391" s="292">
        <v>1</v>
      </c>
      <c r="E1391" s="292">
        <v>5280</v>
      </c>
      <c r="F1391" s="292">
        <v>3.5</v>
      </c>
      <c r="G1391" s="292">
        <v>1</v>
      </c>
      <c r="H1391" s="292">
        <v>0</v>
      </c>
      <c r="I1391" s="293">
        <v>1041</v>
      </c>
      <c r="J1391" s="299">
        <v>0</v>
      </c>
    </row>
    <row r="1392" spans="1:10" ht="20" x14ac:dyDescent="0.2">
      <c r="A1392" s="291">
        <v>1832</v>
      </c>
      <c r="B1392" s="292">
        <v>43</v>
      </c>
      <c r="C1392" s="292">
        <v>18</v>
      </c>
      <c r="D1392" s="292">
        <v>1</v>
      </c>
      <c r="E1392" s="292">
        <v>5650</v>
      </c>
      <c r="F1392" s="292">
        <v>3.7</v>
      </c>
      <c r="G1392" s="292">
        <v>1</v>
      </c>
      <c r="H1392" s="292">
        <v>1</v>
      </c>
      <c r="I1392" s="293">
        <v>396</v>
      </c>
      <c r="J1392" s="299">
        <v>0</v>
      </c>
    </row>
    <row r="1393" spans="1:10" ht="20" x14ac:dyDescent="0.2">
      <c r="A1393" s="291">
        <v>1833</v>
      </c>
      <c r="B1393" s="292">
        <v>39</v>
      </c>
      <c r="C1393" s="292">
        <v>12</v>
      </c>
      <c r="D1393" s="292">
        <v>2</v>
      </c>
      <c r="E1393" s="292">
        <v>7780</v>
      </c>
      <c r="F1393" s="292">
        <v>5.7</v>
      </c>
      <c r="G1393" s="292">
        <v>0</v>
      </c>
      <c r="H1393" s="292">
        <v>0</v>
      </c>
      <c r="I1393" s="293">
        <v>316</v>
      </c>
      <c r="J1393" s="299">
        <v>0</v>
      </c>
    </row>
    <row r="1394" spans="1:10" ht="20" x14ac:dyDescent="0.2">
      <c r="A1394" s="291">
        <v>1835</v>
      </c>
      <c r="B1394" s="292">
        <v>34</v>
      </c>
      <c r="C1394" s="292">
        <v>12</v>
      </c>
      <c r="D1394" s="292">
        <v>2</v>
      </c>
      <c r="E1394" s="292">
        <v>5220</v>
      </c>
      <c r="F1394" s="292">
        <v>4.7</v>
      </c>
      <c r="G1394" s="292">
        <v>1</v>
      </c>
      <c r="H1394" s="292">
        <v>1</v>
      </c>
      <c r="I1394" s="293">
        <v>116</v>
      </c>
      <c r="J1394" s="299">
        <v>0</v>
      </c>
    </row>
    <row r="1395" spans="1:10" ht="20" x14ac:dyDescent="0.2">
      <c r="A1395" s="291">
        <v>1836</v>
      </c>
      <c r="B1395" s="292">
        <v>47</v>
      </c>
      <c r="C1395" s="292">
        <v>37</v>
      </c>
      <c r="D1395" s="292">
        <v>1</v>
      </c>
      <c r="E1395" s="292">
        <v>11400</v>
      </c>
      <c r="F1395" s="292">
        <v>8.9</v>
      </c>
      <c r="G1395" s="292">
        <v>1</v>
      </c>
      <c r="H1395" s="292">
        <v>0</v>
      </c>
      <c r="I1395" s="293">
        <v>1794</v>
      </c>
      <c r="J1395" s="299">
        <v>0</v>
      </c>
    </row>
    <row r="1396" spans="1:10" ht="20" x14ac:dyDescent="0.2">
      <c r="A1396" s="291">
        <v>1838</v>
      </c>
      <c r="B1396" s="292">
        <v>37</v>
      </c>
      <c r="C1396" s="292">
        <v>30</v>
      </c>
      <c r="D1396" s="292">
        <v>1</v>
      </c>
      <c r="E1396" s="292">
        <v>6260</v>
      </c>
      <c r="F1396" s="292">
        <v>3.5</v>
      </c>
      <c r="G1396" s="292">
        <v>0</v>
      </c>
      <c r="H1396" s="292">
        <v>0</v>
      </c>
      <c r="I1396" s="293">
        <v>64</v>
      </c>
      <c r="J1396" s="299">
        <v>0</v>
      </c>
    </row>
    <row r="1397" spans="1:10" ht="20" x14ac:dyDescent="0.2">
      <c r="A1397" s="291">
        <v>1840</v>
      </c>
      <c r="B1397" s="292">
        <v>44</v>
      </c>
      <c r="C1397" s="292">
        <v>36</v>
      </c>
      <c r="D1397" s="292">
        <v>1</v>
      </c>
      <c r="E1397" s="292">
        <v>13030.000000000002</v>
      </c>
      <c r="F1397" s="292">
        <v>6.1</v>
      </c>
      <c r="G1397" s="292">
        <v>1</v>
      </c>
      <c r="H1397" s="292">
        <v>0</v>
      </c>
      <c r="I1397" s="293">
        <v>1581</v>
      </c>
      <c r="J1397" s="299">
        <v>0</v>
      </c>
    </row>
    <row r="1398" spans="1:10" ht="20" x14ac:dyDescent="0.2">
      <c r="A1398" s="291">
        <v>1841</v>
      </c>
      <c r="B1398" s="292">
        <v>39</v>
      </c>
      <c r="C1398" s="292">
        <v>32</v>
      </c>
      <c r="D1398" s="292">
        <v>1</v>
      </c>
      <c r="E1398" s="292">
        <v>6830</v>
      </c>
      <c r="F1398" s="292">
        <v>2.2999999999999998</v>
      </c>
      <c r="G1398" s="292">
        <v>1</v>
      </c>
      <c r="H1398" s="292">
        <v>0</v>
      </c>
      <c r="I1398" s="293">
        <v>346</v>
      </c>
      <c r="J1398" s="299">
        <v>0</v>
      </c>
    </row>
    <row r="1399" spans="1:10" ht="20" x14ac:dyDescent="0.2">
      <c r="A1399" s="291">
        <v>1843</v>
      </c>
      <c r="B1399" s="292">
        <v>39</v>
      </c>
      <c r="C1399" s="292">
        <v>13</v>
      </c>
      <c r="D1399" s="292">
        <v>2</v>
      </c>
      <c r="E1399" s="292">
        <v>7400</v>
      </c>
      <c r="F1399" s="292">
        <v>6.4</v>
      </c>
      <c r="G1399" s="292">
        <v>1</v>
      </c>
      <c r="H1399" s="292">
        <v>0</v>
      </c>
      <c r="I1399" s="293">
        <v>178</v>
      </c>
      <c r="J1399" s="299">
        <v>0</v>
      </c>
    </row>
    <row r="1400" spans="1:10" ht="20" x14ac:dyDescent="0.2">
      <c r="A1400" s="291">
        <v>1844</v>
      </c>
      <c r="B1400" s="292">
        <v>41</v>
      </c>
      <c r="C1400" s="292">
        <v>18</v>
      </c>
      <c r="D1400" s="292">
        <v>3</v>
      </c>
      <c r="E1400" s="292">
        <v>11370</v>
      </c>
      <c r="F1400" s="292">
        <v>7.8</v>
      </c>
      <c r="G1400" s="292">
        <v>0</v>
      </c>
      <c r="H1400" s="292">
        <v>0</v>
      </c>
      <c r="I1400" s="293">
        <v>1047</v>
      </c>
      <c r="J1400" s="299">
        <v>0</v>
      </c>
    </row>
    <row r="1401" spans="1:10" ht="20" x14ac:dyDescent="0.2">
      <c r="A1401" s="291">
        <v>1845</v>
      </c>
      <c r="B1401" s="292">
        <v>45</v>
      </c>
      <c r="C1401" s="292">
        <v>23</v>
      </c>
      <c r="D1401" s="292">
        <v>2</v>
      </c>
      <c r="E1401" s="292">
        <v>7170</v>
      </c>
      <c r="F1401" s="292">
        <v>5.6</v>
      </c>
      <c r="G1401" s="292">
        <v>1</v>
      </c>
      <c r="H1401" s="292">
        <v>1</v>
      </c>
      <c r="I1401" s="293">
        <v>132</v>
      </c>
      <c r="J1401" s="299">
        <v>0</v>
      </c>
    </row>
    <row r="1402" spans="1:10" ht="20" x14ac:dyDescent="0.2">
      <c r="A1402" s="291">
        <v>1846</v>
      </c>
      <c r="B1402" s="292">
        <v>41</v>
      </c>
      <c r="C1402" s="292">
        <v>30</v>
      </c>
      <c r="D1402" s="292">
        <v>1</v>
      </c>
      <c r="E1402" s="292">
        <v>8170</v>
      </c>
      <c r="F1402" s="292">
        <v>3.7</v>
      </c>
      <c r="G1402" s="292">
        <v>1</v>
      </c>
      <c r="H1402" s="292">
        <v>0</v>
      </c>
      <c r="I1402" s="293">
        <v>804</v>
      </c>
      <c r="J1402" s="299">
        <v>0</v>
      </c>
    </row>
    <row r="1403" spans="1:10" ht="20" x14ac:dyDescent="0.2">
      <c r="A1403" s="291">
        <v>1847</v>
      </c>
      <c r="B1403" s="292">
        <v>31</v>
      </c>
      <c r="C1403" s="292">
        <v>17</v>
      </c>
      <c r="D1403" s="292">
        <v>3</v>
      </c>
      <c r="E1403" s="292">
        <v>7220</v>
      </c>
      <c r="F1403" s="292">
        <v>5.2</v>
      </c>
      <c r="G1403" s="292">
        <v>0</v>
      </c>
      <c r="H1403" s="292">
        <v>1</v>
      </c>
      <c r="I1403" s="293">
        <v>301</v>
      </c>
      <c r="J1403" s="299">
        <v>0</v>
      </c>
    </row>
    <row r="1404" spans="1:10" ht="20" x14ac:dyDescent="0.2">
      <c r="A1404" s="291">
        <v>1848</v>
      </c>
      <c r="B1404" s="292">
        <v>31</v>
      </c>
      <c r="C1404" s="292">
        <v>15</v>
      </c>
      <c r="D1404" s="292">
        <v>3</v>
      </c>
      <c r="E1404" s="292">
        <v>7060</v>
      </c>
      <c r="F1404" s="292">
        <v>4.5999999999999996</v>
      </c>
      <c r="G1404" s="292">
        <v>1</v>
      </c>
      <c r="H1404" s="292">
        <v>0</v>
      </c>
      <c r="I1404" s="293">
        <v>324</v>
      </c>
      <c r="J1404" s="299">
        <v>0</v>
      </c>
    </row>
    <row r="1405" spans="1:10" ht="20" x14ac:dyDescent="0.2">
      <c r="A1405" s="291">
        <v>1849</v>
      </c>
      <c r="B1405" s="292">
        <v>47</v>
      </c>
      <c r="C1405" s="292">
        <v>13</v>
      </c>
      <c r="D1405" s="292">
        <v>1</v>
      </c>
      <c r="E1405" s="292">
        <v>6020</v>
      </c>
      <c r="F1405" s="292">
        <v>3.9</v>
      </c>
      <c r="G1405" s="292">
        <v>1</v>
      </c>
      <c r="H1405" s="292">
        <v>1</v>
      </c>
      <c r="I1405" s="293">
        <v>146</v>
      </c>
      <c r="J1405" s="299">
        <v>0</v>
      </c>
    </row>
    <row r="1406" spans="1:10" ht="20" x14ac:dyDescent="0.2">
      <c r="A1406" s="291">
        <v>1850</v>
      </c>
      <c r="B1406" s="292">
        <v>46</v>
      </c>
      <c r="C1406" s="292">
        <v>24</v>
      </c>
      <c r="D1406" s="292">
        <v>1</v>
      </c>
      <c r="E1406" s="292">
        <v>5880</v>
      </c>
      <c r="F1406" s="292">
        <v>3.4</v>
      </c>
      <c r="G1406" s="292">
        <v>1</v>
      </c>
      <c r="H1406" s="292">
        <v>0</v>
      </c>
      <c r="I1406" s="293">
        <v>428</v>
      </c>
      <c r="J1406" s="299">
        <v>0</v>
      </c>
    </row>
    <row r="1407" spans="1:10" ht="20" x14ac:dyDescent="0.2">
      <c r="A1407" s="291">
        <v>1851</v>
      </c>
      <c r="B1407" s="292">
        <v>24</v>
      </c>
      <c r="C1407" s="292">
        <v>17</v>
      </c>
      <c r="D1407" s="292">
        <v>1</v>
      </c>
      <c r="E1407" s="292">
        <v>4740</v>
      </c>
      <c r="F1407" s="292">
        <v>4.0999999999999996</v>
      </c>
      <c r="G1407" s="292">
        <v>1</v>
      </c>
      <c r="H1407" s="292">
        <v>1</v>
      </c>
      <c r="I1407" s="293">
        <v>403</v>
      </c>
      <c r="J1407" s="299">
        <v>0</v>
      </c>
    </row>
    <row r="1408" spans="1:10" ht="20" x14ac:dyDescent="0.2">
      <c r="A1408" s="291">
        <v>1852</v>
      </c>
      <c r="B1408" s="292">
        <v>41</v>
      </c>
      <c r="C1408" s="292">
        <v>21</v>
      </c>
      <c r="D1408" s="292">
        <v>1</v>
      </c>
      <c r="E1408" s="292">
        <v>6990</v>
      </c>
      <c r="F1408" s="292">
        <v>2.8</v>
      </c>
      <c r="G1408" s="292">
        <v>1</v>
      </c>
      <c r="H1408" s="292">
        <v>0</v>
      </c>
      <c r="I1408" s="293">
        <v>1065</v>
      </c>
      <c r="J1408" s="299">
        <v>0</v>
      </c>
    </row>
    <row r="1409" spans="1:10" ht="20" x14ac:dyDescent="0.2">
      <c r="A1409" s="291">
        <v>1853</v>
      </c>
      <c r="B1409" s="292">
        <v>42</v>
      </c>
      <c r="C1409" s="292">
        <v>25</v>
      </c>
      <c r="D1409" s="292">
        <v>1</v>
      </c>
      <c r="E1409" s="292">
        <v>6340</v>
      </c>
      <c r="F1409" s="292">
        <v>8.1999999999999993</v>
      </c>
      <c r="G1409" s="292">
        <v>0</v>
      </c>
      <c r="H1409" s="292">
        <v>1</v>
      </c>
      <c r="I1409" s="293">
        <v>1039</v>
      </c>
      <c r="J1409" s="299">
        <v>0</v>
      </c>
    </row>
    <row r="1410" spans="1:10" ht="20" x14ac:dyDescent="0.2">
      <c r="A1410" s="291">
        <v>1854</v>
      </c>
      <c r="B1410" s="292">
        <v>39</v>
      </c>
      <c r="C1410" s="292">
        <v>25</v>
      </c>
      <c r="D1410" s="292">
        <v>1</v>
      </c>
      <c r="E1410" s="292">
        <v>6020</v>
      </c>
      <c r="F1410" s="292">
        <v>6.3</v>
      </c>
      <c r="G1410" s="292">
        <v>0</v>
      </c>
      <c r="H1410" s="292">
        <v>1</v>
      </c>
      <c r="I1410" s="293">
        <v>419</v>
      </c>
      <c r="J1410" s="299">
        <v>0</v>
      </c>
    </row>
    <row r="1411" spans="1:10" ht="20" x14ac:dyDescent="0.2">
      <c r="A1411" s="291">
        <v>1855</v>
      </c>
      <c r="B1411" s="292">
        <v>46</v>
      </c>
      <c r="C1411" s="292">
        <v>18</v>
      </c>
      <c r="D1411" s="292">
        <v>3</v>
      </c>
      <c r="E1411" s="292">
        <v>8070</v>
      </c>
      <c r="F1411" s="292">
        <v>6.2</v>
      </c>
      <c r="G1411" s="292">
        <v>0</v>
      </c>
      <c r="H1411" s="292">
        <v>1</v>
      </c>
      <c r="I1411" s="293">
        <v>719</v>
      </c>
      <c r="J1411" s="299">
        <v>0</v>
      </c>
    </row>
    <row r="1412" spans="1:10" ht="20" x14ac:dyDescent="0.2">
      <c r="A1412" s="291">
        <v>1856</v>
      </c>
      <c r="B1412" s="292">
        <v>30</v>
      </c>
      <c r="C1412" s="292">
        <v>23</v>
      </c>
      <c r="D1412" s="292">
        <v>1</v>
      </c>
      <c r="E1412" s="292">
        <v>6200</v>
      </c>
      <c r="F1412" s="292">
        <v>4.2</v>
      </c>
      <c r="G1412" s="292">
        <v>1</v>
      </c>
      <c r="H1412" s="292">
        <v>0</v>
      </c>
      <c r="I1412" s="293">
        <v>665</v>
      </c>
      <c r="J1412" s="299">
        <v>0</v>
      </c>
    </row>
    <row r="1413" spans="1:10" ht="20" x14ac:dyDescent="0.2">
      <c r="A1413" s="291">
        <v>1857</v>
      </c>
      <c r="B1413" s="292">
        <v>36</v>
      </c>
      <c r="C1413" s="292">
        <v>20</v>
      </c>
      <c r="D1413" s="292">
        <v>2</v>
      </c>
      <c r="E1413" s="292">
        <v>5690</v>
      </c>
      <c r="F1413" s="292">
        <v>1.8</v>
      </c>
      <c r="G1413" s="292">
        <v>1</v>
      </c>
      <c r="H1413" s="292">
        <v>1</v>
      </c>
      <c r="I1413" s="293">
        <v>391</v>
      </c>
      <c r="J1413" s="299">
        <v>0</v>
      </c>
    </row>
    <row r="1414" spans="1:10" ht="20" x14ac:dyDescent="0.2">
      <c r="A1414" s="291">
        <v>1858</v>
      </c>
      <c r="B1414" s="292">
        <v>44</v>
      </c>
      <c r="C1414" s="292">
        <v>22</v>
      </c>
      <c r="D1414" s="292">
        <v>1</v>
      </c>
      <c r="E1414" s="292">
        <v>7220</v>
      </c>
      <c r="F1414" s="292">
        <v>1.1000000000000001</v>
      </c>
      <c r="G1414" s="292">
        <v>1</v>
      </c>
      <c r="H1414" s="292">
        <v>1</v>
      </c>
      <c r="I1414" s="293">
        <v>685</v>
      </c>
      <c r="J1414" s="299">
        <v>0</v>
      </c>
    </row>
    <row r="1415" spans="1:10" ht="20" x14ac:dyDescent="0.2">
      <c r="A1415" s="291">
        <v>1859</v>
      </c>
      <c r="B1415" s="292">
        <v>36</v>
      </c>
      <c r="C1415" s="292">
        <v>29</v>
      </c>
      <c r="D1415" s="292">
        <v>1</v>
      </c>
      <c r="E1415" s="292">
        <v>11870</v>
      </c>
      <c r="F1415" s="292">
        <v>6.5</v>
      </c>
      <c r="G1415" s="292">
        <v>1</v>
      </c>
      <c r="H1415" s="292">
        <v>0</v>
      </c>
      <c r="I1415" s="293">
        <v>1013</v>
      </c>
      <c r="J1415" s="299">
        <v>0</v>
      </c>
    </row>
    <row r="1416" spans="1:10" ht="20" x14ac:dyDescent="0.2">
      <c r="A1416" s="291">
        <v>1861</v>
      </c>
      <c r="B1416" s="292">
        <v>51</v>
      </c>
      <c r="C1416" s="292">
        <v>16</v>
      </c>
      <c r="D1416" s="292">
        <v>2</v>
      </c>
      <c r="E1416" s="292">
        <v>5890</v>
      </c>
      <c r="F1416" s="292">
        <v>5</v>
      </c>
      <c r="G1416" s="292">
        <v>1</v>
      </c>
      <c r="H1416" s="292">
        <v>1</v>
      </c>
      <c r="I1416" s="293">
        <v>98</v>
      </c>
      <c r="J1416" s="299">
        <v>0</v>
      </c>
    </row>
    <row r="1417" spans="1:10" ht="20" x14ac:dyDescent="0.2">
      <c r="A1417" s="291">
        <v>1863</v>
      </c>
      <c r="B1417" s="292">
        <v>45</v>
      </c>
      <c r="C1417" s="292">
        <v>35</v>
      </c>
      <c r="D1417" s="292">
        <v>1</v>
      </c>
      <c r="E1417" s="292">
        <v>11090</v>
      </c>
      <c r="F1417" s="292">
        <v>9.3000000000000007</v>
      </c>
      <c r="G1417" s="292">
        <v>1</v>
      </c>
      <c r="H1417" s="292">
        <v>1</v>
      </c>
      <c r="I1417" s="293">
        <v>1110</v>
      </c>
      <c r="J1417" s="299">
        <v>0</v>
      </c>
    </row>
    <row r="1418" spans="1:10" ht="20" x14ac:dyDescent="0.2">
      <c r="A1418" s="291">
        <v>1864</v>
      </c>
      <c r="B1418" s="292">
        <v>35</v>
      </c>
      <c r="C1418" s="292">
        <v>28</v>
      </c>
      <c r="D1418" s="292">
        <v>1</v>
      </c>
      <c r="E1418" s="292">
        <v>6530</v>
      </c>
      <c r="F1418" s="292">
        <v>0.3</v>
      </c>
      <c r="G1418" s="292">
        <v>0</v>
      </c>
      <c r="H1418" s="292">
        <v>0</v>
      </c>
      <c r="I1418" s="293">
        <v>246</v>
      </c>
      <c r="J1418" s="299">
        <v>0</v>
      </c>
    </row>
    <row r="1419" spans="1:10" ht="20" x14ac:dyDescent="0.2">
      <c r="A1419" s="291">
        <v>1865</v>
      </c>
      <c r="B1419" s="292">
        <v>28</v>
      </c>
      <c r="C1419" s="292">
        <v>15</v>
      </c>
      <c r="D1419" s="292">
        <v>2</v>
      </c>
      <c r="E1419" s="292">
        <v>5730</v>
      </c>
      <c r="F1419" s="292">
        <v>5.3</v>
      </c>
      <c r="G1419" s="292">
        <v>0</v>
      </c>
      <c r="H1419" s="292">
        <v>0</v>
      </c>
      <c r="I1419" s="293">
        <v>662</v>
      </c>
      <c r="J1419" s="299">
        <v>0</v>
      </c>
    </row>
    <row r="1420" spans="1:10" ht="20" x14ac:dyDescent="0.2">
      <c r="A1420" s="291">
        <v>1866</v>
      </c>
      <c r="B1420" s="292">
        <v>34</v>
      </c>
      <c r="C1420" s="292">
        <v>15</v>
      </c>
      <c r="D1420" s="292">
        <v>1</v>
      </c>
      <c r="E1420" s="292">
        <v>4870</v>
      </c>
      <c r="F1420" s="292">
        <v>2.4</v>
      </c>
      <c r="G1420" s="292">
        <v>0</v>
      </c>
      <c r="H1420" s="292">
        <v>0</v>
      </c>
      <c r="I1420" s="293">
        <v>354</v>
      </c>
      <c r="J1420" s="299">
        <v>0</v>
      </c>
    </row>
    <row r="1421" spans="1:10" ht="20" x14ac:dyDescent="0.2">
      <c r="A1421" s="291">
        <v>1867</v>
      </c>
      <c r="B1421" s="292">
        <v>47</v>
      </c>
      <c r="C1421" s="292">
        <v>24</v>
      </c>
      <c r="D1421" s="292">
        <v>1</v>
      </c>
      <c r="E1421" s="292">
        <v>9020</v>
      </c>
      <c r="F1421" s="292">
        <v>5.8</v>
      </c>
      <c r="G1421" s="292">
        <v>1</v>
      </c>
      <c r="H1421" s="292">
        <v>0</v>
      </c>
      <c r="I1421" s="293">
        <v>927</v>
      </c>
      <c r="J1421" s="299">
        <v>0</v>
      </c>
    </row>
    <row r="1422" spans="1:10" ht="20" x14ac:dyDescent="0.2">
      <c r="A1422" s="291">
        <v>1868</v>
      </c>
      <c r="B1422" s="292">
        <v>49</v>
      </c>
      <c r="C1422" s="292">
        <v>17</v>
      </c>
      <c r="D1422" s="292">
        <v>2</v>
      </c>
      <c r="E1422" s="292">
        <v>7550</v>
      </c>
      <c r="F1422" s="292">
        <v>7</v>
      </c>
      <c r="G1422" s="292">
        <v>0</v>
      </c>
      <c r="H1422" s="292">
        <v>1</v>
      </c>
      <c r="I1422" s="293">
        <v>632</v>
      </c>
      <c r="J1422" s="299">
        <v>0</v>
      </c>
    </row>
    <row r="1423" spans="1:10" ht="20" x14ac:dyDescent="0.2">
      <c r="A1423" s="291">
        <v>1869</v>
      </c>
      <c r="B1423" s="292">
        <v>40</v>
      </c>
      <c r="C1423" s="292">
        <v>23</v>
      </c>
      <c r="D1423" s="292">
        <v>2</v>
      </c>
      <c r="E1423" s="292">
        <v>6260</v>
      </c>
      <c r="F1423" s="292">
        <v>3.3</v>
      </c>
      <c r="G1423" s="292">
        <v>0</v>
      </c>
      <c r="H1423" s="292">
        <v>0</v>
      </c>
      <c r="I1423" s="293">
        <v>1327</v>
      </c>
      <c r="J1423" s="299">
        <v>0</v>
      </c>
    </row>
    <row r="1424" spans="1:10" ht="20" x14ac:dyDescent="0.2">
      <c r="A1424" s="291">
        <v>1870</v>
      </c>
      <c r="B1424" s="292">
        <v>33</v>
      </c>
      <c r="C1424" s="292">
        <v>23</v>
      </c>
      <c r="D1424" s="292">
        <v>1</v>
      </c>
      <c r="E1424" s="292">
        <v>8910</v>
      </c>
      <c r="F1424" s="292">
        <v>7.6</v>
      </c>
      <c r="G1424" s="292">
        <v>0</v>
      </c>
      <c r="H1424" s="292">
        <v>0</v>
      </c>
      <c r="I1424" s="293">
        <v>367</v>
      </c>
      <c r="J1424" s="299">
        <v>0</v>
      </c>
    </row>
    <row r="1425" spans="1:10" ht="20" x14ac:dyDescent="0.2">
      <c r="A1425" s="291">
        <v>1872</v>
      </c>
      <c r="B1425" s="292">
        <v>44</v>
      </c>
      <c r="C1425" s="292">
        <v>19</v>
      </c>
      <c r="D1425" s="292">
        <v>1</v>
      </c>
      <c r="E1425" s="292">
        <v>6440</v>
      </c>
      <c r="F1425" s="292">
        <v>0.5</v>
      </c>
      <c r="G1425" s="292">
        <v>1</v>
      </c>
      <c r="H1425" s="292">
        <v>0</v>
      </c>
      <c r="I1425" s="293">
        <v>877</v>
      </c>
      <c r="J1425" s="299">
        <v>0</v>
      </c>
    </row>
    <row r="1426" spans="1:10" ht="20" x14ac:dyDescent="0.2">
      <c r="A1426" s="291">
        <v>1873</v>
      </c>
      <c r="B1426" s="292">
        <v>29</v>
      </c>
      <c r="C1426" s="292">
        <v>15</v>
      </c>
      <c r="D1426" s="292">
        <v>4</v>
      </c>
      <c r="E1426" s="292">
        <v>7110</v>
      </c>
      <c r="F1426" s="292">
        <v>4</v>
      </c>
      <c r="G1426" s="292">
        <v>0</v>
      </c>
      <c r="H1426" s="292">
        <v>1</v>
      </c>
      <c r="I1426" s="293">
        <v>499</v>
      </c>
      <c r="J1426" s="299">
        <v>0</v>
      </c>
    </row>
    <row r="1427" spans="1:10" ht="20" x14ac:dyDescent="0.2">
      <c r="A1427" s="291">
        <v>1875</v>
      </c>
      <c r="B1427" s="292">
        <v>32</v>
      </c>
      <c r="C1427" s="292">
        <v>14</v>
      </c>
      <c r="D1427" s="292">
        <v>2</v>
      </c>
      <c r="E1427" s="292">
        <v>5720</v>
      </c>
      <c r="F1427" s="292">
        <v>5.9</v>
      </c>
      <c r="G1427" s="292">
        <v>0</v>
      </c>
      <c r="H1427" s="292">
        <v>0</v>
      </c>
      <c r="I1427" s="293">
        <v>398</v>
      </c>
      <c r="J1427" s="299">
        <v>0</v>
      </c>
    </row>
    <row r="1428" spans="1:10" ht="20" x14ac:dyDescent="0.2">
      <c r="A1428" s="291">
        <v>1876</v>
      </c>
      <c r="B1428" s="292">
        <v>33</v>
      </c>
      <c r="C1428" s="292">
        <v>17</v>
      </c>
      <c r="D1428" s="292">
        <v>3</v>
      </c>
      <c r="E1428" s="292">
        <v>5440</v>
      </c>
      <c r="F1428" s="292">
        <v>3</v>
      </c>
      <c r="G1428" s="292">
        <v>1</v>
      </c>
      <c r="H1428" s="292">
        <v>0</v>
      </c>
      <c r="I1428" s="293">
        <v>189</v>
      </c>
      <c r="J1428" s="299">
        <v>0</v>
      </c>
    </row>
    <row r="1429" spans="1:10" ht="20" x14ac:dyDescent="0.2">
      <c r="A1429" s="291">
        <v>1879</v>
      </c>
      <c r="B1429" s="292">
        <v>31</v>
      </c>
      <c r="C1429" s="292">
        <v>20</v>
      </c>
      <c r="D1429" s="292">
        <v>1</v>
      </c>
      <c r="E1429" s="292">
        <v>5430</v>
      </c>
      <c r="F1429" s="292">
        <v>4</v>
      </c>
      <c r="G1429" s="292">
        <v>1</v>
      </c>
      <c r="H1429" s="292">
        <v>1</v>
      </c>
      <c r="I1429" s="293">
        <v>381</v>
      </c>
      <c r="J1429" s="299">
        <v>0</v>
      </c>
    </row>
    <row r="1430" spans="1:10" ht="20" x14ac:dyDescent="0.2">
      <c r="A1430" s="291">
        <v>1880</v>
      </c>
      <c r="B1430" s="292">
        <v>29</v>
      </c>
      <c r="C1430" s="292">
        <v>19</v>
      </c>
      <c r="D1430" s="292">
        <v>1</v>
      </c>
      <c r="E1430" s="292">
        <v>6760</v>
      </c>
      <c r="F1430" s="292">
        <v>8</v>
      </c>
      <c r="G1430" s="292">
        <v>1</v>
      </c>
      <c r="H1430" s="292">
        <v>1</v>
      </c>
      <c r="I1430" s="293">
        <v>201</v>
      </c>
      <c r="J1430" s="299">
        <v>0</v>
      </c>
    </row>
    <row r="1431" spans="1:10" ht="20" x14ac:dyDescent="0.2">
      <c r="A1431" s="291">
        <v>1881</v>
      </c>
      <c r="B1431" s="292">
        <v>39</v>
      </c>
      <c r="C1431" s="292">
        <v>24</v>
      </c>
      <c r="D1431" s="292">
        <v>1</v>
      </c>
      <c r="E1431" s="292">
        <v>9450</v>
      </c>
      <c r="F1431" s="292">
        <v>3.8</v>
      </c>
      <c r="G1431" s="292">
        <v>0</v>
      </c>
      <c r="H1431" s="292">
        <v>0</v>
      </c>
      <c r="I1431" s="293">
        <v>733</v>
      </c>
      <c r="J1431" s="299">
        <v>0</v>
      </c>
    </row>
    <row r="1432" spans="1:10" ht="20" x14ac:dyDescent="0.2">
      <c r="A1432" s="291">
        <v>1882</v>
      </c>
      <c r="B1432" s="292">
        <v>44</v>
      </c>
      <c r="C1432" s="292">
        <v>31</v>
      </c>
      <c r="D1432" s="292">
        <v>2</v>
      </c>
      <c r="E1432" s="292">
        <v>10260</v>
      </c>
      <c r="F1432" s="292">
        <v>5.9</v>
      </c>
      <c r="G1432" s="292">
        <v>1</v>
      </c>
      <c r="H1432" s="292">
        <v>0</v>
      </c>
      <c r="I1432" s="293">
        <v>1632</v>
      </c>
      <c r="J1432" s="299">
        <v>0</v>
      </c>
    </row>
    <row r="1433" spans="1:10" ht="20" x14ac:dyDescent="0.2">
      <c r="A1433" s="291">
        <v>1883</v>
      </c>
      <c r="B1433" s="292">
        <v>34</v>
      </c>
      <c r="C1433" s="292">
        <v>14</v>
      </c>
      <c r="D1433" s="292">
        <v>3</v>
      </c>
      <c r="E1433" s="292">
        <v>8230</v>
      </c>
      <c r="F1433" s="292">
        <v>3.1</v>
      </c>
      <c r="G1433" s="292">
        <v>0</v>
      </c>
      <c r="H1433" s="292">
        <v>1</v>
      </c>
      <c r="I1433" s="293">
        <v>798</v>
      </c>
      <c r="J1433" s="299">
        <v>0</v>
      </c>
    </row>
    <row r="1434" spans="1:10" ht="20" x14ac:dyDescent="0.2">
      <c r="A1434" s="291">
        <v>1884</v>
      </c>
      <c r="B1434" s="292">
        <v>46</v>
      </c>
      <c r="C1434" s="292">
        <v>29</v>
      </c>
      <c r="D1434" s="292">
        <v>1</v>
      </c>
      <c r="E1434" s="292">
        <v>6700</v>
      </c>
      <c r="F1434" s="292">
        <v>1.1000000000000001</v>
      </c>
      <c r="G1434" s="292">
        <v>1</v>
      </c>
      <c r="H1434" s="292">
        <v>1</v>
      </c>
      <c r="I1434" s="293">
        <v>291</v>
      </c>
      <c r="J1434" s="299">
        <v>0</v>
      </c>
    </row>
    <row r="1435" spans="1:10" ht="20" x14ac:dyDescent="0.2">
      <c r="A1435" s="291">
        <v>1885</v>
      </c>
      <c r="B1435" s="292">
        <v>58</v>
      </c>
      <c r="C1435" s="292">
        <v>27</v>
      </c>
      <c r="D1435" s="292">
        <v>3</v>
      </c>
      <c r="E1435" s="292">
        <v>20010.000000000004</v>
      </c>
      <c r="F1435" s="292">
        <v>6.7</v>
      </c>
      <c r="G1435" s="292">
        <v>0</v>
      </c>
      <c r="H1435" s="292">
        <v>1</v>
      </c>
      <c r="I1435" s="293">
        <v>1492</v>
      </c>
      <c r="J1435" s="299">
        <v>0</v>
      </c>
    </row>
    <row r="1436" spans="1:10" ht="20" x14ac:dyDescent="0.2">
      <c r="A1436" s="291">
        <v>1886</v>
      </c>
      <c r="B1436" s="292">
        <v>27</v>
      </c>
      <c r="C1436" s="292">
        <v>16</v>
      </c>
      <c r="D1436" s="292">
        <v>1</v>
      </c>
      <c r="E1436" s="292">
        <v>6260</v>
      </c>
      <c r="F1436" s="292">
        <v>1.3</v>
      </c>
      <c r="G1436" s="292">
        <v>1</v>
      </c>
      <c r="H1436" s="292">
        <v>1</v>
      </c>
      <c r="I1436" s="293">
        <v>555</v>
      </c>
      <c r="J1436" s="299">
        <v>0</v>
      </c>
    </row>
    <row r="1437" spans="1:10" ht="20" x14ac:dyDescent="0.2">
      <c r="A1437" s="291">
        <v>1888</v>
      </c>
      <c r="B1437" s="292">
        <v>35</v>
      </c>
      <c r="C1437" s="292">
        <v>24</v>
      </c>
      <c r="D1437" s="292">
        <v>1</v>
      </c>
      <c r="E1437" s="292">
        <v>7740.0000000000009</v>
      </c>
      <c r="F1437" s="292">
        <v>0.9</v>
      </c>
      <c r="G1437" s="292">
        <v>0</v>
      </c>
      <c r="H1437" s="292">
        <v>0</v>
      </c>
      <c r="I1437" s="293">
        <v>161</v>
      </c>
      <c r="J1437" s="299">
        <v>0</v>
      </c>
    </row>
    <row r="1438" spans="1:10" ht="20" x14ac:dyDescent="0.2">
      <c r="A1438" s="291">
        <v>1889</v>
      </c>
      <c r="B1438" s="292">
        <v>36</v>
      </c>
      <c r="C1438" s="292">
        <v>27</v>
      </c>
      <c r="D1438" s="292">
        <v>1</v>
      </c>
      <c r="E1438" s="292">
        <v>6870</v>
      </c>
      <c r="F1438" s="292">
        <v>1.7</v>
      </c>
      <c r="G1438" s="292">
        <v>0</v>
      </c>
      <c r="H1438" s="292">
        <v>0</v>
      </c>
      <c r="I1438" s="293">
        <v>677</v>
      </c>
      <c r="J1438" s="299">
        <v>0</v>
      </c>
    </row>
    <row r="1439" spans="1:10" ht="20" x14ac:dyDescent="0.2">
      <c r="A1439" s="291">
        <v>1890</v>
      </c>
      <c r="B1439" s="292">
        <v>44</v>
      </c>
      <c r="C1439" s="292">
        <v>28</v>
      </c>
      <c r="D1439" s="292">
        <v>3</v>
      </c>
      <c r="E1439" s="292">
        <v>19110</v>
      </c>
      <c r="F1439" s="292">
        <v>2.2999999999999998</v>
      </c>
      <c r="G1439" s="292">
        <v>1</v>
      </c>
      <c r="H1439" s="292">
        <v>1</v>
      </c>
      <c r="I1439" s="293">
        <v>282</v>
      </c>
      <c r="J1439" s="299">
        <v>0</v>
      </c>
    </row>
    <row r="1440" spans="1:10" ht="20" x14ac:dyDescent="0.2">
      <c r="A1440" s="291">
        <v>1891</v>
      </c>
      <c r="B1440" s="292">
        <v>40</v>
      </c>
      <c r="C1440" s="292">
        <v>31</v>
      </c>
      <c r="D1440" s="292">
        <v>1</v>
      </c>
      <c r="E1440" s="292">
        <v>9030</v>
      </c>
      <c r="F1440" s="292">
        <v>6.1</v>
      </c>
      <c r="G1440" s="292">
        <v>1</v>
      </c>
      <c r="H1440" s="292">
        <v>1</v>
      </c>
      <c r="I1440" s="293">
        <v>795</v>
      </c>
      <c r="J1440" s="299">
        <v>0</v>
      </c>
    </row>
    <row r="1441" spans="1:10" ht="20" x14ac:dyDescent="0.2">
      <c r="A1441" s="291">
        <v>1893</v>
      </c>
      <c r="B1441" s="292">
        <v>38</v>
      </c>
      <c r="C1441" s="292">
        <v>24</v>
      </c>
      <c r="D1441" s="292">
        <v>2</v>
      </c>
      <c r="E1441" s="292">
        <v>7210</v>
      </c>
      <c r="F1441" s="292">
        <v>5.2</v>
      </c>
      <c r="G1441" s="292">
        <v>1</v>
      </c>
      <c r="H1441" s="292">
        <v>0</v>
      </c>
      <c r="I1441" s="293">
        <v>666</v>
      </c>
      <c r="J1441" s="299">
        <v>0</v>
      </c>
    </row>
    <row r="1442" spans="1:10" ht="20" x14ac:dyDescent="0.2">
      <c r="A1442" s="291">
        <v>1894</v>
      </c>
      <c r="B1442" s="292">
        <v>43</v>
      </c>
      <c r="C1442" s="292">
        <v>25</v>
      </c>
      <c r="D1442" s="292">
        <v>3</v>
      </c>
      <c r="E1442" s="292">
        <v>6770</v>
      </c>
      <c r="F1442" s="292">
        <v>5.4</v>
      </c>
      <c r="G1442" s="292">
        <v>1</v>
      </c>
      <c r="H1442" s="292">
        <v>1</v>
      </c>
      <c r="I1442" s="293">
        <v>573</v>
      </c>
      <c r="J1442" s="299">
        <v>0</v>
      </c>
    </row>
    <row r="1443" spans="1:10" ht="20" x14ac:dyDescent="0.2">
      <c r="A1443" s="291">
        <v>1896</v>
      </c>
      <c r="B1443" s="292">
        <v>45</v>
      </c>
      <c r="C1443" s="292">
        <v>22</v>
      </c>
      <c r="D1443" s="292">
        <v>1</v>
      </c>
      <c r="E1443" s="292">
        <v>7250</v>
      </c>
      <c r="F1443" s="292">
        <v>3.4</v>
      </c>
      <c r="G1443" s="292">
        <v>1</v>
      </c>
      <c r="H1443" s="292">
        <v>0</v>
      </c>
      <c r="I1443" s="293">
        <v>453</v>
      </c>
      <c r="J1443" s="299">
        <v>0</v>
      </c>
    </row>
    <row r="1444" spans="1:10" ht="20" x14ac:dyDescent="0.2">
      <c r="A1444" s="291">
        <v>1897</v>
      </c>
      <c r="B1444" s="292">
        <v>46</v>
      </c>
      <c r="C1444" s="292">
        <v>31</v>
      </c>
      <c r="D1444" s="292">
        <v>1</v>
      </c>
      <c r="E1444" s="292">
        <v>7680</v>
      </c>
      <c r="F1444" s="292">
        <v>5.8</v>
      </c>
      <c r="G1444" s="292">
        <v>1</v>
      </c>
      <c r="H1444" s="292">
        <v>0</v>
      </c>
      <c r="I1444" s="293">
        <v>874</v>
      </c>
      <c r="J1444" s="299">
        <v>0</v>
      </c>
    </row>
    <row r="1445" spans="1:10" ht="20" x14ac:dyDescent="0.2">
      <c r="A1445" s="291">
        <v>1898</v>
      </c>
      <c r="B1445" s="292">
        <v>40</v>
      </c>
      <c r="C1445" s="292">
        <v>26</v>
      </c>
      <c r="D1445" s="292">
        <v>1</v>
      </c>
      <c r="E1445" s="292">
        <v>7060</v>
      </c>
      <c r="F1445" s="292">
        <v>7.2</v>
      </c>
      <c r="G1445" s="292">
        <v>1</v>
      </c>
      <c r="H1445" s="292">
        <v>0</v>
      </c>
      <c r="I1445" s="293">
        <v>206</v>
      </c>
      <c r="J1445" s="299">
        <v>0</v>
      </c>
    </row>
    <row r="1446" spans="1:10" ht="20" x14ac:dyDescent="0.2">
      <c r="A1446" s="291">
        <v>1899</v>
      </c>
      <c r="B1446" s="292">
        <v>44</v>
      </c>
      <c r="C1446" s="292">
        <v>12</v>
      </c>
      <c r="D1446" s="292">
        <v>1</v>
      </c>
      <c r="E1446" s="292">
        <v>5100</v>
      </c>
      <c r="F1446" s="292">
        <v>4.2</v>
      </c>
      <c r="G1446" s="292">
        <v>1</v>
      </c>
      <c r="H1446" s="292">
        <v>1</v>
      </c>
      <c r="I1446" s="293">
        <v>530</v>
      </c>
      <c r="J1446" s="299">
        <v>0</v>
      </c>
    </row>
    <row r="1447" spans="1:10" ht="20" x14ac:dyDescent="0.2">
      <c r="A1447" s="291">
        <v>1900</v>
      </c>
      <c r="B1447" s="292">
        <v>49</v>
      </c>
      <c r="C1447" s="292">
        <v>26</v>
      </c>
      <c r="D1447" s="292">
        <v>1</v>
      </c>
      <c r="E1447" s="292">
        <v>6650</v>
      </c>
      <c r="F1447" s="292">
        <v>7.3</v>
      </c>
      <c r="G1447" s="292">
        <v>0</v>
      </c>
      <c r="H1447" s="292">
        <v>1</v>
      </c>
      <c r="I1447" s="293">
        <v>306</v>
      </c>
      <c r="J1447" s="299">
        <v>0</v>
      </c>
    </row>
    <row r="1448" spans="1:10" ht="20" x14ac:dyDescent="0.2">
      <c r="A1448" s="291">
        <v>1904</v>
      </c>
      <c r="B1448" s="292">
        <v>23</v>
      </c>
      <c r="C1448" s="292">
        <v>12</v>
      </c>
      <c r="D1448" s="292">
        <v>3</v>
      </c>
      <c r="E1448" s="292">
        <v>4650</v>
      </c>
      <c r="F1448" s="292">
        <v>7.5</v>
      </c>
      <c r="G1448" s="292">
        <v>0</v>
      </c>
      <c r="H1448" s="292">
        <v>0</v>
      </c>
      <c r="I1448" s="293">
        <v>132</v>
      </c>
      <c r="J1448" s="299">
        <v>0</v>
      </c>
    </row>
    <row r="1449" spans="1:10" ht="20" x14ac:dyDescent="0.2">
      <c r="A1449" s="291">
        <v>1906</v>
      </c>
      <c r="B1449" s="292">
        <v>32</v>
      </c>
      <c r="C1449" s="292">
        <v>18</v>
      </c>
      <c r="D1449" s="292">
        <v>1</v>
      </c>
      <c r="E1449" s="292">
        <v>5590</v>
      </c>
      <c r="F1449" s="292">
        <v>7.7</v>
      </c>
      <c r="G1449" s="292">
        <v>1</v>
      </c>
      <c r="H1449" s="292">
        <v>1</v>
      </c>
      <c r="I1449" s="293">
        <v>393</v>
      </c>
      <c r="J1449" s="299">
        <v>0</v>
      </c>
    </row>
    <row r="1450" spans="1:10" ht="20" x14ac:dyDescent="0.2">
      <c r="A1450" s="291">
        <v>1907</v>
      </c>
      <c r="B1450" s="292">
        <v>40</v>
      </c>
      <c r="C1450" s="292">
        <v>23</v>
      </c>
      <c r="D1450" s="292">
        <v>1</v>
      </c>
      <c r="E1450" s="292">
        <v>7810</v>
      </c>
      <c r="F1450" s="292">
        <v>4.5999999999999996</v>
      </c>
      <c r="G1450" s="292">
        <v>1</v>
      </c>
      <c r="H1450" s="292">
        <v>0</v>
      </c>
      <c r="I1450" s="293">
        <v>411</v>
      </c>
      <c r="J1450" s="299">
        <v>0</v>
      </c>
    </row>
    <row r="1451" spans="1:10" ht="20" x14ac:dyDescent="0.2">
      <c r="A1451" s="291">
        <v>1908</v>
      </c>
      <c r="B1451" s="292">
        <v>44</v>
      </c>
      <c r="C1451" s="292">
        <v>34</v>
      </c>
      <c r="D1451" s="292">
        <v>1</v>
      </c>
      <c r="E1451" s="292">
        <v>10020</v>
      </c>
      <c r="F1451" s="292">
        <v>6.7</v>
      </c>
      <c r="G1451" s="292">
        <v>0</v>
      </c>
      <c r="H1451" s="292">
        <v>1</v>
      </c>
      <c r="I1451" s="293">
        <v>1249</v>
      </c>
      <c r="J1451" s="299">
        <v>0</v>
      </c>
    </row>
    <row r="1452" spans="1:10" ht="20" x14ac:dyDescent="0.2">
      <c r="A1452" s="291">
        <v>1909</v>
      </c>
      <c r="B1452" s="292">
        <v>41</v>
      </c>
      <c r="C1452" s="292">
        <v>27</v>
      </c>
      <c r="D1452" s="292">
        <v>2</v>
      </c>
      <c r="E1452" s="292">
        <v>9840</v>
      </c>
      <c r="F1452" s="292">
        <v>3.7</v>
      </c>
      <c r="G1452" s="292">
        <v>1</v>
      </c>
      <c r="H1452" s="292">
        <v>1</v>
      </c>
      <c r="I1452" s="293">
        <v>1195</v>
      </c>
      <c r="J1452" s="299">
        <v>0</v>
      </c>
    </row>
    <row r="1453" spans="1:10" ht="20" x14ac:dyDescent="0.2">
      <c r="A1453" s="291">
        <v>1911</v>
      </c>
      <c r="B1453" s="292">
        <v>38</v>
      </c>
      <c r="C1453" s="292">
        <v>20</v>
      </c>
      <c r="D1453" s="292">
        <v>1</v>
      </c>
      <c r="E1453" s="292">
        <v>5480</v>
      </c>
      <c r="F1453" s="292">
        <v>4.3</v>
      </c>
      <c r="G1453" s="292">
        <v>1</v>
      </c>
      <c r="H1453" s="292">
        <v>1</v>
      </c>
      <c r="I1453" s="293">
        <v>927</v>
      </c>
      <c r="J1453" s="299">
        <v>0</v>
      </c>
    </row>
    <row r="1454" spans="1:10" ht="20" x14ac:dyDescent="0.2">
      <c r="A1454" s="291">
        <v>1912</v>
      </c>
      <c r="B1454" s="292">
        <v>40</v>
      </c>
      <c r="C1454" s="292">
        <v>19</v>
      </c>
      <c r="D1454" s="292">
        <v>1</v>
      </c>
      <c r="E1454" s="292">
        <v>5870</v>
      </c>
      <c r="F1454" s="292">
        <v>0.3</v>
      </c>
      <c r="G1454" s="292">
        <v>1</v>
      </c>
      <c r="H1454" s="292">
        <v>0</v>
      </c>
      <c r="I1454" s="293">
        <v>78</v>
      </c>
      <c r="J1454" s="299">
        <v>0</v>
      </c>
    </row>
    <row r="1455" spans="1:10" ht="20" x14ac:dyDescent="0.2">
      <c r="A1455" s="291">
        <v>1914</v>
      </c>
      <c r="B1455" s="292">
        <v>47</v>
      </c>
      <c r="C1455" s="292">
        <v>38</v>
      </c>
      <c r="D1455" s="292">
        <v>1</v>
      </c>
      <c r="E1455" s="292">
        <v>12360</v>
      </c>
      <c r="F1455" s="292">
        <v>4.4000000000000004</v>
      </c>
      <c r="G1455" s="292">
        <v>1</v>
      </c>
      <c r="H1455" s="292">
        <v>0</v>
      </c>
      <c r="I1455" s="293">
        <v>344</v>
      </c>
      <c r="J1455" s="299">
        <v>0</v>
      </c>
    </row>
    <row r="1456" spans="1:10" ht="20" x14ac:dyDescent="0.2">
      <c r="A1456" s="291">
        <v>1916</v>
      </c>
      <c r="B1456" s="292">
        <v>34</v>
      </c>
      <c r="C1456" s="292">
        <v>17</v>
      </c>
      <c r="D1456" s="292">
        <v>4</v>
      </c>
      <c r="E1456" s="292">
        <v>5780</v>
      </c>
      <c r="F1456" s="292">
        <v>5</v>
      </c>
      <c r="G1456" s="292">
        <v>0</v>
      </c>
      <c r="H1456" s="292">
        <v>0</v>
      </c>
      <c r="I1456" s="293">
        <v>558</v>
      </c>
      <c r="J1456" s="299">
        <v>0</v>
      </c>
    </row>
    <row r="1457" spans="1:10" ht="20" x14ac:dyDescent="0.2">
      <c r="A1457" s="291">
        <v>1917</v>
      </c>
      <c r="B1457" s="292">
        <v>41</v>
      </c>
      <c r="C1457" s="292">
        <v>20</v>
      </c>
      <c r="D1457" s="292">
        <v>1</v>
      </c>
      <c r="E1457" s="292">
        <v>5640</v>
      </c>
      <c r="F1457" s="292">
        <v>4.7</v>
      </c>
      <c r="G1457" s="292">
        <v>0</v>
      </c>
      <c r="H1457" s="292">
        <v>1</v>
      </c>
      <c r="I1457" s="293">
        <v>597</v>
      </c>
      <c r="J1457" s="299">
        <v>0</v>
      </c>
    </row>
    <row r="1458" spans="1:10" ht="20" x14ac:dyDescent="0.2">
      <c r="A1458" s="291">
        <v>1918</v>
      </c>
      <c r="B1458" s="292">
        <v>38</v>
      </c>
      <c r="C1458" s="292">
        <v>24</v>
      </c>
      <c r="D1458" s="292">
        <v>2</v>
      </c>
      <c r="E1458" s="292">
        <v>7160</v>
      </c>
      <c r="F1458" s="292">
        <v>4</v>
      </c>
      <c r="G1458" s="292">
        <v>0</v>
      </c>
      <c r="H1458" s="292">
        <v>1</v>
      </c>
      <c r="I1458" s="293">
        <v>920</v>
      </c>
      <c r="J1458" s="299">
        <v>0</v>
      </c>
    </row>
    <row r="1459" spans="1:10" ht="20" x14ac:dyDescent="0.2">
      <c r="A1459" s="291">
        <v>1919</v>
      </c>
      <c r="B1459" s="292">
        <v>38</v>
      </c>
      <c r="C1459" s="292">
        <v>18</v>
      </c>
      <c r="D1459" s="292">
        <v>5</v>
      </c>
      <c r="E1459" s="292">
        <v>7310</v>
      </c>
      <c r="F1459" s="292">
        <v>2.1</v>
      </c>
      <c r="G1459" s="292">
        <v>1</v>
      </c>
      <c r="H1459" s="292">
        <v>1</v>
      </c>
      <c r="I1459" s="293">
        <v>204</v>
      </c>
      <c r="J1459" s="299">
        <v>0</v>
      </c>
    </row>
    <row r="1460" spans="1:10" ht="20" x14ac:dyDescent="0.2">
      <c r="A1460" s="291">
        <v>1921</v>
      </c>
      <c r="B1460" s="292">
        <v>26</v>
      </c>
      <c r="C1460" s="292">
        <v>17</v>
      </c>
      <c r="D1460" s="292">
        <v>1</v>
      </c>
      <c r="E1460" s="292">
        <v>4790</v>
      </c>
      <c r="F1460" s="292">
        <v>6.6</v>
      </c>
      <c r="G1460" s="292">
        <v>1</v>
      </c>
      <c r="H1460" s="292">
        <v>0</v>
      </c>
      <c r="I1460" s="293">
        <v>156</v>
      </c>
      <c r="J1460" s="299">
        <v>0</v>
      </c>
    </row>
    <row r="1461" spans="1:10" ht="20" x14ac:dyDescent="0.2">
      <c r="A1461" s="291">
        <v>1923</v>
      </c>
      <c r="B1461" s="292">
        <v>53</v>
      </c>
      <c r="C1461" s="292">
        <v>12</v>
      </c>
      <c r="D1461" s="292">
        <v>2</v>
      </c>
      <c r="E1461" s="292">
        <v>9240</v>
      </c>
      <c r="F1461" s="292">
        <v>1.5</v>
      </c>
      <c r="G1461" s="292">
        <v>1</v>
      </c>
      <c r="H1461" s="292">
        <v>1</v>
      </c>
      <c r="I1461" s="293">
        <v>1859</v>
      </c>
      <c r="J1461" s="299">
        <v>0</v>
      </c>
    </row>
    <row r="1462" spans="1:10" ht="20" x14ac:dyDescent="0.2">
      <c r="A1462" s="291">
        <v>1924</v>
      </c>
      <c r="B1462" s="292">
        <v>27</v>
      </c>
      <c r="C1462" s="292">
        <v>20</v>
      </c>
      <c r="D1462" s="292">
        <v>1</v>
      </c>
      <c r="E1462" s="292">
        <v>6020</v>
      </c>
      <c r="F1462" s="292">
        <v>5.7</v>
      </c>
      <c r="G1462" s="292">
        <v>1</v>
      </c>
      <c r="H1462" s="292">
        <v>1</v>
      </c>
      <c r="I1462" s="293">
        <v>572</v>
      </c>
      <c r="J1462" s="299">
        <v>0</v>
      </c>
    </row>
    <row r="1463" spans="1:10" ht="20" x14ac:dyDescent="0.2">
      <c r="A1463" s="291">
        <v>1925</v>
      </c>
      <c r="B1463" s="292">
        <v>37</v>
      </c>
      <c r="C1463" s="292">
        <v>30</v>
      </c>
      <c r="D1463" s="292">
        <v>1</v>
      </c>
      <c r="E1463" s="292">
        <v>7300</v>
      </c>
      <c r="F1463" s="292">
        <v>4.4000000000000004</v>
      </c>
      <c r="G1463" s="292">
        <v>0</v>
      </c>
      <c r="H1463" s="292">
        <v>0</v>
      </c>
      <c r="I1463" s="293">
        <v>1128</v>
      </c>
      <c r="J1463" s="299">
        <v>0</v>
      </c>
    </row>
    <row r="1464" spans="1:10" ht="20" x14ac:dyDescent="0.2">
      <c r="A1464" s="291">
        <v>1926</v>
      </c>
      <c r="B1464" s="292">
        <v>28</v>
      </c>
      <c r="C1464" s="292">
        <v>12</v>
      </c>
      <c r="D1464" s="292">
        <v>3</v>
      </c>
      <c r="E1464" s="292">
        <v>4900</v>
      </c>
      <c r="F1464" s="292">
        <v>6.9</v>
      </c>
      <c r="G1464" s="292">
        <v>1</v>
      </c>
      <c r="H1464" s="292">
        <v>1</v>
      </c>
      <c r="I1464" s="293">
        <v>771</v>
      </c>
      <c r="J1464" s="299">
        <v>0</v>
      </c>
    </row>
    <row r="1465" spans="1:10" ht="20" x14ac:dyDescent="0.2">
      <c r="A1465" s="291">
        <v>1927</v>
      </c>
      <c r="B1465" s="292">
        <v>37</v>
      </c>
      <c r="C1465" s="292">
        <v>16</v>
      </c>
      <c r="D1465" s="292">
        <v>1</v>
      </c>
      <c r="E1465" s="292">
        <v>7080</v>
      </c>
      <c r="F1465" s="292">
        <v>4.2</v>
      </c>
      <c r="G1465" s="292">
        <v>1</v>
      </c>
      <c r="H1465" s="292">
        <v>1</v>
      </c>
      <c r="I1465" s="293">
        <v>1064</v>
      </c>
      <c r="J1465" s="299">
        <v>0</v>
      </c>
    </row>
    <row r="1466" spans="1:10" ht="20" x14ac:dyDescent="0.2">
      <c r="A1466" s="291">
        <v>1928</v>
      </c>
      <c r="B1466" s="292">
        <v>42</v>
      </c>
      <c r="C1466" s="292">
        <v>27</v>
      </c>
      <c r="D1466" s="292">
        <v>1</v>
      </c>
      <c r="E1466" s="292">
        <v>6790</v>
      </c>
      <c r="F1466" s="292">
        <v>6.7</v>
      </c>
      <c r="G1466" s="292">
        <v>0</v>
      </c>
      <c r="H1466" s="292">
        <v>1</v>
      </c>
      <c r="I1466" s="293">
        <v>320</v>
      </c>
      <c r="J1466" s="299">
        <v>0</v>
      </c>
    </row>
    <row r="1467" spans="1:10" ht="20" x14ac:dyDescent="0.2">
      <c r="A1467" s="291">
        <v>1929</v>
      </c>
      <c r="B1467" s="292">
        <v>31</v>
      </c>
      <c r="C1467" s="292">
        <v>19</v>
      </c>
      <c r="D1467" s="292">
        <v>2</v>
      </c>
      <c r="E1467" s="292">
        <v>6850</v>
      </c>
      <c r="F1467" s="292">
        <v>4.3</v>
      </c>
      <c r="G1467" s="292">
        <v>0</v>
      </c>
      <c r="H1467" s="292">
        <v>1</v>
      </c>
      <c r="I1467" s="293">
        <v>375</v>
      </c>
      <c r="J1467" s="299">
        <v>0</v>
      </c>
    </row>
    <row r="1468" spans="1:10" ht="20" x14ac:dyDescent="0.2">
      <c r="A1468" s="291">
        <v>1931</v>
      </c>
      <c r="B1468" s="292">
        <v>39</v>
      </c>
      <c r="C1468" s="292">
        <v>14</v>
      </c>
      <c r="D1468" s="292">
        <v>1</v>
      </c>
      <c r="E1468" s="292">
        <v>6120</v>
      </c>
      <c r="F1468" s="292">
        <v>7.2</v>
      </c>
      <c r="G1468" s="292">
        <v>0</v>
      </c>
      <c r="H1468" s="292">
        <v>1</v>
      </c>
      <c r="I1468" s="293">
        <v>143</v>
      </c>
      <c r="J1468" s="299">
        <v>0</v>
      </c>
    </row>
    <row r="1469" spans="1:10" ht="20" x14ac:dyDescent="0.2">
      <c r="A1469" s="291">
        <v>1932</v>
      </c>
      <c r="B1469" s="292">
        <v>46</v>
      </c>
      <c r="C1469" s="292">
        <v>15</v>
      </c>
      <c r="D1469" s="292">
        <v>3</v>
      </c>
      <c r="E1469" s="292">
        <v>6910</v>
      </c>
      <c r="F1469" s="292">
        <v>8</v>
      </c>
      <c r="G1469" s="292">
        <v>1</v>
      </c>
      <c r="H1469" s="292">
        <v>0</v>
      </c>
      <c r="I1469" s="293">
        <v>87</v>
      </c>
      <c r="J1469" s="299">
        <v>0</v>
      </c>
    </row>
    <row r="1470" spans="1:10" ht="20" x14ac:dyDescent="0.2">
      <c r="A1470" s="291">
        <v>1933</v>
      </c>
      <c r="B1470" s="292">
        <v>31</v>
      </c>
      <c r="C1470" s="292">
        <v>19</v>
      </c>
      <c r="D1470" s="292">
        <v>1</v>
      </c>
      <c r="E1470" s="292">
        <v>7270</v>
      </c>
      <c r="F1470" s="292">
        <v>4.0999999999999996</v>
      </c>
      <c r="G1470" s="292">
        <v>1</v>
      </c>
      <c r="H1470" s="292">
        <v>0</v>
      </c>
      <c r="I1470" s="293">
        <v>835</v>
      </c>
      <c r="J1470" s="299">
        <v>0</v>
      </c>
    </row>
    <row r="1471" spans="1:10" ht="20" x14ac:dyDescent="0.2">
      <c r="A1471" s="291">
        <v>1934</v>
      </c>
      <c r="B1471" s="292">
        <v>29</v>
      </c>
      <c r="C1471" s="292">
        <v>16</v>
      </c>
      <c r="D1471" s="292">
        <v>2</v>
      </c>
      <c r="E1471" s="292">
        <v>5000</v>
      </c>
      <c r="F1471" s="292">
        <v>5.5</v>
      </c>
      <c r="G1471" s="292">
        <v>0</v>
      </c>
      <c r="H1471" s="292">
        <v>0</v>
      </c>
      <c r="I1471" s="293">
        <v>30</v>
      </c>
      <c r="J1471" s="299">
        <v>0</v>
      </c>
    </row>
    <row r="1472" spans="1:10" ht="20" x14ac:dyDescent="0.2">
      <c r="A1472" s="291">
        <v>1935</v>
      </c>
      <c r="B1472" s="292">
        <v>41</v>
      </c>
      <c r="C1472" s="292">
        <v>23</v>
      </c>
      <c r="D1472" s="292">
        <v>2</v>
      </c>
      <c r="E1472" s="292">
        <v>8590</v>
      </c>
      <c r="F1472" s="292">
        <v>5.2</v>
      </c>
      <c r="G1472" s="292">
        <v>1</v>
      </c>
      <c r="H1472" s="292">
        <v>0</v>
      </c>
      <c r="I1472" s="293">
        <v>749</v>
      </c>
      <c r="J1472" s="299">
        <v>0</v>
      </c>
    </row>
    <row r="1473" spans="1:10" ht="20" x14ac:dyDescent="0.2">
      <c r="A1473" s="291">
        <v>1936</v>
      </c>
      <c r="B1473" s="292">
        <v>41</v>
      </c>
      <c r="C1473" s="292">
        <v>20</v>
      </c>
      <c r="D1473" s="292">
        <v>4</v>
      </c>
      <c r="E1473" s="292">
        <v>10710</v>
      </c>
      <c r="F1473" s="292">
        <v>1.6</v>
      </c>
      <c r="G1473" s="292">
        <v>1</v>
      </c>
      <c r="H1473" s="292">
        <v>0</v>
      </c>
      <c r="I1473" s="293">
        <v>347</v>
      </c>
      <c r="J1473" s="299">
        <v>0</v>
      </c>
    </row>
    <row r="1474" spans="1:10" ht="20" x14ac:dyDescent="0.2">
      <c r="A1474" s="291">
        <v>1938</v>
      </c>
      <c r="B1474" s="292">
        <v>32</v>
      </c>
      <c r="C1474" s="292">
        <v>16</v>
      </c>
      <c r="D1474" s="292">
        <v>1</v>
      </c>
      <c r="E1474" s="292">
        <v>4860</v>
      </c>
      <c r="F1474" s="292">
        <v>6.6</v>
      </c>
      <c r="G1474" s="292">
        <v>0</v>
      </c>
      <c r="H1474" s="292">
        <v>0</v>
      </c>
      <c r="I1474" s="293">
        <v>183</v>
      </c>
      <c r="J1474" s="299">
        <v>0</v>
      </c>
    </row>
    <row r="1475" spans="1:10" ht="20" x14ac:dyDescent="0.2">
      <c r="A1475" s="291">
        <v>1941</v>
      </c>
      <c r="B1475" s="292">
        <v>40</v>
      </c>
      <c r="C1475" s="292">
        <v>24</v>
      </c>
      <c r="D1475" s="292">
        <v>2</v>
      </c>
      <c r="E1475" s="292">
        <v>6710</v>
      </c>
      <c r="F1475" s="292">
        <v>5.2</v>
      </c>
      <c r="G1475" s="292">
        <v>1</v>
      </c>
      <c r="H1475" s="292">
        <v>0</v>
      </c>
      <c r="I1475" s="293">
        <v>434</v>
      </c>
      <c r="J1475" s="299">
        <v>0</v>
      </c>
    </row>
    <row r="1476" spans="1:10" ht="20" x14ac:dyDescent="0.2">
      <c r="A1476" s="291">
        <v>1942</v>
      </c>
      <c r="B1476" s="292">
        <v>35</v>
      </c>
      <c r="C1476" s="292">
        <v>19</v>
      </c>
      <c r="D1476" s="292">
        <v>1</v>
      </c>
      <c r="E1476" s="292">
        <v>5740</v>
      </c>
      <c r="F1476" s="292">
        <v>6.2</v>
      </c>
      <c r="G1476" s="292">
        <v>1</v>
      </c>
      <c r="H1476" s="292">
        <v>0</v>
      </c>
      <c r="I1476" s="293">
        <v>231</v>
      </c>
      <c r="J1476" s="299">
        <v>0</v>
      </c>
    </row>
    <row r="1477" spans="1:10" ht="20" x14ac:dyDescent="0.2">
      <c r="A1477" s="291">
        <v>1943</v>
      </c>
      <c r="B1477" s="292">
        <v>36</v>
      </c>
      <c r="C1477" s="292">
        <v>28</v>
      </c>
      <c r="D1477" s="292">
        <v>1</v>
      </c>
      <c r="E1477" s="292">
        <v>8570</v>
      </c>
      <c r="F1477" s="292">
        <v>3.6</v>
      </c>
      <c r="G1477" s="292">
        <v>1</v>
      </c>
      <c r="H1477" s="292">
        <v>0</v>
      </c>
      <c r="I1477" s="293">
        <v>695</v>
      </c>
      <c r="J1477" s="299">
        <v>0</v>
      </c>
    </row>
    <row r="1478" spans="1:10" ht="20" x14ac:dyDescent="0.2">
      <c r="A1478" s="291">
        <v>1944</v>
      </c>
      <c r="B1478" s="292">
        <v>27</v>
      </c>
      <c r="C1478" s="292">
        <v>15</v>
      </c>
      <c r="D1478" s="292">
        <v>2</v>
      </c>
      <c r="E1478" s="292">
        <v>6920</v>
      </c>
      <c r="F1478" s="292">
        <v>3.6</v>
      </c>
      <c r="G1478" s="292">
        <v>0</v>
      </c>
      <c r="H1478" s="292">
        <v>0</v>
      </c>
      <c r="I1478" s="293">
        <v>743</v>
      </c>
      <c r="J1478" s="299">
        <v>0</v>
      </c>
    </row>
    <row r="1479" spans="1:10" ht="20" x14ac:dyDescent="0.2">
      <c r="A1479" s="291">
        <v>1945</v>
      </c>
      <c r="B1479" s="292">
        <v>34</v>
      </c>
      <c r="C1479" s="292">
        <v>13</v>
      </c>
      <c r="D1479" s="292">
        <v>3</v>
      </c>
      <c r="E1479" s="292">
        <v>6400</v>
      </c>
      <c r="F1479" s="292">
        <v>3.9</v>
      </c>
      <c r="G1479" s="292">
        <v>1</v>
      </c>
      <c r="H1479" s="292">
        <v>0</v>
      </c>
      <c r="I1479" s="293">
        <v>126</v>
      </c>
      <c r="J1479" s="299">
        <v>0</v>
      </c>
    </row>
    <row r="1480" spans="1:10" ht="20" x14ac:dyDescent="0.2">
      <c r="A1480" s="291">
        <v>1946</v>
      </c>
      <c r="B1480" s="292">
        <v>54</v>
      </c>
      <c r="C1480" s="292">
        <v>32</v>
      </c>
      <c r="D1480" s="292">
        <v>3</v>
      </c>
      <c r="E1480" s="292">
        <v>17560</v>
      </c>
      <c r="F1480" s="292">
        <v>7.2</v>
      </c>
      <c r="G1480" s="292">
        <v>1</v>
      </c>
      <c r="H1480" s="292">
        <v>0</v>
      </c>
      <c r="I1480" s="293">
        <v>958</v>
      </c>
      <c r="J1480" s="299">
        <v>0</v>
      </c>
    </row>
    <row r="1481" spans="1:10" ht="20" x14ac:dyDescent="0.2">
      <c r="A1481" s="291">
        <v>1947</v>
      </c>
      <c r="B1481" s="292">
        <v>35</v>
      </c>
      <c r="C1481" s="292">
        <v>15</v>
      </c>
      <c r="D1481" s="292">
        <v>1</v>
      </c>
      <c r="E1481" s="292">
        <v>4670</v>
      </c>
      <c r="F1481" s="292">
        <v>9</v>
      </c>
      <c r="G1481" s="292">
        <v>1</v>
      </c>
      <c r="H1481" s="292">
        <v>0</v>
      </c>
      <c r="I1481" s="293">
        <v>397</v>
      </c>
      <c r="J1481" s="299">
        <v>0</v>
      </c>
    </row>
    <row r="1482" spans="1:10" ht="20" x14ac:dyDescent="0.2">
      <c r="A1482" s="291">
        <v>1948</v>
      </c>
      <c r="B1482" s="292">
        <v>36</v>
      </c>
      <c r="C1482" s="292">
        <v>27</v>
      </c>
      <c r="D1482" s="292">
        <v>1</v>
      </c>
      <c r="E1482" s="292">
        <v>9870</v>
      </c>
      <c r="F1482" s="292">
        <v>2.7</v>
      </c>
      <c r="G1482" s="292">
        <v>1</v>
      </c>
      <c r="H1482" s="292">
        <v>0</v>
      </c>
      <c r="I1482" s="293">
        <v>214</v>
      </c>
      <c r="J1482" s="299">
        <v>0</v>
      </c>
    </row>
    <row r="1483" spans="1:10" ht="20" x14ac:dyDescent="0.2">
      <c r="A1483" s="291">
        <v>1949</v>
      </c>
      <c r="B1483" s="292">
        <v>40</v>
      </c>
      <c r="C1483" s="292">
        <v>33</v>
      </c>
      <c r="D1483" s="292">
        <v>1</v>
      </c>
      <c r="E1483" s="292">
        <v>12380.000000000002</v>
      </c>
      <c r="F1483" s="292">
        <v>6.3</v>
      </c>
      <c r="G1483" s="292">
        <v>1</v>
      </c>
      <c r="H1483" s="292">
        <v>1</v>
      </c>
      <c r="I1483" s="293">
        <v>527</v>
      </c>
      <c r="J1483" s="299">
        <v>0</v>
      </c>
    </row>
    <row r="1484" spans="1:10" ht="20" x14ac:dyDescent="0.2">
      <c r="A1484" s="291">
        <v>1950</v>
      </c>
      <c r="B1484" s="292">
        <v>36</v>
      </c>
      <c r="C1484" s="292">
        <v>21</v>
      </c>
      <c r="D1484" s="292">
        <v>1</v>
      </c>
      <c r="E1484" s="292">
        <v>11440</v>
      </c>
      <c r="F1484" s="292">
        <v>9</v>
      </c>
      <c r="G1484" s="292">
        <v>1</v>
      </c>
      <c r="H1484" s="292">
        <v>0</v>
      </c>
      <c r="I1484" s="293">
        <v>1246</v>
      </c>
      <c r="J1484" s="299">
        <v>0</v>
      </c>
    </row>
    <row r="1485" spans="1:10" ht="20" x14ac:dyDescent="0.2">
      <c r="A1485" s="291">
        <v>1951</v>
      </c>
      <c r="B1485" s="292">
        <v>29</v>
      </c>
      <c r="C1485" s="292">
        <v>17</v>
      </c>
      <c r="D1485" s="292">
        <v>1</v>
      </c>
      <c r="E1485" s="292">
        <v>4760</v>
      </c>
      <c r="F1485" s="292">
        <v>2.2999999999999998</v>
      </c>
      <c r="G1485" s="292">
        <v>1</v>
      </c>
      <c r="H1485" s="292">
        <v>0</v>
      </c>
      <c r="I1485" s="293">
        <v>205</v>
      </c>
      <c r="J1485" s="299">
        <v>0</v>
      </c>
    </row>
    <row r="1486" spans="1:10" ht="20" x14ac:dyDescent="0.2">
      <c r="A1486" s="291">
        <v>1952</v>
      </c>
      <c r="B1486" s="292">
        <v>51</v>
      </c>
      <c r="C1486" s="292">
        <v>33</v>
      </c>
      <c r="D1486" s="292">
        <v>2</v>
      </c>
      <c r="E1486" s="292">
        <v>27830</v>
      </c>
      <c r="F1486" s="292">
        <v>5.7</v>
      </c>
      <c r="G1486" s="292">
        <v>1</v>
      </c>
      <c r="H1486" s="292">
        <v>1</v>
      </c>
      <c r="I1486" s="293">
        <v>1107</v>
      </c>
      <c r="J1486" s="299">
        <v>0</v>
      </c>
    </row>
    <row r="1487" spans="1:10" ht="20" x14ac:dyDescent="0.2">
      <c r="A1487" s="291">
        <v>1953</v>
      </c>
      <c r="B1487" s="292">
        <v>36</v>
      </c>
      <c r="C1487" s="292">
        <v>16</v>
      </c>
      <c r="D1487" s="292">
        <v>1</v>
      </c>
      <c r="E1487" s="292">
        <v>5020</v>
      </c>
      <c r="F1487" s="292">
        <v>4.4000000000000004</v>
      </c>
      <c r="G1487" s="292">
        <v>1</v>
      </c>
      <c r="H1487" s="292">
        <v>1</v>
      </c>
      <c r="I1487" s="293">
        <v>160</v>
      </c>
      <c r="J1487" s="299">
        <v>0</v>
      </c>
    </row>
    <row r="1488" spans="1:10" ht="20" x14ac:dyDescent="0.2">
      <c r="A1488" s="291">
        <v>1954</v>
      </c>
      <c r="B1488" s="292">
        <v>56</v>
      </c>
      <c r="C1488" s="292">
        <v>43</v>
      </c>
      <c r="D1488" s="292">
        <v>1</v>
      </c>
      <c r="E1488" s="292">
        <v>16169.999999999998</v>
      </c>
      <c r="F1488" s="292">
        <v>6.6</v>
      </c>
      <c r="G1488" s="292">
        <v>1</v>
      </c>
      <c r="H1488" s="292">
        <v>0</v>
      </c>
      <c r="I1488" s="293">
        <v>949</v>
      </c>
      <c r="J1488" s="299">
        <v>0</v>
      </c>
    </row>
    <row r="1489" spans="1:10" ht="20" x14ac:dyDescent="0.2">
      <c r="A1489" s="291">
        <v>1956</v>
      </c>
      <c r="B1489" s="292">
        <v>35</v>
      </c>
      <c r="C1489" s="292">
        <v>23</v>
      </c>
      <c r="D1489" s="292">
        <v>2</v>
      </c>
      <c r="E1489" s="292">
        <v>7620</v>
      </c>
      <c r="F1489" s="292">
        <v>10</v>
      </c>
      <c r="G1489" s="292">
        <v>0</v>
      </c>
      <c r="H1489" s="292">
        <v>1</v>
      </c>
      <c r="I1489" s="293">
        <v>909</v>
      </c>
      <c r="J1489" s="299">
        <v>0</v>
      </c>
    </row>
    <row r="1490" spans="1:10" ht="20" x14ac:dyDescent="0.2">
      <c r="A1490" s="291">
        <v>1957</v>
      </c>
      <c r="B1490" s="292">
        <v>41</v>
      </c>
      <c r="C1490" s="292">
        <v>14</v>
      </c>
      <c r="D1490" s="292">
        <v>1</v>
      </c>
      <c r="E1490" s="292">
        <v>5410</v>
      </c>
      <c r="F1490" s="292">
        <v>7.8</v>
      </c>
      <c r="G1490" s="292">
        <v>0</v>
      </c>
      <c r="H1490" s="292">
        <v>0</v>
      </c>
      <c r="I1490" s="293">
        <v>584</v>
      </c>
      <c r="J1490" s="299">
        <v>0</v>
      </c>
    </row>
    <row r="1491" spans="1:10" ht="20" x14ac:dyDescent="0.2">
      <c r="A1491" s="291">
        <v>1958</v>
      </c>
      <c r="B1491" s="292">
        <v>35</v>
      </c>
      <c r="C1491" s="292">
        <v>16</v>
      </c>
      <c r="D1491" s="292">
        <v>3</v>
      </c>
      <c r="E1491" s="292">
        <v>5740</v>
      </c>
      <c r="F1491" s="292">
        <v>3.5</v>
      </c>
      <c r="G1491" s="292">
        <v>0</v>
      </c>
      <c r="H1491" s="292">
        <v>0</v>
      </c>
      <c r="I1491" s="293">
        <v>90</v>
      </c>
      <c r="J1491" s="299">
        <v>0</v>
      </c>
    </row>
    <row r="1492" spans="1:10" ht="20" x14ac:dyDescent="0.2">
      <c r="A1492" s="291">
        <v>1959</v>
      </c>
      <c r="B1492" s="292">
        <v>58</v>
      </c>
      <c r="C1492" s="292">
        <v>31</v>
      </c>
      <c r="D1492" s="292">
        <v>1</v>
      </c>
      <c r="E1492" s="292">
        <v>9660</v>
      </c>
      <c r="F1492" s="292">
        <v>6</v>
      </c>
      <c r="G1492" s="292">
        <v>1</v>
      </c>
      <c r="H1492" s="292">
        <v>1</v>
      </c>
      <c r="I1492" s="293">
        <v>664</v>
      </c>
      <c r="J1492" s="299">
        <v>0</v>
      </c>
    </row>
    <row r="1493" spans="1:10" ht="20" x14ac:dyDescent="0.2">
      <c r="A1493" s="291">
        <v>1960</v>
      </c>
      <c r="B1493" s="292">
        <v>39</v>
      </c>
      <c r="C1493" s="292">
        <v>27</v>
      </c>
      <c r="D1493" s="292">
        <v>1</v>
      </c>
      <c r="E1493" s="292">
        <v>6310</v>
      </c>
      <c r="F1493" s="292">
        <v>4.0999999999999996</v>
      </c>
      <c r="G1493" s="292">
        <v>1</v>
      </c>
      <c r="H1493" s="292">
        <v>0</v>
      </c>
      <c r="I1493" s="293">
        <v>667</v>
      </c>
      <c r="J1493" s="299">
        <v>0</v>
      </c>
    </row>
    <row r="1494" spans="1:10" ht="20" x14ac:dyDescent="0.2">
      <c r="A1494" s="291">
        <v>1963</v>
      </c>
      <c r="B1494" s="292">
        <v>43</v>
      </c>
      <c r="C1494" s="292">
        <v>18</v>
      </c>
      <c r="D1494" s="292">
        <v>1</v>
      </c>
      <c r="E1494" s="292">
        <v>6260</v>
      </c>
      <c r="F1494" s="292">
        <v>6.8</v>
      </c>
      <c r="G1494" s="292">
        <v>1</v>
      </c>
      <c r="H1494" s="292">
        <v>0</v>
      </c>
      <c r="I1494" s="293">
        <v>343</v>
      </c>
      <c r="J1494" s="299">
        <v>0</v>
      </c>
    </row>
    <row r="1495" spans="1:10" ht="20" x14ac:dyDescent="0.2">
      <c r="A1495" s="291">
        <v>1964</v>
      </c>
      <c r="B1495" s="292">
        <v>32</v>
      </c>
      <c r="C1495" s="292">
        <v>16</v>
      </c>
      <c r="D1495" s="292">
        <v>1</v>
      </c>
      <c r="E1495" s="292">
        <v>5390</v>
      </c>
      <c r="F1495" s="292">
        <v>6.1</v>
      </c>
      <c r="G1495" s="292">
        <v>1</v>
      </c>
      <c r="H1495" s="292">
        <v>1</v>
      </c>
      <c r="I1495" s="293">
        <v>734</v>
      </c>
      <c r="J1495" s="299">
        <v>0</v>
      </c>
    </row>
    <row r="1496" spans="1:10" ht="20" x14ac:dyDescent="0.2">
      <c r="A1496" s="291">
        <v>1968</v>
      </c>
      <c r="B1496" s="292">
        <v>35</v>
      </c>
      <c r="C1496" s="292">
        <v>23</v>
      </c>
      <c r="D1496" s="292">
        <v>3</v>
      </c>
      <c r="E1496" s="292">
        <v>11810</v>
      </c>
      <c r="F1496" s="292">
        <v>7.5</v>
      </c>
      <c r="G1496" s="292">
        <v>1</v>
      </c>
      <c r="H1496" s="292">
        <v>0</v>
      </c>
      <c r="I1496" s="293">
        <v>790</v>
      </c>
      <c r="J1496" s="299">
        <v>0</v>
      </c>
    </row>
    <row r="1497" spans="1:10" ht="20" x14ac:dyDescent="0.2">
      <c r="A1497" s="291">
        <v>1969</v>
      </c>
      <c r="B1497" s="292">
        <v>41</v>
      </c>
      <c r="C1497" s="292">
        <v>24</v>
      </c>
      <c r="D1497" s="292">
        <v>1</v>
      </c>
      <c r="E1497" s="292">
        <v>5760</v>
      </c>
      <c r="F1497" s="292">
        <v>2.6</v>
      </c>
      <c r="G1497" s="292">
        <v>1</v>
      </c>
      <c r="H1497" s="292">
        <v>1</v>
      </c>
      <c r="I1497" s="293">
        <v>582</v>
      </c>
      <c r="J1497" s="299">
        <v>0</v>
      </c>
    </row>
    <row r="1498" spans="1:10" ht="20" x14ac:dyDescent="0.2">
      <c r="A1498" s="291">
        <v>1970</v>
      </c>
      <c r="B1498" s="292">
        <v>47</v>
      </c>
      <c r="C1498" s="292">
        <v>17</v>
      </c>
      <c r="D1498" s="292">
        <v>1</v>
      </c>
      <c r="E1498" s="292">
        <v>6310</v>
      </c>
      <c r="F1498" s="292">
        <v>4</v>
      </c>
      <c r="G1498" s="292">
        <v>1</v>
      </c>
      <c r="H1498" s="292">
        <v>0</v>
      </c>
      <c r="I1498" s="293">
        <v>910</v>
      </c>
      <c r="J1498" s="299">
        <v>0</v>
      </c>
    </row>
    <row r="1499" spans="1:10" ht="20" x14ac:dyDescent="0.2">
      <c r="A1499" s="291">
        <v>1971</v>
      </c>
      <c r="B1499" s="292">
        <v>40</v>
      </c>
      <c r="C1499" s="292">
        <v>30</v>
      </c>
      <c r="D1499" s="292">
        <v>1</v>
      </c>
      <c r="E1499" s="292">
        <v>9380</v>
      </c>
      <c r="F1499" s="292">
        <v>6.7</v>
      </c>
      <c r="G1499" s="292">
        <v>1</v>
      </c>
      <c r="H1499" s="292">
        <v>1</v>
      </c>
      <c r="I1499" s="293">
        <v>1715</v>
      </c>
      <c r="J1499" s="299">
        <v>0</v>
      </c>
    </row>
    <row r="1500" spans="1:10" ht="20" x14ac:dyDescent="0.2">
      <c r="A1500" s="291">
        <v>1972</v>
      </c>
      <c r="B1500" s="292">
        <v>40</v>
      </c>
      <c r="C1500" s="292">
        <v>20</v>
      </c>
      <c r="D1500" s="292">
        <v>2</v>
      </c>
      <c r="E1500" s="292">
        <v>9620</v>
      </c>
      <c r="F1500" s="292">
        <v>4.4000000000000004</v>
      </c>
      <c r="G1500" s="292">
        <v>1</v>
      </c>
      <c r="H1500" s="292">
        <v>0</v>
      </c>
      <c r="I1500" s="293">
        <v>355</v>
      </c>
      <c r="J1500" s="299">
        <v>0</v>
      </c>
    </row>
    <row r="1501" spans="1:10" ht="20" x14ac:dyDescent="0.2">
      <c r="A1501" s="291">
        <v>1974</v>
      </c>
      <c r="B1501" s="292">
        <v>32</v>
      </c>
      <c r="C1501" s="292">
        <v>16</v>
      </c>
      <c r="D1501" s="292">
        <v>3</v>
      </c>
      <c r="E1501" s="292">
        <v>5750</v>
      </c>
      <c r="F1501" s="292">
        <v>3.4</v>
      </c>
      <c r="G1501" s="292">
        <v>1</v>
      </c>
      <c r="H1501" s="292">
        <v>1</v>
      </c>
      <c r="I1501" s="293">
        <v>386</v>
      </c>
      <c r="J1501" s="299">
        <v>0</v>
      </c>
    </row>
    <row r="1502" spans="1:10" ht="20" x14ac:dyDescent="0.2">
      <c r="A1502" s="291">
        <v>1975</v>
      </c>
      <c r="B1502" s="292">
        <v>49</v>
      </c>
      <c r="C1502" s="292">
        <v>30</v>
      </c>
      <c r="D1502" s="292">
        <v>2</v>
      </c>
      <c r="E1502" s="292">
        <v>8410</v>
      </c>
      <c r="F1502" s="292">
        <v>4.2</v>
      </c>
      <c r="G1502" s="292">
        <v>0</v>
      </c>
      <c r="H1502" s="292">
        <v>1</v>
      </c>
      <c r="I1502" s="293">
        <v>689</v>
      </c>
      <c r="J1502" s="299">
        <v>0</v>
      </c>
    </row>
    <row r="1503" spans="1:10" ht="20" x14ac:dyDescent="0.2">
      <c r="A1503" s="291">
        <v>1976</v>
      </c>
      <c r="B1503" s="292">
        <v>33</v>
      </c>
      <c r="C1503" s="292">
        <v>21</v>
      </c>
      <c r="D1503" s="292">
        <v>1</v>
      </c>
      <c r="E1503" s="292">
        <v>7320</v>
      </c>
      <c r="F1503" s="292">
        <v>6.3</v>
      </c>
      <c r="G1503" s="292">
        <v>1</v>
      </c>
      <c r="H1503" s="292">
        <v>0</v>
      </c>
      <c r="I1503" s="293">
        <v>944</v>
      </c>
      <c r="J1503" s="299">
        <v>0</v>
      </c>
    </row>
    <row r="1504" spans="1:10" ht="20" x14ac:dyDescent="0.2">
      <c r="A1504" s="291">
        <v>1977</v>
      </c>
      <c r="B1504" s="292">
        <v>34</v>
      </c>
      <c r="C1504" s="292">
        <v>14</v>
      </c>
      <c r="D1504" s="292">
        <v>1</v>
      </c>
      <c r="E1504" s="292">
        <v>4990</v>
      </c>
      <c r="F1504" s="292">
        <v>4</v>
      </c>
      <c r="G1504" s="292">
        <v>1</v>
      </c>
      <c r="H1504" s="292">
        <v>1</v>
      </c>
      <c r="I1504" s="293">
        <v>515</v>
      </c>
      <c r="J1504" s="299">
        <v>0</v>
      </c>
    </row>
    <row r="1505" spans="1:10" ht="20" x14ac:dyDescent="0.2">
      <c r="A1505" s="291">
        <v>1979</v>
      </c>
      <c r="B1505" s="292">
        <v>39</v>
      </c>
      <c r="C1505" s="292">
        <v>23</v>
      </c>
      <c r="D1505" s="292">
        <v>3</v>
      </c>
      <c r="E1505" s="292">
        <v>9910</v>
      </c>
      <c r="F1505" s="292">
        <v>3.4</v>
      </c>
      <c r="G1505" s="292">
        <v>0</v>
      </c>
      <c r="H1505" s="292">
        <v>1</v>
      </c>
      <c r="I1505" s="293">
        <v>1495</v>
      </c>
      <c r="J1505" s="299">
        <v>0</v>
      </c>
    </row>
    <row r="1506" spans="1:10" ht="20" x14ac:dyDescent="0.2">
      <c r="A1506" s="291">
        <v>1981</v>
      </c>
      <c r="B1506" s="292">
        <v>42</v>
      </c>
      <c r="C1506" s="292">
        <v>19</v>
      </c>
      <c r="D1506" s="292">
        <v>1</v>
      </c>
      <c r="E1506" s="292">
        <v>4970</v>
      </c>
      <c r="F1506" s="292">
        <v>4.4000000000000004</v>
      </c>
      <c r="G1506" s="292">
        <v>0</v>
      </c>
      <c r="H1506" s="292">
        <v>0</v>
      </c>
      <c r="I1506" s="293">
        <v>321</v>
      </c>
      <c r="J1506" s="299">
        <v>0</v>
      </c>
    </row>
    <row r="1507" spans="1:10" ht="20" x14ac:dyDescent="0.2">
      <c r="A1507" s="291">
        <v>1982</v>
      </c>
      <c r="B1507" s="292">
        <v>46</v>
      </c>
      <c r="C1507" s="292">
        <v>23</v>
      </c>
      <c r="D1507" s="292">
        <v>2</v>
      </c>
      <c r="E1507" s="292">
        <v>6690</v>
      </c>
      <c r="F1507" s="292">
        <v>7.9</v>
      </c>
      <c r="G1507" s="292">
        <v>1</v>
      </c>
      <c r="H1507" s="292">
        <v>0</v>
      </c>
      <c r="I1507" s="293">
        <v>889</v>
      </c>
      <c r="J1507" s="299">
        <v>0</v>
      </c>
    </row>
    <row r="1508" spans="1:10" ht="20" x14ac:dyDescent="0.2">
      <c r="A1508" s="291">
        <v>1983</v>
      </c>
      <c r="B1508" s="292">
        <v>51</v>
      </c>
      <c r="C1508" s="292">
        <v>34</v>
      </c>
      <c r="D1508" s="292">
        <v>3</v>
      </c>
      <c r="E1508" s="292">
        <v>21690</v>
      </c>
      <c r="F1508" s="292">
        <v>6.3</v>
      </c>
      <c r="G1508" s="292">
        <v>1</v>
      </c>
      <c r="H1508" s="292">
        <v>0</v>
      </c>
      <c r="I1508" s="293">
        <v>1667</v>
      </c>
      <c r="J1508" s="299">
        <v>0</v>
      </c>
    </row>
    <row r="1509" spans="1:10" ht="20" x14ac:dyDescent="0.2">
      <c r="A1509" s="291">
        <v>1984</v>
      </c>
      <c r="B1509" s="292">
        <v>49</v>
      </c>
      <c r="C1509" s="292">
        <v>32</v>
      </c>
      <c r="D1509" s="292">
        <v>2</v>
      </c>
      <c r="E1509" s="292">
        <v>20190</v>
      </c>
      <c r="F1509" s="292">
        <v>5.7</v>
      </c>
      <c r="G1509" s="292">
        <v>1</v>
      </c>
      <c r="H1509" s="292">
        <v>1</v>
      </c>
      <c r="I1509" s="293">
        <v>1265</v>
      </c>
      <c r="J1509" s="299">
        <v>0</v>
      </c>
    </row>
    <row r="1510" spans="1:10" ht="20" x14ac:dyDescent="0.2">
      <c r="A1510" s="291">
        <v>1985</v>
      </c>
      <c r="B1510" s="292">
        <v>27</v>
      </c>
      <c r="C1510" s="292">
        <v>13</v>
      </c>
      <c r="D1510" s="292">
        <v>4</v>
      </c>
      <c r="E1510" s="292">
        <v>5860</v>
      </c>
      <c r="F1510" s="292">
        <v>7.5</v>
      </c>
      <c r="G1510" s="292">
        <v>1</v>
      </c>
      <c r="H1510" s="292">
        <v>1</v>
      </c>
      <c r="I1510" s="293">
        <v>341</v>
      </c>
      <c r="J1510" s="299">
        <v>0</v>
      </c>
    </row>
    <row r="1511" spans="1:10" ht="20" x14ac:dyDescent="0.2">
      <c r="A1511" s="291">
        <v>1986</v>
      </c>
      <c r="B1511" s="292">
        <v>31</v>
      </c>
      <c r="C1511" s="292">
        <v>20</v>
      </c>
      <c r="D1511" s="292">
        <v>1</v>
      </c>
      <c r="E1511" s="292">
        <v>6800</v>
      </c>
      <c r="F1511" s="292">
        <v>4.7</v>
      </c>
      <c r="G1511" s="292">
        <v>1</v>
      </c>
      <c r="H1511" s="292">
        <v>1</v>
      </c>
      <c r="I1511" s="293">
        <v>922</v>
      </c>
      <c r="J1511" s="299">
        <v>0</v>
      </c>
    </row>
    <row r="1512" spans="1:10" ht="20" x14ac:dyDescent="0.2">
      <c r="A1512" s="291">
        <v>1987</v>
      </c>
      <c r="B1512" s="292">
        <v>40</v>
      </c>
      <c r="C1512" s="292">
        <v>17</v>
      </c>
      <c r="D1512" s="292">
        <v>3</v>
      </c>
      <c r="E1512" s="292">
        <v>5000</v>
      </c>
      <c r="F1512" s="292">
        <v>3.7</v>
      </c>
      <c r="G1512" s="292">
        <v>1</v>
      </c>
      <c r="H1512" s="292">
        <v>1</v>
      </c>
      <c r="I1512" s="293">
        <v>528</v>
      </c>
      <c r="J1512" s="299">
        <v>0</v>
      </c>
    </row>
    <row r="1513" spans="1:10" ht="20" x14ac:dyDescent="0.2">
      <c r="A1513" s="291">
        <v>1989</v>
      </c>
      <c r="B1513" s="292">
        <v>40</v>
      </c>
      <c r="C1513" s="292">
        <v>27</v>
      </c>
      <c r="D1513" s="292">
        <v>2</v>
      </c>
      <c r="E1513" s="292">
        <v>14540</v>
      </c>
      <c r="F1513" s="292">
        <v>3.2</v>
      </c>
      <c r="G1513" s="292">
        <v>0</v>
      </c>
      <c r="H1513" s="292">
        <v>0</v>
      </c>
      <c r="I1513" s="293">
        <v>1179</v>
      </c>
      <c r="J1513" s="299">
        <v>0</v>
      </c>
    </row>
    <row r="1514" spans="1:10" ht="20" x14ac:dyDescent="0.2">
      <c r="A1514" s="291">
        <v>1990</v>
      </c>
      <c r="B1514" s="292">
        <v>36</v>
      </c>
      <c r="C1514" s="292">
        <v>22</v>
      </c>
      <c r="D1514" s="292">
        <v>1</v>
      </c>
      <c r="E1514" s="292">
        <v>4750</v>
      </c>
      <c r="F1514" s="292">
        <v>4</v>
      </c>
      <c r="G1514" s="292">
        <v>1</v>
      </c>
      <c r="H1514" s="292">
        <v>0</v>
      </c>
      <c r="I1514" s="293">
        <v>230</v>
      </c>
      <c r="J1514" s="299">
        <v>0</v>
      </c>
    </row>
    <row r="1515" spans="1:10" ht="20" x14ac:dyDescent="0.2">
      <c r="A1515" s="291">
        <v>1991</v>
      </c>
      <c r="B1515" s="292">
        <v>39</v>
      </c>
      <c r="C1515" s="292">
        <v>29</v>
      </c>
      <c r="D1515" s="292">
        <v>1</v>
      </c>
      <c r="E1515" s="292">
        <v>6330</v>
      </c>
      <c r="F1515" s="292">
        <v>6.1</v>
      </c>
      <c r="G1515" s="292">
        <v>1</v>
      </c>
      <c r="H1515" s="292">
        <v>0</v>
      </c>
      <c r="I1515" s="293">
        <v>946</v>
      </c>
      <c r="J1515" s="299">
        <v>0</v>
      </c>
    </row>
    <row r="1516" spans="1:10" ht="20" x14ac:dyDescent="0.2">
      <c r="A1516" s="291">
        <v>1992</v>
      </c>
      <c r="B1516" s="292">
        <v>45</v>
      </c>
      <c r="C1516" s="292">
        <v>20</v>
      </c>
      <c r="D1516" s="292">
        <v>1</v>
      </c>
      <c r="E1516" s="292">
        <v>7260</v>
      </c>
      <c r="F1516" s="292">
        <v>5</v>
      </c>
      <c r="G1516" s="292">
        <v>1</v>
      </c>
      <c r="H1516" s="292">
        <v>0</v>
      </c>
      <c r="I1516" s="293">
        <v>549</v>
      </c>
      <c r="J1516" s="299">
        <v>0</v>
      </c>
    </row>
    <row r="1517" spans="1:10" ht="20" x14ac:dyDescent="0.2">
      <c r="A1517" s="291">
        <v>1993</v>
      </c>
      <c r="B1517" s="292">
        <v>40</v>
      </c>
      <c r="C1517" s="292">
        <v>21</v>
      </c>
      <c r="D1517" s="292">
        <v>3</v>
      </c>
      <c r="E1517" s="292">
        <v>6400</v>
      </c>
      <c r="F1517" s="292">
        <v>2</v>
      </c>
      <c r="G1517" s="292">
        <v>1</v>
      </c>
      <c r="H1517" s="292">
        <v>0</v>
      </c>
      <c r="I1517" s="293">
        <v>334</v>
      </c>
      <c r="J1517" s="299">
        <v>0</v>
      </c>
    </row>
    <row r="1518" spans="1:10" ht="20" x14ac:dyDescent="0.2">
      <c r="A1518" s="291">
        <v>1994</v>
      </c>
      <c r="B1518" s="292">
        <v>40</v>
      </c>
      <c r="C1518" s="292">
        <v>25</v>
      </c>
      <c r="D1518" s="292">
        <v>2</v>
      </c>
      <c r="E1518" s="292">
        <v>6850</v>
      </c>
      <c r="F1518" s="292">
        <v>8.1999999999999993</v>
      </c>
      <c r="G1518" s="292">
        <v>1</v>
      </c>
      <c r="H1518" s="292">
        <v>0</v>
      </c>
      <c r="I1518" s="293">
        <v>404</v>
      </c>
      <c r="J1518" s="299">
        <v>0</v>
      </c>
    </row>
    <row r="1519" spans="1:10" ht="20" x14ac:dyDescent="0.2">
      <c r="A1519" s="291">
        <v>1995</v>
      </c>
      <c r="B1519" s="292">
        <v>34</v>
      </c>
      <c r="C1519" s="292">
        <v>16</v>
      </c>
      <c r="D1519" s="292">
        <v>2</v>
      </c>
      <c r="E1519" s="292">
        <v>5350</v>
      </c>
      <c r="F1519" s="292">
        <v>5.3</v>
      </c>
      <c r="G1519" s="292">
        <v>1</v>
      </c>
      <c r="H1519" s="292">
        <v>1</v>
      </c>
      <c r="I1519" s="293">
        <v>372</v>
      </c>
      <c r="J1519" s="299">
        <v>0</v>
      </c>
    </row>
    <row r="1520" spans="1:10" ht="20" x14ac:dyDescent="0.2">
      <c r="A1520" s="291">
        <v>1996</v>
      </c>
      <c r="B1520" s="292">
        <v>36</v>
      </c>
      <c r="C1520" s="292">
        <v>25</v>
      </c>
      <c r="D1520" s="292">
        <v>2</v>
      </c>
      <c r="E1520" s="292">
        <v>11120</v>
      </c>
      <c r="F1520" s="292">
        <v>6.1</v>
      </c>
      <c r="G1520" s="292">
        <v>1</v>
      </c>
      <c r="H1520" s="292">
        <v>0</v>
      </c>
      <c r="I1520" s="293">
        <v>402</v>
      </c>
      <c r="J1520" s="299">
        <v>0</v>
      </c>
    </row>
    <row r="1521" spans="1:10" ht="20" x14ac:dyDescent="0.2">
      <c r="A1521" s="291">
        <v>1997</v>
      </c>
      <c r="B1521" s="292">
        <v>30</v>
      </c>
      <c r="C1521" s="292">
        <v>21</v>
      </c>
      <c r="D1521" s="292">
        <v>2</v>
      </c>
      <c r="E1521" s="292">
        <v>5980</v>
      </c>
      <c r="F1521" s="292">
        <v>4</v>
      </c>
      <c r="G1521" s="292">
        <v>0</v>
      </c>
      <c r="H1521" s="292">
        <v>1</v>
      </c>
      <c r="I1521" s="293">
        <v>355</v>
      </c>
      <c r="J1521" s="299">
        <v>0</v>
      </c>
    </row>
    <row r="1522" spans="1:10" ht="20" x14ac:dyDescent="0.2">
      <c r="A1522" s="291">
        <v>1998</v>
      </c>
      <c r="B1522" s="292">
        <v>47</v>
      </c>
      <c r="C1522" s="292">
        <v>39</v>
      </c>
      <c r="D1522" s="292">
        <v>1</v>
      </c>
      <c r="E1522" s="292">
        <v>10610</v>
      </c>
      <c r="F1522" s="292">
        <v>5.2</v>
      </c>
      <c r="G1522" s="292">
        <v>1</v>
      </c>
      <c r="H1522" s="292">
        <v>1</v>
      </c>
      <c r="I1522" s="293">
        <v>196</v>
      </c>
      <c r="J1522" s="299">
        <v>0</v>
      </c>
    </row>
    <row r="1523" spans="1:10" ht="20" x14ac:dyDescent="0.2">
      <c r="A1523" s="291">
        <v>1999</v>
      </c>
      <c r="B1523" s="292">
        <v>39</v>
      </c>
      <c r="C1523" s="292">
        <v>31</v>
      </c>
      <c r="D1523" s="292">
        <v>1</v>
      </c>
      <c r="E1523" s="292">
        <v>7310</v>
      </c>
      <c r="F1523" s="292">
        <v>6.9</v>
      </c>
      <c r="G1523" s="292">
        <v>0</v>
      </c>
      <c r="H1523" s="292">
        <v>1</v>
      </c>
      <c r="I1523" s="293">
        <v>163</v>
      </c>
      <c r="J1523" s="299">
        <v>0</v>
      </c>
    </row>
    <row r="1524" spans="1:10" ht="20" x14ac:dyDescent="0.2">
      <c r="A1524" s="291">
        <v>2000</v>
      </c>
      <c r="B1524" s="292">
        <v>43</v>
      </c>
      <c r="C1524" s="292">
        <v>28</v>
      </c>
      <c r="D1524" s="292">
        <v>1</v>
      </c>
      <c r="E1524" s="292">
        <v>7340</v>
      </c>
      <c r="F1524" s="292">
        <v>5.9</v>
      </c>
      <c r="G1524" s="292">
        <v>0</v>
      </c>
      <c r="H1524" s="292">
        <v>1</v>
      </c>
      <c r="I1524" s="293">
        <v>797</v>
      </c>
      <c r="J1524" s="299">
        <v>0</v>
      </c>
    </row>
    <row r="1525" spans="1:10" ht="20" x14ac:dyDescent="0.2">
      <c r="A1525" s="291">
        <v>4</v>
      </c>
      <c r="B1525" s="292">
        <v>44</v>
      </c>
      <c r="C1525" s="292">
        <v>16</v>
      </c>
      <c r="D1525" s="292">
        <v>1</v>
      </c>
      <c r="E1525" s="292">
        <v>5400</v>
      </c>
      <c r="F1525" s="292">
        <v>6.3</v>
      </c>
      <c r="G1525" s="292">
        <v>1</v>
      </c>
      <c r="H1525" s="292">
        <v>1</v>
      </c>
      <c r="I1525" s="293">
        <v>646</v>
      </c>
      <c r="J1525" s="299">
        <v>1</v>
      </c>
    </row>
    <row r="1526" spans="1:10" ht="20" x14ac:dyDescent="0.2">
      <c r="A1526" s="291">
        <v>7</v>
      </c>
      <c r="B1526" s="292">
        <v>28</v>
      </c>
      <c r="C1526" s="292">
        <v>16</v>
      </c>
      <c r="D1526" s="292">
        <v>2</v>
      </c>
      <c r="E1526" s="292">
        <v>4710</v>
      </c>
      <c r="F1526" s="292">
        <v>4.3</v>
      </c>
      <c r="G1526" s="292">
        <v>1</v>
      </c>
      <c r="H1526" s="292">
        <v>0</v>
      </c>
      <c r="I1526" s="293">
        <v>326</v>
      </c>
      <c r="J1526" s="299">
        <v>1</v>
      </c>
    </row>
    <row r="1527" spans="1:10" ht="20" x14ac:dyDescent="0.2">
      <c r="A1527" s="291">
        <v>8</v>
      </c>
      <c r="B1527" s="292">
        <v>34</v>
      </c>
      <c r="C1527" s="292">
        <v>20</v>
      </c>
      <c r="D1527" s="292">
        <v>4</v>
      </c>
      <c r="E1527" s="292">
        <v>8710</v>
      </c>
      <c r="F1527" s="292">
        <v>4.0999999999999996</v>
      </c>
      <c r="G1527" s="292">
        <v>0</v>
      </c>
      <c r="H1527" s="292">
        <v>1</v>
      </c>
      <c r="I1527" s="293">
        <v>1668</v>
      </c>
      <c r="J1527" s="299">
        <v>1</v>
      </c>
    </row>
    <row r="1528" spans="1:10" ht="20" x14ac:dyDescent="0.2">
      <c r="A1528" s="291">
        <v>14</v>
      </c>
      <c r="B1528" s="292">
        <v>28</v>
      </c>
      <c r="C1528" s="292">
        <v>15</v>
      </c>
      <c r="D1528" s="292">
        <v>1</v>
      </c>
      <c r="E1528" s="292">
        <v>5950</v>
      </c>
      <c r="F1528" s="292">
        <v>4.2</v>
      </c>
      <c r="G1528" s="292">
        <v>1</v>
      </c>
      <c r="H1528" s="292">
        <v>0</v>
      </c>
      <c r="I1528" s="293">
        <v>617</v>
      </c>
      <c r="J1528" s="299">
        <v>1</v>
      </c>
    </row>
    <row r="1529" spans="1:10" ht="20" x14ac:dyDescent="0.2">
      <c r="A1529" s="291">
        <v>34</v>
      </c>
      <c r="B1529" s="292">
        <v>35</v>
      </c>
      <c r="C1529" s="292">
        <v>16</v>
      </c>
      <c r="D1529" s="292">
        <v>5</v>
      </c>
      <c r="E1529" s="292">
        <v>6530</v>
      </c>
      <c r="F1529" s="292">
        <v>4.7</v>
      </c>
      <c r="G1529" s="292">
        <v>1</v>
      </c>
      <c r="H1529" s="292">
        <v>1</v>
      </c>
      <c r="I1529" s="293">
        <v>338</v>
      </c>
      <c r="J1529" s="299">
        <v>1</v>
      </c>
    </row>
    <row r="1530" spans="1:10" ht="20" x14ac:dyDescent="0.2">
      <c r="A1530" s="291">
        <v>35</v>
      </c>
      <c r="B1530" s="292">
        <v>37</v>
      </c>
      <c r="C1530" s="292">
        <v>12</v>
      </c>
      <c r="D1530" s="292">
        <v>1</v>
      </c>
      <c r="E1530" s="292">
        <v>5430</v>
      </c>
      <c r="F1530" s="292">
        <v>5.2</v>
      </c>
      <c r="G1530" s="292">
        <v>1</v>
      </c>
      <c r="H1530" s="292">
        <v>0</v>
      </c>
      <c r="I1530" s="293">
        <v>579</v>
      </c>
      <c r="J1530" s="299">
        <v>1</v>
      </c>
    </row>
    <row r="1531" spans="1:10" ht="20" x14ac:dyDescent="0.2">
      <c r="A1531" s="291">
        <v>36</v>
      </c>
      <c r="B1531" s="292">
        <v>34</v>
      </c>
      <c r="C1531" s="292">
        <v>16</v>
      </c>
      <c r="D1531" s="292">
        <v>3</v>
      </c>
      <c r="E1531" s="292">
        <v>6410</v>
      </c>
      <c r="F1531" s="292">
        <v>5.2</v>
      </c>
      <c r="G1531" s="292">
        <v>1</v>
      </c>
      <c r="H1531" s="292">
        <v>1</v>
      </c>
      <c r="I1531" s="293">
        <v>1236</v>
      </c>
      <c r="J1531" s="299">
        <v>1</v>
      </c>
    </row>
    <row r="1532" spans="1:10" ht="20" x14ac:dyDescent="0.2">
      <c r="A1532" s="291">
        <v>39</v>
      </c>
      <c r="B1532" s="292">
        <v>29</v>
      </c>
      <c r="C1532" s="292">
        <v>18</v>
      </c>
      <c r="D1532" s="292">
        <v>2</v>
      </c>
      <c r="E1532" s="292">
        <v>5750</v>
      </c>
      <c r="F1532" s="292">
        <v>4.8</v>
      </c>
      <c r="G1532" s="292">
        <v>0</v>
      </c>
      <c r="H1532" s="292">
        <v>0</v>
      </c>
      <c r="I1532" s="293">
        <v>301</v>
      </c>
      <c r="J1532" s="299">
        <v>1</v>
      </c>
    </row>
    <row r="1533" spans="1:10" ht="20" x14ac:dyDescent="0.2">
      <c r="A1533" s="291">
        <v>46</v>
      </c>
      <c r="B1533" s="292">
        <v>35</v>
      </c>
      <c r="C1533" s="292">
        <v>19</v>
      </c>
      <c r="D1533" s="292">
        <v>2</v>
      </c>
      <c r="E1533" s="292">
        <v>4910</v>
      </c>
      <c r="F1533" s="292">
        <v>5.3</v>
      </c>
      <c r="G1533" s="292">
        <v>1</v>
      </c>
      <c r="H1533" s="292">
        <v>1</v>
      </c>
      <c r="I1533" s="293">
        <v>779</v>
      </c>
      <c r="J1533" s="299">
        <v>1</v>
      </c>
    </row>
    <row r="1534" spans="1:10" ht="20" x14ac:dyDescent="0.2">
      <c r="A1534" s="291">
        <v>48</v>
      </c>
      <c r="B1534" s="292">
        <v>36</v>
      </c>
      <c r="C1534" s="292">
        <v>16</v>
      </c>
      <c r="D1534" s="292">
        <v>1</v>
      </c>
      <c r="E1534" s="292">
        <v>6510</v>
      </c>
      <c r="F1534" s="292">
        <v>0.4</v>
      </c>
      <c r="G1534" s="292">
        <v>1</v>
      </c>
      <c r="H1534" s="292">
        <v>0</v>
      </c>
      <c r="I1534" s="293">
        <v>1292</v>
      </c>
      <c r="J1534" s="299">
        <v>1</v>
      </c>
    </row>
    <row r="1535" spans="1:10" ht="20" x14ac:dyDescent="0.2">
      <c r="A1535" s="291">
        <v>49</v>
      </c>
      <c r="B1535" s="292">
        <v>29</v>
      </c>
      <c r="C1535" s="292">
        <v>14</v>
      </c>
      <c r="D1535" s="292">
        <v>4</v>
      </c>
      <c r="E1535" s="292">
        <v>8010</v>
      </c>
      <c r="F1535" s="292">
        <v>1.4</v>
      </c>
      <c r="G1535" s="292">
        <v>1</v>
      </c>
      <c r="H1535" s="292">
        <v>1</v>
      </c>
      <c r="I1535" s="293">
        <v>200</v>
      </c>
      <c r="J1535" s="299">
        <v>1</v>
      </c>
    </row>
    <row r="1536" spans="1:10" ht="20" x14ac:dyDescent="0.2">
      <c r="A1536" s="291">
        <v>51</v>
      </c>
      <c r="B1536" s="292">
        <v>43</v>
      </c>
      <c r="C1536" s="292">
        <v>16</v>
      </c>
      <c r="D1536" s="292">
        <v>2</v>
      </c>
      <c r="E1536" s="292">
        <v>5650</v>
      </c>
      <c r="F1536" s="292">
        <v>3.6</v>
      </c>
      <c r="G1536" s="292">
        <v>1</v>
      </c>
      <c r="H1536" s="292">
        <v>0</v>
      </c>
      <c r="I1536" s="293">
        <v>874</v>
      </c>
      <c r="J1536" s="299">
        <v>1</v>
      </c>
    </row>
    <row r="1537" spans="1:10" ht="20" x14ac:dyDescent="0.2">
      <c r="A1537" s="291">
        <v>62</v>
      </c>
      <c r="B1537" s="292">
        <v>35</v>
      </c>
      <c r="C1537" s="292">
        <v>14</v>
      </c>
      <c r="D1537" s="292">
        <v>1</v>
      </c>
      <c r="E1537" s="292">
        <v>7380</v>
      </c>
      <c r="F1537" s="292">
        <v>4.9000000000000004</v>
      </c>
      <c r="G1537" s="292">
        <v>1</v>
      </c>
      <c r="H1537" s="292">
        <v>1</v>
      </c>
      <c r="I1537" s="293">
        <v>538</v>
      </c>
      <c r="J1537" s="299">
        <v>1</v>
      </c>
    </row>
    <row r="1538" spans="1:10" ht="20" x14ac:dyDescent="0.2">
      <c r="A1538" s="291">
        <v>64</v>
      </c>
      <c r="B1538" s="292">
        <v>36</v>
      </c>
      <c r="C1538" s="292">
        <v>24</v>
      </c>
      <c r="D1538" s="292">
        <v>2</v>
      </c>
      <c r="E1538" s="292">
        <v>8530</v>
      </c>
      <c r="F1538" s="292">
        <v>2.7</v>
      </c>
      <c r="G1538" s="292">
        <v>1</v>
      </c>
      <c r="H1538" s="292">
        <v>1</v>
      </c>
      <c r="I1538" s="293">
        <v>1410</v>
      </c>
      <c r="J1538" s="299">
        <v>1</v>
      </c>
    </row>
    <row r="1539" spans="1:10" ht="20" x14ac:dyDescent="0.2">
      <c r="A1539" s="291">
        <v>70</v>
      </c>
      <c r="B1539" s="292">
        <v>34</v>
      </c>
      <c r="C1539" s="292">
        <v>19</v>
      </c>
      <c r="D1539" s="292">
        <v>4</v>
      </c>
      <c r="E1539" s="292">
        <v>5650</v>
      </c>
      <c r="F1539" s="292">
        <v>6</v>
      </c>
      <c r="G1539" s="292">
        <v>1</v>
      </c>
      <c r="H1539" s="292">
        <v>0</v>
      </c>
      <c r="I1539" s="293">
        <v>1867</v>
      </c>
      <c r="J1539" s="299">
        <v>1</v>
      </c>
    </row>
    <row r="1540" spans="1:10" ht="20" x14ac:dyDescent="0.2">
      <c r="A1540" s="291">
        <v>71</v>
      </c>
      <c r="B1540" s="292">
        <v>43</v>
      </c>
      <c r="C1540" s="292">
        <v>16</v>
      </c>
      <c r="D1540" s="292">
        <v>2</v>
      </c>
      <c r="E1540" s="292">
        <v>5160</v>
      </c>
      <c r="F1540" s="292">
        <v>5.0999999999999996</v>
      </c>
      <c r="G1540" s="292">
        <v>1</v>
      </c>
      <c r="H1540" s="292">
        <v>0</v>
      </c>
      <c r="I1540" s="293">
        <v>555</v>
      </c>
      <c r="J1540" s="299">
        <v>1</v>
      </c>
    </row>
    <row r="1541" spans="1:10" ht="20" x14ac:dyDescent="0.2">
      <c r="A1541" s="291">
        <v>72</v>
      </c>
      <c r="B1541" s="292">
        <v>28</v>
      </c>
      <c r="C1541" s="292">
        <v>14</v>
      </c>
      <c r="D1541" s="292">
        <v>1</v>
      </c>
      <c r="E1541" s="292">
        <v>4810</v>
      </c>
      <c r="F1541" s="292">
        <v>3.3</v>
      </c>
      <c r="G1541" s="292">
        <v>1</v>
      </c>
      <c r="H1541" s="292">
        <v>1</v>
      </c>
      <c r="I1541" s="293">
        <v>1299</v>
      </c>
      <c r="J1541" s="299">
        <v>1</v>
      </c>
    </row>
    <row r="1542" spans="1:10" ht="20" x14ac:dyDescent="0.2">
      <c r="A1542" s="291">
        <v>79</v>
      </c>
      <c r="B1542" s="292">
        <v>30</v>
      </c>
      <c r="C1542" s="292">
        <v>19</v>
      </c>
      <c r="D1542" s="292">
        <v>1</v>
      </c>
      <c r="E1542" s="292">
        <v>5190</v>
      </c>
      <c r="F1542" s="292">
        <v>3.8</v>
      </c>
      <c r="G1542" s="292">
        <v>1</v>
      </c>
      <c r="H1542" s="292">
        <v>1</v>
      </c>
      <c r="I1542" s="293">
        <v>429</v>
      </c>
      <c r="J1542" s="299">
        <v>1</v>
      </c>
    </row>
    <row r="1543" spans="1:10" ht="20" x14ac:dyDescent="0.2">
      <c r="A1543" s="291">
        <v>104</v>
      </c>
      <c r="B1543" s="292">
        <v>26</v>
      </c>
      <c r="C1543" s="292">
        <v>13</v>
      </c>
      <c r="D1543" s="292">
        <v>1</v>
      </c>
      <c r="E1543" s="292">
        <v>5030</v>
      </c>
      <c r="F1543" s="292">
        <v>5.7</v>
      </c>
      <c r="G1543" s="292">
        <v>0</v>
      </c>
      <c r="H1543" s="292">
        <v>1</v>
      </c>
      <c r="I1543" s="293">
        <v>1092</v>
      </c>
      <c r="J1543" s="299">
        <v>1</v>
      </c>
    </row>
    <row r="1544" spans="1:10" ht="20" x14ac:dyDescent="0.2">
      <c r="A1544" s="291">
        <v>109</v>
      </c>
      <c r="B1544" s="292">
        <v>42</v>
      </c>
      <c r="C1544" s="292">
        <v>26</v>
      </c>
      <c r="D1544" s="292">
        <v>1</v>
      </c>
      <c r="E1544" s="292">
        <v>8660</v>
      </c>
      <c r="F1544" s="292">
        <v>5.2</v>
      </c>
      <c r="G1544" s="292">
        <v>1</v>
      </c>
      <c r="H1544" s="292">
        <v>1</v>
      </c>
      <c r="I1544" s="293">
        <v>1710</v>
      </c>
      <c r="J1544" s="299">
        <v>1</v>
      </c>
    </row>
    <row r="1545" spans="1:10" ht="20" x14ac:dyDescent="0.2">
      <c r="A1545" s="291">
        <v>111</v>
      </c>
      <c r="B1545" s="292">
        <v>41</v>
      </c>
      <c r="C1545" s="292">
        <v>12</v>
      </c>
      <c r="D1545" s="292">
        <v>1</v>
      </c>
      <c r="E1545" s="292">
        <v>5210</v>
      </c>
      <c r="F1545" s="292">
        <v>4.4000000000000004</v>
      </c>
      <c r="G1545" s="292">
        <v>0</v>
      </c>
      <c r="H1545" s="292">
        <v>0</v>
      </c>
      <c r="I1545" s="293">
        <v>149</v>
      </c>
      <c r="J1545" s="299">
        <v>1</v>
      </c>
    </row>
    <row r="1546" spans="1:10" ht="20" x14ac:dyDescent="0.2">
      <c r="A1546" s="291">
        <v>112</v>
      </c>
      <c r="B1546" s="292">
        <v>30</v>
      </c>
      <c r="C1546" s="292">
        <v>13</v>
      </c>
      <c r="D1546" s="292">
        <v>4</v>
      </c>
      <c r="E1546" s="292">
        <v>5310</v>
      </c>
      <c r="F1546" s="292">
        <v>3.1</v>
      </c>
      <c r="G1546" s="292">
        <v>1</v>
      </c>
      <c r="H1546" s="292">
        <v>1</v>
      </c>
      <c r="I1546" s="293">
        <v>950</v>
      </c>
      <c r="J1546" s="299">
        <v>1</v>
      </c>
    </row>
    <row r="1547" spans="1:10" ht="20" x14ac:dyDescent="0.2">
      <c r="A1547" s="291">
        <v>114</v>
      </c>
      <c r="B1547" s="292">
        <v>48</v>
      </c>
      <c r="C1547" s="292">
        <v>37</v>
      </c>
      <c r="D1547" s="292">
        <v>2</v>
      </c>
      <c r="E1547" s="292">
        <v>11020</v>
      </c>
      <c r="F1547" s="292">
        <v>7.2</v>
      </c>
      <c r="G1547" s="292">
        <v>1</v>
      </c>
      <c r="H1547" s="292">
        <v>1</v>
      </c>
      <c r="I1547" s="293">
        <v>2851</v>
      </c>
      <c r="J1547" s="299">
        <v>1</v>
      </c>
    </row>
    <row r="1548" spans="1:10" ht="20" x14ac:dyDescent="0.2">
      <c r="A1548" s="291">
        <v>119</v>
      </c>
      <c r="B1548" s="292">
        <v>38</v>
      </c>
      <c r="C1548" s="292">
        <v>18</v>
      </c>
      <c r="D1548" s="292">
        <v>1</v>
      </c>
      <c r="E1548" s="292">
        <v>5850</v>
      </c>
      <c r="F1548" s="292">
        <v>5.9</v>
      </c>
      <c r="G1548" s="292">
        <v>1</v>
      </c>
      <c r="H1548" s="292">
        <v>0</v>
      </c>
      <c r="I1548" s="293">
        <v>1404</v>
      </c>
      <c r="J1548" s="299">
        <v>1</v>
      </c>
    </row>
    <row r="1549" spans="1:10" ht="20" x14ac:dyDescent="0.2">
      <c r="A1549" s="291">
        <v>124</v>
      </c>
      <c r="B1549" s="292">
        <v>32</v>
      </c>
      <c r="C1549" s="292">
        <v>13</v>
      </c>
      <c r="D1549" s="292">
        <v>4</v>
      </c>
      <c r="E1549" s="292">
        <v>10770</v>
      </c>
      <c r="F1549" s="292">
        <v>2</v>
      </c>
      <c r="G1549" s="292">
        <v>0</v>
      </c>
      <c r="H1549" s="292">
        <v>0</v>
      </c>
      <c r="I1549" s="293">
        <v>1401</v>
      </c>
      <c r="J1549" s="299">
        <v>1</v>
      </c>
    </row>
    <row r="1550" spans="1:10" ht="20" x14ac:dyDescent="0.2">
      <c r="A1550" s="291">
        <v>126</v>
      </c>
      <c r="B1550" s="292">
        <v>37</v>
      </c>
      <c r="C1550" s="292">
        <v>14</v>
      </c>
      <c r="D1550" s="292">
        <v>4</v>
      </c>
      <c r="E1550" s="292">
        <v>4770</v>
      </c>
      <c r="F1550" s="292">
        <v>2.6</v>
      </c>
      <c r="G1550" s="292">
        <v>0</v>
      </c>
      <c r="H1550" s="292">
        <v>0</v>
      </c>
      <c r="I1550" s="293">
        <v>22</v>
      </c>
      <c r="J1550" s="299">
        <v>1</v>
      </c>
    </row>
    <row r="1551" spans="1:10" ht="20" x14ac:dyDescent="0.2">
      <c r="A1551" s="291">
        <v>133</v>
      </c>
      <c r="B1551" s="292">
        <v>29</v>
      </c>
      <c r="C1551" s="292">
        <v>15</v>
      </c>
      <c r="D1551" s="292">
        <v>2</v>
      </c>
      <c r="E1551" s="292">
        <v>5150</v>
      </c>
      <c r="F1551" s="292">
        <v>9.6999999999999993</v>
      </c>
      <c r="G1551" s="292">
        <v>1</v>
      </c>
      <c r="H1551" s="292">
        <v>1</v>
      </c>
      <c r="I1551" s="293">
        <v>546</v>
      </c>
      <c r="J1551" s="299">
        <v>1</v>
      </c>
    </row>
    <row r="1552" spans="1:10" ht="20" x14ac:dyDescent="0.2">
      <c r="A1552" s="291">
        <v>139</v>
      </c>
      <c r="B1552" s="292">
        <v>32</v>
      </c>
      <c r="C1552" s="292">
        <v>14</v>
      </c>
      <c r="D1552" s="292">
        <v>1</v>
      </c>
      <c r="E1552" s="292">
        <v>6250</v>
      </c>
      <c r="F1552" s="292">
        <v>6.9</v>
      </c>
      <c r="G1552" s="292">
        <v>1</v>
      </c>
      <c r="H1552" s="292">
        <v>0</v>
      </c>
      <c r="I1552" s="293">
        <v>550</v>
      </c>
      <c r="J1552" s="299">
        <v>1</v>
      </c>
    </row>
    <row r="1553" spans="1:10" ht="20" x14ac:dyDescent="0.2">
      <c r="A1553" s="291">
        <v>140</v>
      </c>
      <c r="B1553" s="292">
        <v>27</v>
      </c>
      <c r="C1553" s="292">
        <v>15</v>
      </c>
      <c r="D1553" s="292">
        <v>1</v>
      </c>
      <c r="E1553" s="292">
        <v>5080</v>
      </c>
      <c r="F1553" s="292">
        <v>4.5</v>
      </c>
      <c r="G1553" s="292">
        <v>0</v>
      </c>
      <c r="H1553" s="292">
        <v>0</v>
      </c>
      <c r="I1553" s="293">
        <v>602</v>
      </c>
      <c r="J1553" s="299">
        <v>1</v>
      </c>
    </row>
    <row r="1554" spans="1:10" ht="20" x14ac:dyDescent="0.2">
      <c r="A1554" s="291">
        <v>141</v>
      </c>
      <c r="B1554" s="292">
        <v>42</v>
      </c>
      <c r="C1554" s="292">
        <v>13</v>
      </c>
      <c r="D1554" s="292">
        <v>1</v>
      </c>
      <c r="E1554" s="292">
        <v>5610</v>
      </c>
      <c r="F1554" s="292">
        <v>5.8</v>
      </c>
      <c r="G1554" s="292">
        <v>1</v>
      </c>
      <c r="H1554" s="292">
        <v>0</v>
      </c>
      <c r="I1554" s="293">
        <v>1231</v>
      </c>
      <c r="J1554" s="299">
        <v>1</v>
      </c>
    </row>
    <row r="1555" spans="1:10" ht="20" x14ac:dyDescent="0.2">
      <c r="A1555" s="291">
        <v>145</v>
      </c>
      <c r="B1555" s="292">
        <v>28</v>
      </c>
      <c r="C1555" s="292">
        <v>17</v>
      </c>
      <c r="D1555" s="292">
        <v>1</v>
      </c>
      <c r="E1555" s="292">
        <v>6140</v>
      </c>
      <c r="F1555" s="292">
        <v>1.1000000000000001</v>
      </c>
      <c r="G1555" s="292">
        <v>0</v>
      </c>
      <c r="H1555" s="292">
        <v>0</v>
      </c>
      <c r="I1555" s="293">
        <v>1374</v>
      </c>
      <c r="J1555" s="299">
        <v>1</v>
      </c>
    </row>
    <row r="1556" spans="1:10" ht="20" x14ac:dyDescent="0.2">
      <c r="A1556" s="291">
        <v>146</v>
      </c>
      <c r="B1556" s="292">
        <v>32</v>
      </c>
      <c r="C1556" s="292">
        <v>13</v>
      </c>
      <c r="D1556" s="292">
        <v>1</v>
      </c>
      <c r="E1556" s="292">
        <v>4610</v>
      </c>
      <c r="F1556" s="292">
        <v>4</v>
      </c>
      <c r="G1556" s="292">
        <v>1</v>
      </c>
      <c r="H1556" s="292">
        <v>1</v>
      </c>
      <c r="I1556" s="293">
        <v>254</v>
      </c>
      <c r="J1556" s="299">
        <v>1</v>
      </c>
    </row>
    <row r="1557" spans="1:10" ht="20" x14ac:dyDescent="0.2">
      <c r="A1557" s="291">
        <v>154</v>
      </c>
      <c r="B1557" s="292">
        <v>36</v>
      </c>
      <c r="C1557" s="292">
        <v>12</v>
      </c>
      <c r="D1557" s="292">
        <v>4</v>
      </c>
      <c r="E1557" s="292">
        <v>5480</v>
      </c>
      <c r="F1557" s="292">
        <v>5.7</v>
      </c>
      <c r="G1557" s="292">
        <v>0</v>
      </c>
      <c r="H1557" s="292">
        <v>0</v>
      </c>
      <c r="I1557" s="293">
        <v>1110</v>
      </c>
      <c r="J1557" s="299">
        <v>1</v>
      </c>
    </row>
    <row r="1558" spans="1:10" ht="20" x14ac:dyDescent="0.2">
      <c r="A1558" s="291">
        <v>161</v>
      </c>
      <c r="B1558" s="292">
        <v>33</v>
      </c>
      <c r="C1558" s="292">
        <v>12</v>
      </c>
      <c r="D1558" s="292">
        <v>2</v>
      </c>
      <c r="E1558" s="292">
        <v>5000</v>
      </c>
      <c r="F1558" s="292">
        <v>4.5</v>
      </c>
      <c r="G1558" s="292">
        <v>1</v>
      </c>
      <c r="H1558" s="292">
        <v>1</v>
      </c>
      <c r="I1558" s="293">
        <v>231</v>
      </c>
      <c r="J1558" s="299">
        <v>1</v>
      </c>
    </row>
    <row r="1559" spans="1:10" ht="20" x14ac:dyDescent="0.2">
      <c r="A1559" s="291">
        <v>162</v>
      </c>
      <c r="B1559" s="292">
        <v>34</v>
      </c>
      <c r="C1559" s="292">
        <v>23</v>
      </c>
      <c r="D1559" s="292">
        <v>1</v>
      </c>
      <c r="E1559" s="292">
        <v>9560</v>
      </c>
      <c r="F1559" s="292">
        <v>5.6</v>
      </c>
      <c r="G1559" s="292">
        <v>1</v>
      </c>
      <c r="H1559" s="292">
        <v>1</v>
      </c>
      <c r="I1559" s="293">
        <v>1229</v>
      </c>
      <c r="J1559" s="299">
        <v>1</v>
      </c>
    </row>
    <row r="1560" spans="1:10" ht="20" x14ac:dyDescent="0.2">
      <c r="A1560" s="291">
        <v>170</v>
      </c>
      <c r="B1560" s="292">
        <v>30</v>
      </c>
      <c r="C1560" s="292">
        <v>15</v>
      </c>
      <c r="D1560" s="292">
        <v>4</v>
      </c>
      <c r="E1560" s="292">
        <v>10080</v>
      </c>
      <c r="F1560" s="292">
        <v>2.2999999999999998</v>
      </c>
      <c r="G1560" s="292">
        <v>1</v>
      </c>
      <c r="H1560" s="292">
        <v>0</v>
      </c>
      <c r="I1560" s="293">
        <v>1042</v>
      </c>
      <c r="J1560" s="299">
        <v>1</v>
      </c>
    </row>
    <row r="1561" spans="1:10" ht="20" x14ac:dyDescent="0.2">
      <c r="A1561" s="291">
        <v>176</v>
      </c>
      <c r="B1561" s="292">
        <v>26</v>
      </c>
      <c r="C1561" s="292">
        <v>19</v>
      </c>
      <c r="D1561" s="292">
        <v>1</v>
      </c>
      <c r="E1561" s="292">
        <v>5140</v>
      </c>
      <c r="F1561" s="292">
        <v>5.2</v>
      </c>
      <c r="G1561" s="292">
        <v>1</v>
      </c>
      <c r="H1561" s="292">
        <v>0</v>
      </c>
      <c r="I1561" s="293">
        <v>842</v>
      </c>
      <c r="J1561" s="299">
        <v>1</v>
      </c>
    </row>
    <row r="1562" spans="1:10" ht="20" x14ac:dyDescent="0.2">
      <c r="A1562" s="291">
        <v>179</v>
      </c>
      <c r="B1562" s="292">
        <v>27</v>
      </c>
      <c r="C1562" s="292">
        <v>17</v>
      </c>
      <c r="D1562" s="292">
        <v>1</v>
      </c>
      <c r="E1562" s="292">
        <v>5000</v>
      </c>
      <c r="F1562" s="292">
        <v>0.1</v>
      </c>
      <c r="G1562" s="292">
        <v>0</v>
      </c>
      <c r="H1562" s="292">
        <v>0</v>
      </c>
      <c r="I1562" s="293">
        <v>287</v>
      </c>
      <c r="J1562" s="299">
        <v>1</v>
      </c>
    </row>
    <row r="1563" spans="1:10" ht="20" x14ac:dyDescent="0.2">
      <c r="A1563" s="291">
        <v>188</v>
      </c>
      <c r="B1563" s="292">
        <v>27</v>
      </c>
      <c r="C1563" s="292">
        <v>13</v>
      </c>
      <c r="D1563" s="292">
        <v>4</v>
      </c>
      <c r="E1563" s="292">
        <v>4330</v>
      </c>
      <c r="F1563" s="292">
        <v>3.5</v>
      </c>
      <c r="G1563" s="292">
        <v>0</v>
      </c>
      <c r="H1563" s="292">
        <v>1</v>
      </c>
      <c r="I1563" s="293">
        <v>664</v>
      </c>
      <c r="J1563" s="299">
        <v>1</v>
      </c>
    </row>
    <row r="1564" spans="1:10" ht="20" x14ac:dyDescent="0.2">
      <c r="A1564" s="291">
        <v>189</v>
      </c>
      <c r="B1564" s="292">
        <v>48</v>
      </c>
      <c r="C1564" s="292">
        <v>25</v>
      </c>
      <c r="D1564" s="292">
        <v>1</v>
      </c>
      <c r="E1564" s="292">
        <v>10640</v>
      </c>
      <c r="F1564" s="292">
        <v>8.1</v>
      </c>
      <c r="G1564" s="292">
        <v>1</v>
      </c>
      <c r="H1564" s="292">
        <v>1</v>
      </c>
      <c r="I1564" s="293">
        <v>3004</v>
      </c>
      <c r="J1564" s="299">
        <v>1</v>
      </c>
    </row>
    <row r="1565" spans="1:10" ht="20" x14ac:dyDescent="0.2">
      <c r="A1565" s="291">
        <v>196</v>
      </c>
      <c r="B1565" s="292">
        <v>40</v>
      </c>
      <c r="C1565" s="292">
        <v>16</v>
      </c>
      <c r="D1565" s="292">
        <v>1</v>
      </c>
      <c r="E1565" s="292">
        <v>5630</v>
      </c>
      <c r="F1565" s="292">
        <v>5.3</v>
      </c>
      <c r="G1565" s="292">
        <v>1</v>
      </c>
      <c r="H1565" s="292">
        <v>0</v>
      </c>
      <c r="I1565" s="293">
        <v>207</v>
      </c>
      <c r="J1565" s="299">
        <v>1</v>
      </c>
    </row>
    <row r="1566" spans="1:10" ht="20" x14ac:dyDescent="0.2">
      <c r="A1566" s="291">
        <v>200</v>
      </c>
      <c r="B1566" s="292">
        <v>33</v>
      </c>
      <c r="C1566" s="292">
        <v>25</v>
      </c>
      <c r="D1566" s="292">
        <v>1</v>
      </c>
      <c r="E1566" s="292">
        <v>5790</v>
      </c>
      <c r="F1566" s="292">
        <v>2.1</v>
      </c>
      <c r="G1566" s="292">
        <v>1</v>
      </c>
      <c r="H1566" s="292">
        <v>0</v>
      </c>
      <c r="I1566" s="293">
        <v>1579</v>
      </c>
      <c r="J1566" s="299">
        <v>1</v>
      </c>
    </row>
    <row r="1567" spans="1:10" ht="20" x14ac:dyDescent="0.2">
      <c r="A1567" s="291">
        <v>201</v>
      </c>
      <c r="B1567" s="292">
        <v>33</v>
      </c>
      <c r="C1567" s="292">
        <v>20</v>
      </c>
      <c r="D1567" s="292">
        <v>3</v>
      </c>
      <c r="E1567" s="292">
        <v>7920</v>
      </c>
      <c r="F1567" s="292">
        <v>4.0999999999999996</v>
      </c>
      <c r="G1567" s="292">
        <v>0</v>
      </c>
      <c r="H1567" s="292">
        <v>0</v>
      </c>
      <c r="I1567" s="293">
        <v>1230</v>
      </c>
      <c r="J1567" s="299">
        <v>1</v>
      </c>
    </row>
    <row r="1568" spans="1:10" ht="20" x14ac:dyDescent="0.2">
      <c r="A1568" s="291">
        <v>202</v>
      </c>
      <c r="B1568" s="292">
        <v>31</v>
      </c>
      <c r="C1568" s="292">
        <v>12</v>
      </c>
      <c r="D1568" s="292">
        <v>2</v>
      </c>
      <c r="E1568" s="292">
        <v>5530</v>
      </c>
      <c r="F1568" s="292">
        <v>4.5999999999999996</v>
      </c>
      <c r="G1568" s="292">
        <v>1</v>
      </c>
      <c r="H1568" s="292">
        <v>1</v>
      </c>
      <c r="I1568" s="293">
        <v>504</v>
      </c>
      <c r="J1568" s="299">
        <v>1</v>
      </c>
    </row>
    <row r="1569" spans="1:10" ht="20" x14ac:dyDescent="0.2">
      <c r="A1569" s="291">
        <v>206</v>
      </c>
      <c r="B1569" s="292">
        <v>50</v>
      </c>
      <c r="C1569" s="292">
        <v>29</v>
      </c>
      <c r="D1569" s="292">
        <v>2</v>
      </c>
      <c r="E1569" s="292">
        <v>14830.000000000002</v>
      </c>
      <c r="F1569" s="292">
        <v>4.0999999999999996</v>
      </c>
      <c r="G1569" s="292">
        <v>1</v>
      </c>
      <c r="H1569" s="292">
        <v>0</v>
      </c>
      <c r="I1569" s="293">
        <v>3089</v>
      </c>
      <c r="J1569" s="299">
        <v>1</v>
      </c>
    </row>
    <row r="1570" spans="1:10" ht="20" x14ac:dyDescent="0.2">
      <c r="A1570" s="291">
        <v>214</v>
      </c>
      <c r="B1570" s="292">
        <v>27</v>
      </c>
      <c r="C1570" s="292">
        <v>13</v>
      </c>
      <c r="D1570" s="292">
        <v>1</v>
      </c>
      <c r="E1570" s="292">
        <v>4790</v>
      </c>
      <c r="F1570" s="292">
        <v>3.6</v>
      </c>
      <c r="G1570" s="292">
        <v>1</v>
      </c>
      <c r="H1570" s="292">
        <v>0</v>
      </c>
      <c r="I1570" s="293">
        <v>1333</v>
      </c>
      <c r="J1570" s="299">
        <v>1</v>
      </c>
    </row>
    <row r="1571" spans="1:10" ht="20" x14ac:dyDescent="0.2">
      <c r="A1571" s="291">
        <v>218</v>
      </c>
      <c r="B1571" s="292">
        <v>28</v>
      </c>
      <c r="C1571" s="292">
        <v>12</v>
      </c>
      <c r="D1571" s="292">
        <v>1</v>
      </c>
      <c r="E1571" s="292">
        <v>4480</v>
      </c>
      <c r="F1571" s="292">
        <v>7</v>
      </c>
      <c r="G1571" s="292">
        <v>1</v>
      </c>
      <c r="H1571" s="292">
        <v>1</v>
      </c>
      <c r="I1571" s="293">
        <v>592</v>
      </c>
      <c r="J1571" s="299">
        <v>1</v>
      </c>
    </row>
    <row r="1572" spans="1:10" ht="20" x14ac:dyDescent="0.2">
      <c r="A1572" s="291">
        <v>220</v>
      </c>
      <c r="B1572" s="292">
        <v>25</v>
      </c>
      <c r="C1572" s="292">
        <v>13</v>
      </c>
      <c r="D1572" s="292">
        <v>1</v>
      </c>
      <c r="E1572" s="292">
        <v>5500</v>
      </c>
      <c r="F1572" s="292">
        <v>1.8</v>
      </c>
      <c r="G1572" s="292">
        <v>0</v>
      </c>
      <c r="H1572" s="292">
        <v>0</v>
      </c>
      <c r="I1572" s="293">
        <v>1230</v>
      </c>
      <c r="J1572" s="299">
        <v>1</v>
      </c>
    </row>
    <row r="1573" spans="1:10" ht="20" x14ac:dyDescent="0.2">
      <c r="A1573" s="291">
        <v>221</v>
      </c>
      <c r="B1573" s="292">
        <v>36</v>
      </c>
      <c r="C1573" s="292">
        <v>13</v>
      </c>
      <c r="D1573" s="292">
        <v>1</v>
      </c>
      <c r="E1573" s="292">
        <v>4750</v>
      </c>
      <c r="F1573" s="292">
        <v>2</v>
      </c>
      <c r="G1573" s="292">
        <v>0</v>
      </c>
      <c r="H1573" s="292">
        <v>1</v>
      </c>
      <c r="I1573" s="293">
        <v>823</v>
      </c>
      <c r="J1573" s="299">
        <v>1</v>
      </c>
    </row>
    <row r="1574" spans="1:10" ht="20" x14ac:dyDescent="0.2">
      <c r="A1574" s="291">
        <v>223</v>
      </c>
      <c r="B1574" s="292">
        <v>33</v>
      </c>
      <c r="C1574" s="292">
        <v>16</v>
      </c>
      <c r="D1574" s="292">
        <v>1</v>
      </c>
      <c r="E1574" s="292">
        <v>7120</v>
      </c>
      <c r="F1574" s="292">
        <v>10</v>
      </c>
      <c r="G1574" s="292">
        <v>0</v>
      </c>
      <c r="H1574" s="292">
        <v>0</v>
      </c>
      <c r="I1574" s="293">
        <v>1226</v>
      </c>
      <c r="J1574" s="299">
        <v>1</v>
      </c>
    </row>
    <row r="1575" spans="1:10" ht="20" x14ac:dyDescent="0.2">
      <c r="A1575" s="291">
        <v>238</v>
      </c>
      <c r="B1575" s="292">
        <v>24</v>
      </c>
      <c r="C1575" s="292">
        <v>12</v>
      </c>
      <c r="D1575" s="292">
        <v>3</v>
      </c>
      <c r="E1575" s="292">
        <v>5630</v>
      </c>
      <c r="F1575" s="292">
        <v>7.1</v>
      </c>
      <c r="G1575" s="292">
        <v>0</v>
      </c>
      <c r="H1575" s="292">
        <v>0</v>
      </c>
      <c r="I1575" s="293">
        <v>857</v>
      </c>
      <c r="J1575" s="299">
        <v>1</v>
      </c>
    </row>
    <row r="1576" spans="1:10" ht="20" x14ac:dyDescent="0.2">
      <c r="A1576" s="291">
        <v>241</v>
      </c>
      <c r="B1576" s="292">
        <v>25</v>
      </c>
      <c r="C1576" s="292">
        <v>14</v>
      </c>
      <c r="D1576" s="292">
        <v>2</v>
      </c>
      <c r="E1576" s="292">
        <v>5340</v>
      </c>
      <c r="F1576" s="292">
        <v>3.7</v>
      </c>
      <c r="G1576" s="292">
        <v>1</v>
      </c>
      <c r="H1576" s="292">
        <v>0</v>
      </c>
      <c r="I1576" s="293">
        <v>553</v>
      </c>
      <c r="J1576" s="299">
        <v>1</v>
      </c>
    </row>
    <row r="1577" spans="1:10" ht="20" x14ac:dyDescent="0.2">
      <c r="A1577" s="291">
        <v>242</v>
      </c>
      <c r="B1577" s="292">
        <v>35</v>
      </c>
      <c r="C1577" s="292">
        <v>17</v>
      </c>
      <c r="D1577" s="292">
        <v>1</v>
      </c>
      <c r="E1577" s="292">
        <v>5000</v>
      </c>
      <c r="F1577" s="292">
        <v>8.6</v>
      </c>
      <c r="G1577" s="292">
        <v>0</v>
      </c>
      <c r="H1577" s="292">
        <v>0</v>
      </c>
      <c r="I1577" s="293">
        <v>756</v>
      </c>
      <c r="J1577" s="299">
        <v>1</v>
      </c>
    </row>
    <row r="1578" spans="1:10" ht="20" x14ac:dyDescent="0.2">
      <c r="A1578" s="291">
        <v>243</v>
      </c>
      <c r="B1578" s="292">
        <v>45</v>
      </c>
      <c r="C1578" s="292">
        <v>31</v>
      </c>
      <c r="D1578" s="292">
        <v>2</v>
      </c>
      <c r="E1578" s="292">
        <v>11350</v>
      </c>
      <c r="F1578" s="292">
        <v>0.7</v>
      </c>
      <c r="G1578" s="292">
        <v>1</v>
      </c>
      <c r="H1578" s="292">
        <v>0</v>
      </c>
      <c r="I1578" s="293">
        <v>1162</v>
      </c>
      <c r="J1578" s="299">
        <v>1</v>
      </c>
    </row>
    <row r="1579" spans="1:10" ht="20" x14ac:dyDescent="0.2">
      <c r="A1579" s="291">
        <v>244</v>
      </c>
      <c r="B1579" s="292">
        <v>32</v>
      </c>
      <c r="C1579" s="292">
        <v>17</v>
      </c>
      <c r="D1579" s="292">
        <v>1</v>
      </c>
      <c r="E1579" s="292">
        <v>4920</v>
      </c>
      <c r="F1579" s="292">
        <v>6.4</v>
      </c>
      <c r="G1579" s="292">
        <v>1</v>
      </c>
      <c r="H1579" s="292">
        <v>1</v>
      </c>
      <c r="I1579" s="293">
        <v>1153</v>
      </c>
      <c r="J1579" s="299">
        <v>1</v>
      </c>
    </row>
    <row r="1580" spans="1:10" ht="20" x14ac:dyDescent="0.2">
      <c r="A1580" s="291">
        <v>249</v>
      </c>
      <c r="B1580" s="292">
        <v>38</v>
      </c>
      <c r="C1580" s="292">
        <v>16</v>
      </c>
      <c r="D1580" s="292">
        <v>3</v>
      </c>
      <c r="E1580" s="292">
        <v>6750</v>
      </c>
      <c r="F1580" s="292">
        <v>6.7</v>
      </c>
      <c r="G1580" s="292">
        <v>0</v>
      </c>
      <c r="H1580" s="292">
        <v>1</v>
      </c>
      <c r="I1580" s="293">
        <v>928</v>
      </c>
      <c r="J1580" s="299">
        <v>1</v>
      </c>
    </row>
    <row r="1581" spans="1:10" ht="20" x14ac:dyDescent="0.2">
      <c r="A1581" s="291">
        <v>254</v>
      </c>
      <c r="B1581" s="292">
        <v>24</v>
      </c>
      <c r="C1581" s="292">
        <v>12</v>
      </c>
      <c r="D1581" s="292">
        <v>1</v>
      </c>
      <c r="E1581" s="292">
        <v>4210</v>
      </c>
      <c r="F1581" s="292">
        <v>6.3</v>
      </c>
      <c r="G1581" s="292">
        <v>1</v>
      </c>
      <c r="H1581" s="292">
        <v>0</v>
      </c>
      <c r="I1581" s="293">
        <v>1137</v>
      </c>
      <c r="J1581" s="299">
        <v>1</v>
      </c>
    </row>
    <row r="1582" spans="1:10" ht="20" x14ac:dyDescent="0.2">
      <c r="A1582" s="291">
        <v>255</v>
      </c>
      <c r="B1582" s="292">
        <v>26</v>
      </c>
      <c r="C1582" s="292">
        <v>14</v>
      </c>
      <c r="D1582" s="292">
        <v>2</v>
      </c>
      <c r="E1582" s="292">
        <v>8670</v>
      </c>
      <c r="F1582" s="292">
        <v>2.7</v>
      </c>
      <c r="G1582" s="292">
        <v>1</v>
      </c>
      <c r="H1582" s="292">
        <v>0</v>
      </c>
      <c r="I1582" s="293">
        <v>633</v>
      </c>
      <c r="J1582" s="299">
        <v>1</v>
      </c>
    </row>
    <row r="1583" spans="1:10" ht="20" x14ac:dyDescent="0.2">
      <c r="A1583" s="291">
        <v>262</v>
      </c>
      <c r="B1583" s="292">
        <v>40</v>
      </c>
      <c r="C1583" s="292">
        <v>15</v>
      </c>
      <c r="D1583" s="292">
        <v>4</v>
      </c>
      <c r="E1583" s="292">
        <v>8120</v>
      </c>
      <c r="F1583" s="292">
        <v>1.3</v>
      </c>
      <c r="G1583" s="292">
        <v>0</v>
      </c>
      <c r="H1583" s="292">
        <v>0</v>
      </c>
      <c r="I1583" s="293">
        <v>885</v>
      </c>
      <c r="J1583" s="299">
        <v>1</v>
      </c>
    </row>
    <row r="1584" spans="1:10" ht="20" x14ac:dyDescent="0.2">
      <c r="A1584" s="291">
        <v>263</v>
      </c>
      <c r="B1584" s="292">
        <v>37</v>
      </c>
      <c r="C1584" s="292">
        <v>14</v>
      </c>
      <c r="D1584" s="292">
        <v>3</v>
      </c>
      <c r="E1584" s="292">
        <v>6350</v>
      </c>
      <c r="F1584" s="292">
        <v>4.8</v>
      </c>
      <c r="G1584" s="292">
        <v>0</v>
      </c>
      <c r="H1584" s="292">
        <v>0</v>
      </c>
      <c r="I1584" s="293">
        <v>814</v>
      </c>
      <c r="J1584" s="299">
        <v>1</v>
      </c>
    </row>
    <row r="1585" spans="1:10" ht="20" x14ac:dyDescent="0.2">
      <c r="A1585" s="291">
        <v>265</v>
      </c>
      <c r="B1585" s="292">
        <v>43</v>
      </c>
      <c r="C1585" s="292">
        <v>27</v>
      </c>
      <c r="D1585" s="292">
        <v>1</v>
      </c>
      <c r="E1585" s="292">
        <v>7270</v>
      </c>
      <c r="F1585" s="292">
        <v>10</v>
      </c>
      <c r="G1585" s="292">
        <v>1</v>
      </c>
      <c r="H1585" s="292">
        <v>0</v>
      </c>
      <c r="I1585" s="293">
        <v>585</v>
      </c>
      <c r="J1585" s="299">
        <v>1</v>
      </c>
    </row>
    <row r="1586" spans="1:10" ht="20" x14ac:dyDescent="0.2">
      <c r="A1586" s="291">
        <v>271</v>
      </c>
      <c r="B1586" s="292">
        <v>39</v>
      </c>
      <c r="C1586" s="292">
        <v>14</v>
      </c>
      <c r="D1586" s="292">
        <v>2</v>
      </c>
      <c r="E1586" s="292">
        <v>6300</v>
      </c>
      <c r="F1586" s="292">
        <v>9.3000000000000007</v>
      </c>
      <c r="G1586" s="292">
        <v>0</v>
      </c>
      <c r="H1586" s="292">
        <v>1</v>
      </c>
      <c r="I1586" s="293">
        <v>1033</v>
      </c>
      <c r="J1586" s="299">
        <v>1</v>
      </c>
    </row>
    <row r="1587" spans="1:10" ht="20" x14ac:dyDescent="0.2">
      <c r="A1587" s="291">
        <v>272</v>
      </c>
      <c r="B1587" s="292">
        <v>48</v>
      </c>
      <c r="C1587" s="292">
        <v>14</v>
      </c>
      <c r="D1587" s="292">
        <v>1</v>
      </c>
      <c r="E1587" s="292">
        <v>5510</v>
      </c>
      <c r="F1587" s="292">
        <v>4.5999999999999996</v>
      </c>
      <c r="G1587" s="292">
        <v>1</v>
      </c>
      <c r="H1587" s="292">
        <v>1</v>
      </c>
      <c r="I1587" s="293">
        <v>741</v>
      </c>
      <c r="J1587" s="299">
        <v>1</v>
      </c>
    </row>
    <row r="1588" spans="1:10" ht="20" x14ac:dyDescent="0.2">
      <c r="A1588" s="291">
        <v>277</v>
      </c>
      <c r="B1588" s="292">
        <v>30</v>
      </c>
      <c r="C1588" s="292">
        <v>12</v>
      </c>
      <c r="D1588" s="292">
        <v>1</v>
      </c>
      <c r="E1588" s="292">
        <v>5240</v>
      </c>
      <c r="F1588" s="292">
        <v>4.3</v>
      </c>
      <c r="G1588" s="292">
        <v>1</v>
      </c>
      <c r="H1588" s="292">
        <v>0</v>
      </c>
      <c r="I1588" s="293">
        <v>846</v>
      </c>
      <c r="J1588" s="299">
        <v>1</v>
      </c>
    </row>
    <row r="1589" spans="1:10" ht="20" x14ac:dyDescent="0.2">
      <c r="A1589" s="291">
        <v>278</v>
      </c>
      <c r="B1589" s="292">
        <v>27</v>
      </c>
      <c r="C1589" s="292">
        <v>15</v>
      </c>
      <c r="D1589" s="292">
        <v>3</v>
      </c>
      <c r="E1589" s="292">
        <v>5160</v>
      </c>
      <c r="F1589" s="292">
        <v>2.4</v>
      </c>
      <c r="G1589" s="292">
        <v>1</v>
      </c>
      <c r="H1589" s="292">
        <v>0</v>
      </c>
      <c r="I1589" s="293">
        <v>107</v>
      </c>
      <c r="J1589" s="299">
        <v>1</v>
      </c>
    </row>
    <row r="1590" spans="1:10" ht="20" x14ac:dyDescent="0.2">
      <c r="A1590" s="291">
        <v>286</v>
      </c>
      <c r="B1590" s="292">
        <v>38</v>
      </c>
      <c r="C1590" s="292">
        <v>18</v>
      </c>
      <c r="D1590" s="292">
        <v>2</v>
      </c>
      <c r="E1590" s="292">
        <v>5060</v>
      </c>
      <c r="F1590" s="292">
        <v>9.1999999999999993</v>
      </c>
      <c r="G1590" s="292">
        <v>0</v>
      </c>
      <c r="H1590" s="292">
        <v>1</v>
      </c>
      <c r="I1590" s="293">
        <v>968</v>
      </c>
      <c r="J1590" s="299">
        <v>1</v>
      </c>
    </row>
    <row r="1591" spans="1:10" ht="20" x14ac:dyDescent="0.2">
      <c r="A1591" s="291">
        <v>288</v>
      </c>
      <c r="B1591" s="292">
        <v>29</v>
      </c>
      <c r="C1591" s="292">
        <v>12</v>
      </c>
      <c r="D1591" s="292">
        <v>2</v>
      </c>
      <c r="E1591" s="292">
        <v>4560</v>
      </c>
      <c r="F1591" s="292">
        <v>1.3</v>
      </c>
      <c r="G1591" s="292">
        <v>1</v>
      </c>
      <c r="H1591" s="292">
        <v>1</v>
      </c>
      <c r="I1591" s="293">
        <v>613</v>
      </c>
      <c r="J1591" s="299">
        <v>1</v>
      </c>
    </row>
    <row r="1592" spans="1:10" ht="20" x14ac:dyDescent="0.2">
      <c r="A1592" s="291">
        <v>289</v>
      </c>
      <c r="B1592" s="292">
        <v>45</v>
      </c>
      <c r="C1592" s="292">
        <v>12</v>
      </c>
      <c r="D1592" s="292">
        <v>1</v>
      </c>
      <c r="E1592" s="292">
        <v>5080</v>
      </c>
      <c r="F1592" s="292">
        <v>4.5</v>
      </c>
      <c r="G1592" s="292">
        <v>0</v>
      </c>
      <c r="H1592" s="292">
        <v>0</v>
      </c>
      <c r="I1592" s="293">
        <v>881</v>
      </c>
      <c r="J1592" s="299">
        <v>1</v>
      </c>
    </row>
    <row r="1593" spans="1:10" ht="20" x14ac:dyDescent="0.2">
      <c r="A1593" s="291">
        <v>294</v>
      </c>
      <c r="B1593" s="292">
        <v>26</v>
      </c>
      <c r="C1593" s="292">
        <v>18</v>
      </c>
      <c r="D1593" s="292">
        <v>1</v>
      </c>
      <c r="E1593" s="292">
        <v>5270</v>
      </c>
      <c r="F1593" s="292">
        <v>3.8</v>
      </c>
      <c r="G1593" s="292">
        <v>1</v>
      </c>
      <c r="H1593" s="292">
        <v>1</v>
      </c>
      <c r="I1593" s="293">
        <v>915</v>
      </c>
      <c r="J1593" s="299">
        <v>1</v>
      </c>
    </row>
    <row r="1594" spans="1:10" ht="20" x14ac:dyDescent="0.2">
      <c r="A1594" s="291">
        <v>296</v>
      </c>
      <c r="B1594" s="292">
        <v>39</v>
      </c>
      <c r="C1594" s="292">
        <v>17</v>
      </c>
      <c r="D1594" s="292">
        <v>3</v>
      </c>
      <c r="E1594" s="292">
        <v>6920</v>
      </c>
      <c r="F1594" s="292">
        <v>1.8</v>
      </c>
      <c r="G1594" s="292">
        <v>1</v>
      </c>
      <c r="H1594" s="292">
        <v>0</v>
      </c>
      <c r="I1594" s="293">
        <v>1409</v>
      </c>
      <c r="J1594" s="299">
        <v>1</v>
      </c>
    </row>
    <row r="1595" spans="1:10" ht="20" x14ac:dyDescent="0.2">
      <c r="A1595" s="291">
        <v>297</v>
      </c>
      <c r="B1595" s="292">
        <v>44</v>
      </c>
      <c r="C1595" s="292">
        <v>14</v>
      </c>
      <c r="D1595" s="292">
        <v>2</v>
      </c>
      <c r="E1595" s="292">
        <v>5270</v>
      </c>
      <c r="F1595" s="292">
        <v>8.6</v>
      </c>
      <c r="G1595" s="292">
        <v>0</v>
      </c>
      <c r="H1595" s="292">
        <v>0</v>
      </c>
      <c r="I1595" s="293">
        <v>505</v>
      </c>
      <c r="J1595" s="299">
        <v>1</v>
      </c>
    </row>
    <row r="1596" spans="1:10" ht="20" x14ac:dyDescent="0.2">
      <c r="A1596" s="291">
        <v>306</v>
      </c>
      <c r="B1596" s="292">
        <v>25</v>
      </c>
      <c r="C1596" s="292">
        <v>17</v>
      </c>
      <c r="D1596" s="292">
        <v>1</v>
      </c>
      <c r="E1596" s="292">
        <v>5110</v>
      </c>
      <c r="F1596" s="292">
        <v>6.8</v>
      </c>
      <c r="G1596" s="292">
        <v>1</v>
      </c>
      <c r="H1596" s="292">
        <v>0</v>
      </c>
      <c r="I1596" s="293">
        <v>453</v>
      </c>
      <c r="J1596" s="299">
        <v>1</v>
      </c>
    </row>
    <row r="1597" spans="1:10" ht="20" x14ac:dyDescent="0.2">
      <c r="A1597" s="291">
        <v>308</v>
      </c>
      <c r="B1597" s="292">
        <v>40</v>
      </c>
      <c r="C1597" s="292">
        <v>12</v>
      </c>
      <c r="D1597" s="292">
        <v>3</v>
      </c>
      <c r="E1597" s="292">
        <v>8740</v>
      </c>
      <c r="F1597" s="292">
        <v>3.5</v>
      </c>
      <c r="G1597" s="292">
        <v>1</v>
      </c>
      <c r="H1597" s="292">
        <v>0</v>
      </c>
      <c r="I1597" s="293">
        <v>247</v>
      </c>
      <c r="J1597" s="299">
        <v>1</v>
      </c>
    </row>
    <row r="1598" spans="1:10" ht="20" x14ac:dyDescent="0.2">
      <c r="A1598" s="291">
        <v>320</v>
      </c>
      <c r="B1598" s="292">
        <v>29</v>
      </c>
      <c r="C1598" s="292">
        <v>15</v>
      </c>
      <c r="D1598" s="292">
        <v>1</v>
      </c>
      <c r="E1598" s="292">
        <v>6280</v>
      </c>
      <c r="F1598" s="292">
        <v>4.7</v>
      </c>
      <c r="G1598" s="292">
        <v>0</v>
      </c>
      <c r="H1598" s="292">
        <v>0</v>
      </c>
      <c r="I1598" s="293">
        <v>701</v>
      </c>
      <c r="J1598" s="299">
        <v>1</v>
      </c>
    </row>
    <row r="1599" spans="1:10" ht="20" x14ac:dyDescent="0.2">
      <c r="A1599" s="291">
        <v>322</v>
      </c>
      <c r="B1599" s="292">
        <v>54</v>
      </c>
      <c r="C1599" s="292">
        <v>19</v>
      </c>
      <c r="D1599" s="292">
        <v>1</v>
      </c>
      <c r="E1599" s="292">
        <v>6570</v>
      </c>
      <c r="F1599" s="292">
        <v>4</v>
      </c>
      <c r="G1599" s="292">
        <v>1</v>
      </c>
      <c r="H1599" s="292">
        <v>0</v>
      </c>
      <c r="I1599" s="293">
        <v>419</v>
      </c>
      <c r="J1599" s="299">
        <v>1</v>
      </c>
    </row>
    <row r="1600" spans="1:10" ht="20" x14ac:dyDescent="0.2">
      <c r="A1600" s="291">
        <v>326</v>
      </c>
      <c r="B1600" s="292">
        <v>45</v>
      </c>
      <c r="C1600" s="292">
        <v>19</v>
      </c>
      <c r="D1600" s="292">
        <v>3</v>
      </c>
      <c r="E1600" s="292">
        <v>7610</v>
      </c>
      <c r="F1600" s="292">
        <v>6</v>
      </c>
      <c r="G1600" s="292">
        <v>1</v>
      </c>
      <c r="H1600" s="292">
        <v>0</v>
      </c>
      <c r="I1600" s="293">
        <v>1415</v>
      </c>
      <c r="J1600" s="299">
        <v>1</v>
      </c>
    </row>
    <row r="1601" spans="1:10" ht="20" x14ac:dyDescent="0.2">
      <c r="A1601" s="291">
        <v>328</v>
      </c>
      <c r="B1601" s="292">
        <v>29</v>
      </c>
      <c r="C1601" s="292">
        <v>15</v>
      </c>
      <c r="D1601" s="292">
        <v>1</v>
      </c>
      <c r="E1601" s="292">
        <v>5070</v>
      </c>
      <c r="F1601" s="292">
        <v>6.4</v>
      </c>
      <c r="G1601" s="292">
        <v>1</v>
      </c>
      <c r="H1601" s="292">
        <v>0</v>
      </c>
      <c r="I1601" s="293">
        <v>623</v>
      </c>
      <c r="J1601" s="299">
        <v>1</v>
      </c>
    </row>
    <row r="1602" spans="1:10" ht="20" x14ac:dyDescent="0.2">
      <c r="A1602" s="291">
        <v>333</v>
      </c>
      <c r="B1602" s="292">
        <v>38</v>
      </c>
      <c r="C1602" s="292">
        <v>16</v>
      </c>
      <c r="D1602" s="292">
        <v>2</v>
      </c>
      <c r="E1602" s="292">
        <v>10030</v>
      </c>
      <c r="F1602" s="292">
        <v>8.1</v>
      </c>
      <c r="G1602" s="292">
        <v>1</v>
      </c>
      <c r="H1602" s="292">
        <v>0</v>
      </c>
      <c r="I1602" s="293">
        <v>707</v>
      </c>
      <c r="J1602" s="299">
        <v>1</v>
      </c>
    </row>
    <row r="1603" spans="1:10" ht="20" x14ac:dyDescent="0.2">
      <c r="A1603" s="291">
        <v>334</v>
      </c>
      <c r="B1603" s="292">
        <v>27</v>
      </c>
      <c r="C1603" s="292">
        <v>16</v>
      </c>
      <c r="D1603" s="292">
        <v>1</v>
      </c>
      <c r="E1603" s="292">
        <v>5040</v>
      </c>
      <c r="F1603" s="292">
        <v>3.1</v>
      </c>
      <c r="G1603" s="292">
        <v>1</v>
      </c>
      <c r="H1603" s="292">
        <v>0</v>
      </c>
      <c r="I1603" s="293">
        <v>99</v>
      </c>
      <c r="J1603" s="299">
        <v>1</v>
      </c>
    </row>
    <row r="1604" spans="1:10" ht="20" x14ac:dyDescent="0.2">
      <c r="A1604" s="291">
        <v>339</v>
      </c>
      <c r="B1604" s="292">
        <v>39</v>
      </c>
      <c r="C1604" s="292">
        <v>15</v>
      </c>
      <c r="D1604" s="292">
        <v>2</v>
      </c>
      <c r="E1604" s="292">
        <v>10410</v>
      </c>
      <c r="F1604" s="292">
        <v>3.4</v>
      </c>
      <c r="G1604" s="292">
        <v>0</v>
      </c>
      <c r="H1604" s="292">
        <v>0</v>
      </c>
      <c r="I1604" s="293">
        <v>1514</v>
      </c>
      <c r="J1604" s="299">
        <v>1</v>
      </c>
    </row>
    <row r="1605" spans="1:10" ht="20" x14ac:dyDescent="0.2">
      <c r="A1605" s="291">
        <v>344</v>
      </c>
      <c r="B1605" s="292">
        <v>24</v>
      </c>
      <c r="C1605" s="292">
        <v>14</v>
      </c>
      <c r="D1605" s="292">
        <v>2</v>
      </c>
      <c r="E1605" s="292">
        <v>5010</v>
      </c>
      <c r="F1605" s="292">
        <v>5.9</v>
      </c>
      <c r="G1605" s="292">
        <v>0</v>
      </c>
      <c r="H1605" s="292">
        <v>0</v>
      </c>
      <c r="I1605" s="293">
        <v>690</v>
      </c>
      <c r="J1605" s="299">
        <v>1</v>
      </c>
    </row>
    <row r="1606" spans="1:10" ht="20" x14ac:dyDescent="0.2">
      <c r="A1606" s="291">
        <v>347</v>
      </c>
      <c r="B1606" s="292">
        <v>48</v>
      </c>
      <c r="C1606" s="292">
        <v>19</v>
      </c>
      <c r="D1606" s="292">
        <v>4</v>
      </c>
      <c r="E1606" s="292">
        <v>18270</v>
      </c>
      <c r="F1606" s="292">
        <v>5.5</v>
      </c>
      <c r="G1606" s="292">
        <v>1</v>
      </c>
      <c r="H1606" s="292">
        <v>0</v>
      </c>
      <c r="I1606" s="293">
        <v>2513</v>
      </c>
      <c r="J1606" s="299">
        <v>1</v>
      </c>
    </row>
    <row r="1607" spans="1:10" ht="20" x14ac:dyDescent="0.2">
      <c r="A1607" s="291">
        <v>349</v>
      </c>
      <c r="B1607" s="292">
        <v>32</v>
      </c>
      <c r="C1607" s="292">
        <v>14</v>
      </c>
      <c r="D1607" s="292">
        <v>3</v>
      </c>
      <c r="E1607" s="292">
        <v>4650</v>
      </c>
      <c r="F1607" s="292">
        <v>8.5</v>
      </c>
      <c r="G1607" s="292">
        <v>1</v>
      </c>
      <c r="H1607" s="292">
        <v>1</v>
      </c>
      <c r="I1607" s="293">
        <v>834</v>
      </c>
      <c r="J1607" s="299">
        <v>1</v>
      </c>
    </row>
    <row r="1608" spans="1:10" ht="20" x14ac:dyDescent="0.2">
      <c r="A1608" s="291">
        <v>350</v>
      </c>
      <c r="B1608" s="292">
        <v>28</v>
      </c>
      <c r="C1608" s="292">
        <v>17</v>
      </c>
      <c r="D1608" s="292">
        <v>1</v>
      </c>
      <c r="E1608" s="292">
        <v>5080</v>
      </c>
      <c r="F1608" s="292">
        <v>4.2</v>
      </c>
      <c r="G1608" s="292">
        <v>1</v>
      </c>
      <c r="H1608" s="292">
        <v>1</v>
      </c>
      <c r="I1608" s="293">
        <v>845</v>
      </c>
      <c r="J1608" s="299">
        <v>1</v>
      </c>
    </row>
    <row r="1609" spans="1:10" ht="20" x14ac:dyDescent="0.2">
      <c r="A1609" s="291">
        <v>354</v>
      </c>
      <c r="B1609" s="292">
        <v>50</v>
      </c>
      <c r="C1609" s="292">
        <v>35</v>
      </c>
      <c r="D1609" s="292">
        <v>1</v>
      </c>
      <c r="E1609" s="292">
        <v>10810</v>
      </c>
      <c r="F1609" s="292">
        <v>6.1</v>
      </c>
      <c r="G1609" s="292">
        <v>1</v>
      </c>
      <c r="H1609" s="292">
        <v>0</v>
      </c>
      <c r="I1609" s="293">
        <v>258</v>
      </c>
      <c r="J1609" s="299">
        <v>1</v>
      </c>
    </row>
    <row r="1610" spans="1:10" ht="20" x14ac:dyDescent="0.2">
      <c r="A1610" s="291">
        <v>358</v>
      </c>
      <c r="B1610" s="292">
        <v>31</v>
      </c>
      <c r="C1610" s="292">
        <v>17</v>
      </c>
      <c r="D1610" s="292">
        <v>3</v>
      </c>
      <c r="E1610" s="292">
        <v>6350</v>
      </c>
      <c r="F1610" s="292">
        <v>3.6</v>
      </c>
      <c r="G1610" s="292">
        <v>1</v>
      </c>
      <c r="H1610" s="292">
        <v>0</v>
      </c>
      <c r="I1610" s="293">
        <v>670</v>
      </c>
      <c r="J1610" s="299">
        <v>1</v>
      </c>
    </row>
    <row r="1611" spans="1:10" ht="20" x14ac:dyDescent="0.2">
      <c r="A1611" s="291">
        <v>366</v>
      </c>
      <c r="B1611" s="292">
        <v>29</v>
      </c>
      <c r="C1611" s="292">
        <v>20</v>
      </c>
      <c r="D1611" s="292">
        <v>1</v>
      </c>
      <c r="E1611" s="292">
        <v>4940</v>
      </c>
      <c r="F1611" s="292">
        <v>3.8</v>
      </c>
      <c r="G1611" s="292">
        <v>1</v>
      </c>
      <c r="H1611" s="292">
        <v>0</v>
      </c>
      <c r="I1611" s="293">
        <v>1455</v>
      </c>
      <c r="J1611" s="299">
        <v>1</v>
      </c>
    </row>
    <row r="1612" spans="1:10" ht="20" x14ac:dyDescent="0.2">
      <c r="A1612" s="291">
        <v>367</v>
      </c>
      <c r="B1612" s="292">
        <v>31</v>
      </c>
      <c r="C1612" s="292">
        <v>13</v>
      </c>
      <c r="D1612" s="292">
        <v>1</v>
      </c>
      <c r="E1612" s="292">
        <v>5480</v>
      </c>
      <c r="F1612" s="292">
        <v>5.3</v>
      </c>
      <c r="G1612" s="292">
        <v>1</v>
      </c>
      <c r="H1612" s="292">
        <v>1</v>
      </c>
      <c r="I1612" s="293">
        <v>481</v>
      </c>
      <c r="J1612" s="299">
        <v>1</v>
      </c>
    </row>
    <row r="1613" spans="1:10" ht="20" x14ac:dyDescent="0.2">
      <c r="A1613" s="291">
        <v>375</v>
      </c>
      <c r="B1613" s="292">
        <v>40</v>
      </c>
      <c r="C1613" s="292">
        <v>12</v>
      </c>
      <c r="D1613" s="292">
        <v>1</v>
      </c>
      <c r="E1613" s="292">
        <v>4750</v>
      </c>
      <c r="F1613" s="292">
        <v>4.0999999999999996</v>
      </c>
      <c r="G1613" s="292">
        <v>1</v>
      </c>
      <c r="H1613" s="292">
        <v>1</v>
      </c>
      <c r="I1613" s="293">
        <v>643</v>
      </c>
      <c r="J1613" s="299">
        <v>1</v>
      </c>
    </row>
    <row r="1614" spans="1:10" ht="20" x14ac:dyDescent="0.2">
      <c r="A1614" s="291">
        <v>376</v>
      </c>
      <c r="B1614" s="292">
        <v>34</v>
      </c>
      <c r="C1614" s="292">
        <v>22</v>
      </c>
      <c r="D1614" s="292">
        <v>1</v>
      </c>
      <c r="E1614" s="292">
        <v>5800</v>
      </c>
      <c r="F1614" s="292">
        <v>7.1</v>
      </c>
      <c r="G1614" s="292">
        <v>1</v>
      </c>
      <c r="H1614" s="292">
        <v>0</v>
      </c>
      <c r="I1614" s="293">
        <v>284</v>
      </c>
      <c r="J1614" s="299">
        <v>1</v>
      </c>
    </row>
    <row r="1615" spans="1:10" ht="20" x14ac:dyDescent="0.2">
      <c r="A1615" s="291">
        <v>387</v>
      </c>
      <c r="B1615" s="292">
        <v>31</v>
      </c>
      <c r="C1615" s="292">
        <v>22</v>
      </c>
      <c r="D1615" s="292">
        <v>1</v>
      </c>
      <c r="E1615" s="292">
        <v>6310</v>
      </c>
      <c r="F1615" s="292">
        <v>5.4</v>
      </c>
      <c r="G1615" s="292">
        <v>1</v>
      </c>
      <c r="H1615" s="292">
        <v>1</v>
      </c>
      <c r="I1615" s="293">
        <v>540</v>
      </c>
      <c r="J1615" s="299">
        <v>1</v>
      </c>
    </row>
    <row r="1616" spans="1:10" ht="20" x14ac:dyDescent="0.2">
      <c r="A1616" s="291">
        <v>389</v>
      </c>
      <c r="B1616" s="292">
        <v>28</v>
      </c>
      <c r="C1616" s="292">
        <v>17</v>
      </c>
      <c r="D1616" s="292">
        <v>1</v>
      </c>
      <c r="E1616" s="292">
        <v>5400</v>
      </c>
      <c r="F1616" s="292">
        <v>7.5</v>
      </c>
      <c r="G1616" s="292">
        <v>0</v>
      </c>
      <c r="H1616" s="292">
        <v>0</v>
      </c>
      <c r="I1616" s="293">
        <v>441</v>
      </c>
      <c r="J1616" s="299">
        <v>1</v>
      </c>
    </row>
    <row r="1617" spans="1:10" ht="20" x14ac:dyDescent="0.2">
      <c r="A1617" s="291">
        <v>398</v>
      </c>
      <c r="B1617" s="292">
        <v>43</v>
      </c>
      <c r="C1617" s="292">
        <v>12</v>
      </c>
      <c r="D1617" s="292">
        <v>3</v>
      </c>
      <c r="E1617" s="292">
        <v>6640</v>
      </c>
      <c r="F1617" s="292">
        <v>10.3</v>
      </c>
      <c r="G1617" s="292">
        <v>1</v>
      </c>
      <c r="H1617" s="292">
        <v>1</v>
      </c>
      <c r="I1617" s="293">
        <v>447</v>
      </c>
      <c r="J1617" s="299">
        <v>1</v>
      </c>
    </row>
    <row r="1618" spans="1:10" ht="20" x14ac:dyDescent="0.2">
      <c r="A1618" s="291">
        <v>399</v>
      </c>
      <c r="B1618" s="292">
        <v>45</v>
      </c>
      <c r="C1618" s="292">
        <v>14</v>
      </c>
      <c r="D1618" s="292">
        <v>1</v>
      </c>
      <c r="E1618" s="292">
        <v>5260</v>
      </c>
      <c r="F1618" s="292">
        <v>5.6</v>
      </c>
      <c r="G1618" s="292">
        <v>0</v>
      </c>
      <c r="H1618" s="292">
        <v>0</v>
      </c>
      <c r="I1618" s="293">
        <v>386</v>
      </c>
      <c r="J1618" s="299">
        <v>1</v>
      </c>
    </row>
    <row r="1619" spans="1:10" ht="20" x14ac:dyDescent="0.2">
      <c r="A1619" s="291">
        <v>405</v>
      </c>
      <c r="B1619" s="292">
        <v>31</v>
      </c>
      <c r="C1619" s="292">
        <v>13</v>
      </c>
      <c r="D1619" s="292">
        <v>1</v>
      </c>
      <c r="E1619" s="292">
        <v>4740</v>
      </c>
      <c r="F1619" s="292">
        <v>3</v>
      </c>
      <c r="G1619" s="292">
        <v>0</v>
      </c>
      <c r="H1619" s="292">
        <v>1</v>
      </c>
      <c r="I1619" s="293">
        <v>154</v>
      </c>
      <c r="J1619" s="299">
        <v>1</v>
      </c>
    </row>
    <row r="1620" spans="1:10" ht="20" x14ac:dyDescent="0.2">
      <c r="A1620" s="291">
        <v>406</v>
      </c>
      <c r="B1620" s="292">
        <v>29</v>
      </c>
      <c r="C1620" s="292">
        <v>19</v>
      </c>
      <c r="D1620" s="292">
        <v>1</v>
      </c>
      <c r="E1620" s="292">
        <v>5020</v>
      </c>
      <c r="F1620" s="292">
        <v>3.9</v>
      </c>
      <c r="G1620" s="292">
        <v>0</v>
      </c>
      <c r="H1620" s="292">
        <v>1</v>
      </c>
      <c r="I1620" s="293">
        <v>822</v>
      </c>
      <c r="J1620" s="299">
        <v>1</v>
      </c>
    </row>
    <row r="1621" spans="1:10" ht="20" x14ac:dyDescent="0.2">
      <c r="A1621" s="291">
        <v>411</v>
      </c>
      <c r="B1621" s="292">
        <v>49</v>
      </c>
      <c r="C1621" s="292">
        <v>16</v>
      </c>
      <c r="D1621" s="292">
        <v>4</v>
      </c>
      <c r="E1621" s="292">
        <v>7490</v>
      </c>
      <c r="F1621" s="292">
        <v>3.1</v>
      </c>
      <c r="G1621" s="292">
        <v>1</v>
      </c>
      <c r="H1621" s="292">
        <v>1</v>
      </c>
      <c r="I1621" s="293">
        <v>1253</v>
      </c>
      <c r="J1621" s="299">
        <v>1</v>
      </c>
    </row>
    <row r="1622" spans="1:10" ht="20" x14ac:dyDescent="0.2">
      <c r="A1622" s="291">
        <v>413</v>
      </c>
      <c r="B1622" s="292">
        <v>42</v>
      </c>
      <c r="C1622" s="292">
        <v>12</v>
      </c>
      <c r="D1622" s="292">
        <v>3</v>
      </c>
      <c r="E1622" s="292">
        <v>7910</v>
      </c>
      <c r="F1622" s="292">
        <v>2.6</v>
      </c>
      <c r="G1622" s="292">
        <v>0</v>
      </c>
      <c r="H1622" s="292">
        <v>1</v>
      </c>
      <c r="I1622" s="293">
        <v>1140</v>
      </c>
      <c r="J1622" s="299">
        <v>1</v>
      </c>
    </row>
    <row r="1623" spans="1:10" ht="20" x14ac:dyDescent="0.2">
      <c r="A1623" s="291">
        <v>418</v>
      </c>
      <c r="B1623" s="292">
        <v>48</v>
      </c>
      <c r="C1623" s="292">
        <v>24</v>
      </c>
      <c r="D1623" s="292">
        <v>3</v>
      </c>
      <c r="E1623" s="292">
        <v>9000</v>
      </c>
      <c r="F1623" s="292">
        <v>7.3</v>
      </c>
      <c r="G1623" s="292">
        <v>1</v>
      </c>
      <c r="H1623" s="292">
        <v>1</v>
      </c>
      <c r="I1623" s="293">
        <v>2157</v>
      </c>
      <c r="J1623" s="299">
        <v>1</v>
      </c>
    </row>
    <row r="1624" spans="1:10" ht="20" x14ac:dyDescent="0.2">
      <c r="A1624" s="291">
        <v>421</v>
      </c>
      <c r="B1624" s="292">
        <v>25</v>
      </c>
      <c r="C1624" s="292">
        <v>14</v>
      </c>
      <c r="D1624" s="292">
        <v>1</v>
      </c>
      <c r="E1624" s="292">
        <v>4680</v>
      </c>
      <c r="F1624" s="292">
        <v>1.3</v>
      </c>
      <c r="G1624" s="292">
        <v>1</v>
      </c>
      <c r="H1624" s="292">
        <v>1</v>
      </c>
      <c r="I1624" s="293">
        <v>1248</v>
      </c>
      <c r="J1624" s="299">
        <v>1</v>
      </c>
    </row>
    <row r="1625" spans="1:10" ht="20" x14ac:dyDescent="0.2">
      <c r="A1625" s="291">
        <v>426</v>
      </c>
      <c r="B1625" s="292">
        <v>42</v>
      </c>
      <c r="C1625" s="292">
        <v>18</v>
      </c>
      <c r="D1625" s="292">
        <v>2</v>
      </c>
      <c r="E1625" s="292">
        <v>9350</v>
      </c>
      <c r="F1625" s="292">
        <v>3.8</v>
      </c>
      <c r="G1625" s="292">
        <v>1</v>
      </c>
      <c r="H1625" s="292">
        <v>0</v>
      </c>
      <c r="I1625" s="293">
        <v>795</v>
      </c>
      <c r="J1625" s="299">
        <v>1</v>
      </c>
    </row>
    <row r="1626" spans="1:10" ht="20" x14ac:dyDescent="0.2">
      <c r="A1626" s="291">
        <v>430</v>
      </c>
      <c r="B1626" s="292">
        <v>26</v>
      </c>
      <c r="C1626" s="292">
        <v>12</v>
      </c>
      <c r="D1626" s="292">
        <v>2</v>
      </c>
      <c r="E1626" s="292">
        <v>4780</v>
      </c>
      <c r="F1626" s="292">
        <v>5.9</v>
      </c>
      <c r="G1626" s="292">
        <v>1</v>
      </c>
      <c r="H1626" s="292">
        <v>0</v>
      </c>
      <c r="I1626" s="293">
        <v>417</v>
      </c>
      <c r="J1626" s="299">
        <v>1</v>
      </c>
    </row>
    <row r="1627" spans="1:10" ht="20" x14ac:dyDescent="0.2">
      <c r="A1627" s="291">
        <v>435</v>
      </c>
      <c r="B1627" s="292">
        <v>24</v>
      </c>
      <c r="C1627" s="292">
        <v>17</v>
      </c>
      <c r="D1627" s="292">
        <v>1</v>
      </c>
      <c r="E1627" s="292">
        <v>5620</v>
      </c>
      <c r="F1627" s="292">
        <v>2.9</v>
      </c>
      <c r="G1627" s="292">
        <v>1</v>
      </c>
      <c r="H1627" s="292">
        <v>0</v>
      </c>
      <c r="I1627" s="293">
        <v>239</v>
      </c>
      <c r="J1627" s="299">
        <v>1</v>
      </c>
    </row>
    <row r="1628" spans="1:10" ht="20" x14ac:dyDescent="0.2">
      <c r="A1628" s="291">
        <v>441</v>
      </c>
      <c r="B1628" s="292">
        <v>26</v>
      </c>
      <c r="C1628" s="292">
        <v>12</v>
      </c>
      <c r="D1628" s="292">
        <v>4</v>
      </c>
      <c r="E1628" s="292">
        <v>5490</v>
      </c>
      <c r="F1628" s="292">
        <v>4.7</v>
      </c>
      <c r="G1628" s="292">
        <v>1</v>
      </c>
      <c r="H1628" s="292">
        <v>0</v>
      </c>
      <c r="I1628" s="293">
        <v>704</v>
      </c>
      <c r="J1628" s="299">
        <v>1</v>
      </c>
    </row>
    <row r="1629" spans="1:10" ht="20" x14ac:dyDescent="0.2">
      <c r="A1629" s="291">
        <v>442</v>
      </c>
      <c r="B1629" s="292">
        <v>27</v>
      </c>
      <c r="C1629" s="292">
        <v>14</v>
      </c>
      <c r="D1629" s="292">
        <v>1</v>
      </c>
      <c r="E1629" s="292">
        <v>4370</v>
      </c>
      <c r="F1629" s="292">
        <v>3.5</v>
      </c>
      <c r="G1629" s="292">
        <v>1</v>
      </c>
      <c r="H1629" s="292">
        <v>0</v>
      </c>
      <c r="I1629" s="293">
        <v>562</v>
      </c>
      <c r="J1629" s="299">
        <v>1</v>
      </c>
    </row>
    <row r="1630" spans="1:10" ht="20" x14ac:dyDescent="0.2">
      <c r="A1630" s="291">
        <v>452</v>
      </c>
      <c r="B1630" s="292">
        <v>35</v>
      </c>
      <c r="C1630" s="292">
        <v>14</v>
      </c>
      <c r="D1630" s="292">
        <v>1</v>
      </c>
      <c r="E1630" s="292">
        <v>4970</v>
      </c>
      <c r="F1630" s="292">
        <v>4.2</v>
      </c>
      <c r="G1630" s="292">
        <v>1</v>
      </c>
      <c r="H1630" s="292">
        <v>0</v>
      </c>
      <c r="I1630" s="293">
        <v>842</v>
      </c>
      <c r="J1630" s="299">
        <v>1</v>
      </c>
    </row>
    <row r="1631" spans="1:10" ht="20" x14ac:dyDescent="0.2">
      <c r="A1631" s="291">
        <v>463</v>
      </c>
      <c r="B1631" s="292">
        <v>54</v>
      </c>
      <c r="C1631" s="292">
        <v>38</v>
      </c>
      <c r="D1631" s="292">
        <v>1</v>
      </c>
      <c r="E1631" s="292">
        <v>11660</v>
      </c>
      <c r="F1631" s="292">
        <v>6</v>
      </c>
      <c r="G1631" s="292">
        <v>0</v>
      </c>
      <c r="H1631" s="292">
        <v>1</v>
      </c>
      <c r="I1631" s="293">
        <v>1693</v>
      </c>
      <c r="J1631" s="299">
        <v>1</v>
      </c>
    </row>
    <row r="1632" spans="1:10" ht="20" x14ac:dyDescent="0.2">
      <c r="A1632" s="291">
        <v>465</v>
      </c>
      <c r="B1632" s="292">
        <v>35</v>
      </c>
      <c r="C1632" s="292">
        <v>27</v>
      </c>
      <c r="D1632" s="292">
        <v>1</v>
      </c>
      <c r="E1632" s="292">
        <v>10500</v>
      </c>
      <c r="F1632" s="292">
        <v>5.4</v>
      </c>
      <c r="G1632" s="292">
        <v>0</v>
      </c>
      <c r="H1632" s="292">
        <v>1</v>
      </c>
      <c r="I1632" s="293">
        <v>1263</v>
      </c>
      <c r="J1632" s="299">
        <v>1</v>
      </c>
    </row>
    <row r="1633" spans="1:10" ht="20" x14ac:dyDescent="0.2">
      <c r="A1633" s="291">
        <v>472</v>
      </c>
      <c r="B1633" s="292">
        <v>33</v>
      </c>
      <c r="C1633" s="292">
        <v>24</v>
      </c>
      <c r="D1633" s="292">
        <v>2</v>
      </c>
      <c r="E1633" s="292">
        <v>9990</v>
      </c>
      <c r="F1633" s="292">
        <v>6</v>
      </c>
      <c r="G1633" s="292">
        <v>1</v>
      </c>
      <c r="H1633" s="292">
        <v>0</v>
      </c>
      <c r="I1633" s="293">
        <v>1440</v>
      </c>
      <c r="J1633" s="299">
        <v>1</v>
      </c>
    </row>
    <row r="1634" spans="1:10" ht="20" x14ac:dyDescent="0.2">
      <c r="A1634" s="291">
        <v>477</v>
      </c>
      <c r="B1634" s="292">
        <v>24</v>
      </c>
      <c r="C1634" s="292">
        <v>12</v>
      </c>
      <c r="D1634" s="292">
        <v>3</v>
      </c>
      <c r="E1634" s="292">
        <v>5650</v>
      </c>
      <c r="F1634" s="292">
        <v>7.2</v>
      </c>
      <c r="G1634" s="292">
        <v>1</v>
      </c>
      <c r="H1634" s="292">
        <v>1</v>
      </c>
      <c r="I1634" s="293">
        <v>179</v>
      </c>
      <c r="J1634" s="299">
        <v>1</v>
      </c>
    </row>
    <row r="1635" spans="1:10" ht="20" x14ac:dyDescent="0.2">
      <c r="A1635" s="291">
        <v>489</v>
      </c>
      <c r="B1635" s="292">
        <v>40</v>
      </c>
      <c r="C1635" s="292">
        <v>22</v>
      </c>
      <c r="D1635" s="292">
        <v>3</v>
      </c>
      <c r="E1635" s="292">
        <v>6190</v>
      </c>
      <c r="F1635" s="292">
        <v>1.5</v>
      </c>
      <c r="G1635" s="292">
        <v>0</v>
      </c>
      <c r="H1635" s="292">
        <v>0</v>
      </c>
      <c r="I1635" s="293">
        <v>1908</v>
      </c>
      <c r="J1635" s="299">
        <v>1</v>
      </c>
    </row>
    <row r="1636" spans="1:10" ht="20" x14ac:dyDescent="0.2">
      <c r="A1636" s="291">
        <v>496</v>
      </c>
      <c r="B1636" s="292">
        <v>30</v>
      </c>
      <c r="C1636" s="292">
        <v>20</v>
      </c>
      <c r="D1636" s="292">
        <v>2</v>
      </c>
      <c r="E1636" s="292">
        <v>6260</v>
      </c>
      <c r="F1636" s="292">
        <v>6.2</v>
      </c>
      <c r="G1636" s="292">
        <v>0</v>
      </c>
      <c r="H1636" s="292">
        <v>0</v>
      </c>
      <c r="I1636" s="293">
        <v>1416</v>
      </c>
      <c r="J1636" s="299">
        <v>1</v>
      </c>
    </row>
    <row r="1637" spans="1:10" ht="20" x14ac:dyDescent="0.2">
      <c r="A1637" s="291">
        <v>499</v>
      </c>
      <c r="B1637" s="292">
        <v>41</v>
      </c>
      <c r="C1637" s="292">
        <v>15</v>
      </c>
      <c r="D1637" s="292">
        <v>2</v>
      </c>
      <c r="E1637" s="292">
        <v>6820</v>
      </c>
      <c r="F1637" s="292">
        <v>6.5</v>
      </c>
      <c r="G1637" s="292">
        <v>0</v>
      </c>
      <c r="H1637" s="292">
        <v>0</v>
      </c>
      <c r="I1637" s="293">
        <v>1467</v>
      </c>
      <c r="J1637" s="299">
        <v>1</v>
      </c>
    </row>
    <row r="1638" spans="1:10" ht="20" x14ac:dyDescent="0.2">
      <c r="A1638" s="291">
        <v>502</v>
      </c>
      <c r="B1638" s="292">
        <v>45</v>
      </c>
      <c r="C1638" s="292">
        <v>34</v>
      </c>
      <c r="D1638" s="292">
        <v>2</v>
      </c>
      <c r="E1638" s="292">
        <v>22330</v>
      </c>
      <c r="F1638" s="292">
        <v>0.9</v>
      </c>
      <c r="G1638" s="292">
        <v>1</v>
      </c>
      <c r="H1638" s="292">
        <v>0</v>
      </c>
      <c r="I1638" s="293">
        <v>1601</v>
      </c>
      <c r="J1638" s="299">
        <v>1</v>
      </c>
    </row>
    <row r="1639" spans="1:10" ht="20" x14ac:dyDescent="0.2">
      <c r="A1639" s="291">
        <v>503</v>
      </c>
      <c r="B1639" s="292">
        <v>45</v>
      </c>
      <c r="C1639" s="292">
        <v>26</v>
      </c>
      <c r="D1639" s="292">
        <v>1</v>
      </c>
      <c r="E1639" s="292">
        <v>7500</v>
      </c>
      <c r="F1639" s="292">
        <v>1</v>
      </c>
      <c r="G1639" s="292">
        <v>1</v>
      </c>
      <c r="H1639" s="292">
        <v>0</v>
      </c>
      <c r="I1639" s="293">
        <v>972</v>
      </c>
      <c r="J1639" s="299">
        <v>1</v>
      </c>
    </row>
    <row r="1640" spans="1:10" ht="20" x14ac:dyDescent="0.2">
      <c r="A1640" s="291">
        <v>509</v>
      </c>
      <c r="B1640" s="292">
        <v>35</v>
      </c>
      <c r="C1640" s="292">
        <v>16</v>
      </c>
      <c r="D1640" s="292">
        <v>1</v>
      </c>
      <c r="E1640" s="292">
        <v>5500</v>
      </c>
      <c r="F1640" s="292">
        <v>5.3</v>
      </c>
      <c r="G1640" s="292">
        <v>0</v>
      </c>
      <c r="H1640" s="292">
        <v>1</v>
      </c>
      <c r="I1640" s="293">
        <v>1207</v>
      </c>
      <c r="J1640" s="299">
        <v>1</v>
      </c>
    </row>
    <row r="1641" spans="1:10" ht="20" x14ac:dyDescent="0.2">
      <c r="A1641" s="291">
        <v>524</v>
      </c>
      <c r="B1641" s="292">
        <v>28</v>
      </c>
      <c r="C1641" s="292">
        <v>15</v>
      </c>
      <c r="D1641" s="292">
        <v>1</v>
      </c>
      <c r="E1641" s="292">
        <v>4750</v>
      </c>
      <c r="F1641" s="292">
        <v>5.9</v>
      </c>
      <c r="G1641" s="292">
        <v>1</v>
      </c>
      <c r="H1641" s="292">
        <v>0</v>
      </c>
      <c r="I1641" s="293">
        <v>371</v>
      </c>
      <c r="J1641" s="299">
        <v>1</v>
      </c>
    </row>
    <row r="1642" spans="1:10" ht="20" x14ac:dyDescent="0.2">
      <c r="A1642" s="291">
        <v>527</v>
      </c>
      <c r="B1642" s="292">
        <v>36</v>
      </c>
      <c r="C1642" s="292">
        <v>13</v>
      </c>
      <c r="D1642" s="292">
        <v>1</v>
      </c>
      <c r="E1642" s="292">
        <v>5740</v>
      </c>
      <c r="F1642" s="292">
        <v>9.6999999999999993</v>
      </c>
      <c r="G1642" s="292">
        <v>1</v>
      </c>
      <c r="H1642" s="292">
        <v>0</v>
      </c>
      <c r="I1642" s="293">
        <v>365</v>
      </c>
      <c r="J1642" s="299">
        <v>1</v>
      </c>
    </row>
    <row r="1643" spans="1:10" ht="20" x14ac:dyDescent="0.2">
      <c r="A1643" s="291">
        <v>528</v>
      </c>
      <c r="B1643" s="292">
        <v>23</v>
      </c>
      <c r="C1643" s="292">
        <v>13</v>
      </c>
      <c r="D1643" s="292">
        <v>1</v>
      </c>
      <c r="E1643" s="292">
        <v>4530</v>
      </c>
      <c r="F1643" s="292">
        <v>3.5</v>
      </c>
      <c r="G1643" s="292">
        <v>1</v>
      </c>
      <c r="H1643" s="292">
        <v>1</v>
      </c>
      <c r="I1643" s="293">
        <v>453</v>
      </c>
      <c r="J1643" s="299">
        <v>1</v>
      </c>
    </row>
    <row r="1644" spans="1:10" ht="20" x14ac:dyDescent="0.2">
      <c r="A1644" s="291">
        <v>533</v>
      </c>
      <c r="B1644" s="292">
        <v>53</v>
      </c>
      <c r="C1644" s="292">
        <v>24</v>
      </c>
      <c r="D1644" s="292">
        <v>3</v>
      </c>
      <c r="E1644" s="292">
        <v>6710</v>
      </c>
      <c r="F1644" s="292">
        <v>2.2999999999999998</v>
      </c>
      <c r="G1644" s="292">
        <v>1</v>
      </c>
      <c r="H1644" s="292">
        <v>1</v>
      </c>
      <c r="I1644" s="293">
        <v>1476</v>
      </c>
      <c r="J1644" s="299">
        <v>1</v>
      </c>
    </row>
    <row r="1645" spans="1:10" ht="20" x14ac:dyDescent="0.2">
      <c r="A1645" s="291">
        <v>537</v>
      </c>
      <c r="B1645" s="292">
        <v>34</v>
      </c>
      <c r="C1645" s="292">
        <v>12</v>
      </c>
      <c r="D1645" s="292">
        <v>1</v>
      </c>
      <c r="E1645" s="292">
        <v>4960</v>
      </c>
      <c r="F1645" s="292">
        <v>4.9000000000000004</v>
      </c>
      <c r="G1645" s="292">
        <v>1</v>
      </c>
      <c r="H1645" s="292">
        <v>0</v>
      </c>
      <c r="I1645" s="293">
        <v>355</v>
      </c>
      <c r="J1645" s="299">
        <v>1</v>
      </c>
    </row>
    <row r="1646" spans="1:10" ht="20" x14ac:dyDescent="0.2">
      <c r="A1646" s="291">
        <v>539</v>
      </c>
      <c r="B1646" s="292">
        <v>31</v>
      </c>
      <c r="C1646" s="292">
        <v>14</v>
      </c>
      <c r="D1646" s="292">
        <v>2</v>
      </c>
      <c r="E1646" s="292">
        <v>4630</v>
      </c>
      <c r="F1646" s="292">
        <v>2.9</v>
      </c>
      <c r="G1646" s="292">
        <v>1</v>
      </c>
      <c r="H1646" s="292">
        <v>0</v>
      </c>
      <c r="I1646" s="293">
        <v>231</v>
      </c>
      <c r="J1646" s="299">
        <v>1</v>
      </c>
    </row>
    <row r="1647" spans="1:10" ht="20" x14ac:dyDescent="0.2">
      <c r="A1647" s="291">
        <v>542</v>
      </c>
      <c r="B1647" s="292">
        <v>35</v>
      </c>
      <c r="C1647" s="292">
        <v>13</v>
      </c>
      <c r="D1647" s="292">
        <v>4</v>
      </c>
      <c r="E1647" s="292">
        <v>5630</v>
      </c>
      <c r="F1647" s="292">
        <v>8.6999999999999993</v>
      </c>
      <c r="G1647" s="292">
        <v>1</v>
      </c>
      <c r="H1647" s="292">
        <v>1</v>
      </c>
      <c r="I1647" s="293">
        <v>681</v>
      </c>
      <c r="J1647" s="299">
        <v>1</v>
      </c>
    </row>
    <row r="1648" spans="1:10" ht="20" x14ac:dyDescent="0.2">
      <c r="A1648" s="291">
        <v>544</v>
      </c>
      <c r="B1648" s="292">
        <v>38</v>
      </c>
      <c r="C1648" s="292">
        <v>21</v>
      </c>
      <c r="D1648" s="292">
        <v>2</v>
      </c>
      <c r="E1648" s="292">
        <v>8710</v>
      </c>
      <c r="F1648" s="292">
        <v>4.9000000000000004</v>
      </c>
      <c r="G1648" s="292">
        <v>1</v>
      </c>
      <c r="H1648" s="292">
        <v>0</v>
      </c>
      <c r="I1648" s="293">
        <v>1361</v>
      </c>
      <c r="J1648" s="299">
        <v>1</v>
      </c>
    </row>
    <row r="1649" spans="1:10" ht="20" x14ac:dyDescent="0.2">
      <c r="A1649" s="291">
        <v>547</v>
      </c>
      <c r="B1649" s="292">
        <v>27</v>
      </c>
      <c r="C1649" s="292">
        <v>14</v>
      </c>
      <c r="D1649" s="292">
        <v>2</v>
      </c>
      <c r="E1649" s="292">
        <v>5220</v>
      </c>
      <c r="F1649" s="292">
        <v>3.4</v>
      </c>
      <c r="G1649" s="292">
        <v>1</v>
      </c>
      <c r="H1649" s="292">
        <v>1</v>
      </c>
      <c r="I1649" s="293">
        <v>1039</v>
      </c>
      <c r="J1649" s="299">
        <v>1</v>
      </c>
    </row>
    <row r="1650" spans="1:10" ht="20" x14ac:dyDescent="0.2">
      <c r="A1650" s="291">
        <v>551</v>
      </c>
      <c r="B1650" s="292">
        <v>44</v>
      </c>
      <c r="C1650" s="292">
        <v>14</v>
      </c>
      <c r="D1650" s="292">
        <v>3</v>
      </c>
      <c r="E1650" s="292">
        <v>7990.0000000000009</v>
      </c>
      <c r="F1650" s="292">
        <v>4.4000000000000004</v>
      </c>
      <c r="G1650" s="292">
        <v>0</v>
      </c>
      <c r="H1650" s="292">
        <v>0</v>
      </c>
      <c r="I1650" s="293">
        <v>2103</v>
      </c>
      <c r="J1650" s="299">
        <v>1</v>
      </c>
    </row>
    <row r="1651" spans="1:10" ht="20" x14ac:dyDescent="0.2">
      <c r="A1651" s="291">
        <v>552</v>
      </c>
      <c r="B1651" s="292">
        <v>36</v>
      </c>
      <c r="C1651" s="292">
        <v>25</v>
      </c>
      <c r="D1651" s="292">
        <v>1</v>
      </c>
      <c r="E1651" s="292">
        <v>9170</v>
      </c>
      <c r="F1651" s="292">
        <v>2.2000000000000002</v>
      </c>
      <c r="G1651" s="292">
        <v>1</v>
      </c>
      <c r="H1651" s="292">
        <v>0</v>
      </c>
      <c r="I1651" s="293">
        <v>1086</v>
      </c>
      <c r="J1651" s="299">
        <v>1</v>
      </c>
    </row>
    <row r="1652" spans="1:10" ht="20" x14ac:dyDescent="0.2">
      <c r="A1652" s="291">
        <v>553</v>
      </c>
      <c r="B1652" s="292">
        <v>41</v>
      </c>
      <c r="C1652" s="292">
        <v>21</v>
      </c>
      <c r="D1652" s="292">
        <v>2</v>
      </c>
      <c r="E1652" s="292">
        <v>10680</v>
      </c>
      <c r="F1652" s="292">
        <v>5.4</v>
      </c>
      <c r="G1652" s="292">
        <v>1</v>
      </c>
      <c r="H1652" s="292">
        <v>0</v>
      </c>
      <c r="I1652" s="293">
        <v>1673</v>
      </c>
      <c r="J1652" s="299">
        <v>1</v>
      </c>
    </row>
    <row r="1653" spans="1:10" ht="20" x14ac:dyDescent="0.2">
      <c r="A1653" s="291">
        <v>554</v>
      </c>
      <c r="B1653" s="292">
        <v>33</v>
      </c>
      <c r="C1653" s="292">
        <v>22</v>
      </c>
      <c r="D1653" s="292">
        <v>2</v>
      </c>
      <c r="E1653" s="292">
        <v>7720</v>
      </c>
      <c r="F1653" s="292">
        <v>4.8</v>
      </c>
      <c r="G1653" s="292">
        <v>0</v>
      </c>
      <c r="H1653" s="292">
        <v>0</v>
      </c>
      <c r="I1653" s="293">
        <v>2033</v>
      </c>
      <c r="J1653" s="299">
        <v>1</v>
      </c>
    </row>
    <row r="1654" spans="1:10" ht="20" x14ac:dyDescent="0.2">
      <c r="A1654" s="291">
        <v>556</v>
      </c>
      <c r="B1654" s="292">
        <v>38</v>
      </c>
      <c r="C1654" s="292">
        <v>13</v>
      </c>
      <c r="D1654" s="292">
        <v>3</v>
      </c>
      <c r="E1654" s="292">
        <v>5620</v>
      </c>
      <c r="F1654" s="292">
        <v>4</v>
      </c>
      <c r="G1654" s="292">
        <v>1</v>
      </c>
      <c r="H1654" s="292">
        <v>0</v>
      </c>
      <c r="I1654" s="293">
        <v>771</v>
      </c>
      <c r="J1654" s="299">
        <v>1</v>
      </c>
    </row>
    <row r="1655" spans="1:10" ht="20" x14ac:dyDescent="0.2">
      <c r="A1655" s="291">
        <v>559</v>
      </c>
      <c r="B1655" s="292">
        <v>32</v>
      </c>
      <c r="C1655" s="292">
        <v>13</v>
      </c>
      <c r="D1655" s="292">
        <v>4</v>
      </c>
      <c r="E1655" s="292">
        <v>5030</v>
      </c>
      <c r="F1655" s="292">
        <v>8.6999999999999993</v>
      </c>
      <c r="G1655" s="292">
        <v>0</v>
      </c>
      <c r="H1655" s="292">
        <v>0</v>
      </c>
      <c r="I1655" s="293">
        <v>608</v>
      </c>
      <c r="J1655" s="299">
        <v>1</v>
      </c>
    </row>
    <row r="1656" spans="1:10" ht="20" x14ac:dyDescent="0.2">
      <c r="A1656" s="291">
        <v>564</v>
      </c>
      <c r="B1656" s="292">
        <v>34</v>
      </c>
      <c r="C1656" s="292">
        <v>15</v>
      </c>
      <c r="D1656" s="292">
        <v>5</v>
      </c>
      <c r="E1656" s="292">
        <v>29010.000000000004</v>
      </c>
      <c r="F1656" s="292">
        <v>5.3</v>
      </c>
      <c r="G1656" s="292">
        <v>1</v>
      </c>
      <c r="H1656" s="292">
        <v>0</v>
      </c>
      <c r="I1656" s="293">
        <v>3591</v>
      </c>
      <c r="J1656" s="299">
        <v>1</v>
      </c>
    </row>
    <row r="1657" spans="1:10" ht="20" x14ac:dyDescent="0.2">
      <c r="A1657" s="291">
        <v>566</v>
      </c>
      <c r="B1657" s="292">
        <v>38</v>
      </c>
      <c r="C1657" s="292">
        <v>15</v>
      </c>
      <c r="D1657" s="292">
        <v>3</v>
      </c>
      <c r="E1657" s="292">
        <v>6530</v>
      </c>
      <c r="F1657" s="292">
        <v>5.9</v>
      </c>
      <c r="G1657" s="292">
        <v>1</v>
      </c>
      <c r="H1657" s="292">
        <v>0</v>
      </c>
      <c r="I1657" s="293">
        <v>1322</v>
      </c>
      <c r="J1657" s="299">
        <v>1</v>
      </c>
    </row>
    <row r="1658" spans="1:10" ht="20" x14ac:dyDescent="0.2">
      <c r="A1658" s="291">
        <v>573</v>
      </c>
      <c r="B1658" s="292">
        <v>49</v>
      </c>
      <c r="C1658" s="292">
        <v>37</v>
      </c>
      <c r="D1658" s="292">
        <v>2</v>
      </c>
      <c r="E1658" s="292">
        <v>29039.999999999996</v>
      </c>
      <c r="F1658" s="292">
        <v>4</v>
      </c>
      <c r="G1658" s="292">
        <v>0</v>
      </c>
      <c r="H1658" s="292">
        <v>0</v>
      </c>
      <c r="I1658" s="293">
        <v>3104</v>
      </c>
      <c r="J1658" s="299">
        <v>1</v>
      </c>
    </row>
    <row r="1659" spans="1:10" ht="20" x14ac:dyDescent="0.2">
      <c r="A1659" s="291">
        <v>577</v>
      </c>
      <c r="B1659" s="292">
        <v>32</v>
      </c>
      <c r="C1659" s="292">
        <v>12</v>
      </c>
      <c r="D1659" s="292">
        <v>4</v>
      </c>
      <c r="E1659" s="292">
        <v>13470</v>
      </c>
      <c r="F1659" s="292">
        <v>5.5</v>
      </c>
      <c r="G1659" s="292">
        <v>1</v>
      </c>
      <c r="H1659" s="292">
        <v>0</v>
      </c>
      <c r="I1659" s="293">
        <v>1449</v>
      </c>
      <c r="J1659" s="299">
        <v>1</v>
      </c>
    </row>
    <row r="1660" spans="1:10" ht="20" x14ac:dyDescent="0.2">
      <c r="A1660" s="291">
        <v>582</v>
      </c>
      <c r="B1660" s="292">
        <v>32</v>
      </c>
      <c r="C1660" s="292">
        <v>12</v>
      </c>
      <c r="D1660" s="292">
        <v>1</v>
      </c>
      <c r="E1660" s="292">
        <v>4870</v>
      </c>
      <c r="F1660" s="292">
        <v>6.5</v>
      </c>
      <c r="G1660" s="292">
        <v>1</v>
      </c>
      <c r="H1660" s="292">
        <v>1</v>
      </c>
      <c r="I1660" s="293">
        <v>533</v>
      </c>
      <c r="J1660" s="299">
        <v>1</v>
      </c>
    </row>
    <row r="1661" spans="1:10" ht="20" x14ac:dyDescent="0.2">
      <c r="A1661" s="291">
        <v>591</v>
      </c>
      <c r="B1661" s="292">
        <v>38</v>
      </c>
      <c r="C1661" s="292">
        <v>28</v>
      </c>
      <c r="D1661" s="292">
        <v>1</v>
      </c>
      <c r="E1661" s="292">
        <v>15060</v>
      </c>
      <c r="F1661" s="292">
        <v>4.4000000000000004</v>
      </c>
      <c r="G1661" s="292">
        <v>1</v>
      </c>
      <c r="H1661" s="292">
        <v>0</v>
      </c>
      <c r="I1661" s="293">
        <v>1737</v>
      </c>
      <c r="J1661" s="299">
        <v>1</v>
      </c>
    </row>
    <row r="1662" spans="1:10" ht="20" x14ac:dyDescent="0.2">
      <c r="A1662" s="291">
        <v>594</v>
      </c>
      <c r="B1662" s="292">
        <v>25</v>
      </c>
      <c r="C1662" s="292">
        <v>16</v>
      </c>
      <c r="D1662" s="292">
        <v>1</v>
      </c>
      <c r="E1662" s="292">
        <v>4400</v>
      </c>
      <c r="F1662" s="292">
        <v>5.7</v>
      </c>
      <c r="G1662" s="292">
        <v>0</v>
      </c>
      <c r="H1662" s="292">
        <v>1</v>
      </c>
      <c r="I1662" s="293">
        <v>821</v>
      </c>
      <c r="J1662" s="299">
        <v>1</v>
      </c>
    </row>
    <row r="1663" spans="1:10" ht="20" x14ac:dyDescent="0.2">
      <c r="A1663" s="291">
        <v>598</v>
      </c>
      <c r="B1663" s="292">
        <v>40</v>
      </c>
      <c r="C1663" s="292">
        <v>13</v>
      </c>
      <c r="D1663" s="292">
        <v>1</v>
      </c>
      <c r="E1663" s="292">
        <v>5530</v>
      </c>
      <c r="F1663" s="292">
        <v>3.4</v>
      </c>
      <c r="G1663" s="292">
        <v>1</v>
      </c>
      <c r="H1663" s="292">
        <v>0</v>
      </c>
      <c r="I1663" s="293">
        <v>444</v>
      </c>
      <c r="J1663" s="299">
        <v>1</v>
      </c>
    </row>
    <row r="1664" spans="1:10" ht="20" x14ac:dyDescent="0.2">
      <c r="A1664" s="291">
        <v>599</v>
      </c>
      <c r="B1664" s="292">
        <v>31</v>
      </c>
      <c r="C1664" s="292">
        <v>14</v>
      </c>
      <c r="D1664" s="292">
        <v>1</v>
      </c>
      <c r="E1664" s="292">
        <v>4970</v>
      </c>
      <c r="F1664" s="292">
        <v>4.5</v>
      </c>
      <c r="G1664" s="292">
        <v>1</v>
      </c>
      <c r="H1664" s="292">
        <v>0</v>
      </c>
      <c r="I1664" s="293">
        <v>1135</v>
      </c>
      <c r="J1664" s="299">
        <v>1</v>
      </c>
    </row>
    <row r="1665" spans="1:10" ht="20" x14ac:dyDescent="0.2">
      <c r="A1665" s="291">
        <v>601</v>
      </c>
      <c r="B1665" s="292">
        <v>59</v>
      </c>
      <c r="C1665" s="292">
        <v>48</v>
      </c>
      <c r="D1665" s="292">
        <v>2</v>
      </c>
      <c r="E1665" s="292">
        <v>30030</v>
      </c>
      <c r="F1665" s="292">
        <v>6.6</v>
      </c>
      <c r="G1665" s="292">
        <v>1</v>
      </c>
      <c r="H1665" s="292">
        <v>1</v>
      </c>
      <c r="I1665" s="293">
        <v>5705</v>
      </c>
      <c r="J1665" s="299">
        <v>1</v>
      </c>
    </row>
    <row r="1666" spans="1:10" ht="20" x14ac:dyDescent="0.2">
      <c r="A1666" s="291">
        <v>602</v>
      </c>
      <c r="B1666" s="292">
        <v>40</v>
      </c>
      <c r="C1666" s="292">
        <v>14</v>
      </c>
      <c r="D1666" s="292">
        <v>2</v>
      </c>
      <c r="E1666" s="292">
        <v>6220</v>
      </c>
      <c r="F1666" s="292">
        <v>5.5</v>
      </c>
      <c r="G1666" s="292">
        <v>1</v>
      </c>
      <c r="H1666" s="292">
        <v>1</v>
      </c>
      <c r="I1666" s="293">
        <v>1328</v>
      </c>
      <c r="J1666" s="299">
        <v>1</v>
      </c>
    </row>
    <row r="1667" spans="1:10" ht="20" x14ac:dyDescent="0.2">
      <c r="A1667" s="291">
        <v>606</v>
      </c>
      <c r="B1667" s="292">
        <v>36</v>
      </c>
      <c r="C1667" s="292">
        <v>12</v>
      </c>
      <c r="D1667" s="292">
        <v>1</v>
      </c>
      <c r="E1667" s="292">
        <v>5510</v>
      </c>
      <c r="F1667" s="292">
        <v>7.9</v>
      </c>
      <c r="G1667" s="292">
        <v>0</v>
      </c>
      <c r="H1667" s="292">
        <v>0</v>
      </c>
      <c r="I1667" s="293">
        <v>613</v>
      </c>
      <c r="J1667" s="299">
        <v>1</v>
      </c>
    </row>
    <row r="1668" spans="1:10" ht="20" x14ac:dyDescent="0.2">
      <c r="A1668" s="291">
        <v>609</v>
      </c>
      <c r="B1668" s="292">
        <v>43</v>
      </c>
      <c r="C1668" s="292">
        <v>15</v>
      </c>
      <c r="D1668" s="292">
        <v>4</v>
      </c>
      <c r="E1668" s="292">
        <v>9050</v>
      </c>
      <c r="F1668" s="292">
        <v>1.9</v>
      </c>
      <c r="G1668" s="292">
        <v>1</v>
      </c>
      <c r="H1668" s="292">
        <v>0</v>
      </c>
      <c r="I1668" s="293">
        <v>669</v>
      </c>
      <c r="J1668" s="299">
        <v>1</v>
      </c>
    </row>
    <row r="1669" spans="1:10" ht="20" x14ac:dyDescent="0.2">
      <c r="A1669" s="291">
        <v>612</v>
      </c>
      <c r="B1669" s="292">
        <v>53</v>
      </c>
      <c r="C1669" s="292">
        <v>13</v>
      </c>
      <c r="D1669" s="292">
        <v>1</v>
      </c>
      <c r="E1669" s="292">
        <v>5050</v>
      </c>
      <c r="F1669" s="292">
        <v>4.2</v>
      </c>
      <c r="G1669" s="292">
        <v>1</v>
      </c>
      <c r="H1669" s="292">
        <v>0</v>
      </c>
      <c r="I1669" s="293">
        <v>367</v>
      </c>
      <c r="J1669" s="299">
        <v>1</v>
      </c>
    </row>
    <row r="1670" spans="1:10" ht="20" x14ac:dyDescent="0.2">
      <c r="A1670" s="291">
        <v>616</v>
      </c>
      <c r="B1670" s="292">
        <v>36</v>
      </c>
      <c r="C1670" s="292">
        <v>14</v>
      </c>
      <c r="D1670" s="292">
        <v>1</v>
      </c>
      <c r="E1670" s="292">
        <v>4760</v>
      </c>
      <c r="F1670" s="292">
        <v>7.6</v>
      </c>
      <c r="G1670" s="292">
        <v>0</v>
      </c>
      <c r="H1670" s="292">
        <v>1</v>
      </c>
      <c r="I1670" s="293">
        <v>585</v>
      </c>
      <c r="J1670" s="299">
        <v>1</v>
      </c>
    </row>
    <row r="1671" spans="1:10" ht="20" x14ac:dyDescent="0.2">
      <c r="A1671" s="291">
        <v>617</v>
      </c>
      <c r="B1671" s="292">
        <v>31</v>
      </c>
      <c r="C1671" s="292">
        <v>17</v>
      </c>
      <c r="D1671" s="292">
        <v>1</v>
      </c>
      <c r="E1671" s="292">
        <v>5310</v>
      </c>
      <c r="F1671" s="292">
        <v>7.5</v>
      </c>
      <c r="G1671" s="292">
        <v>1</v>
      </c>
      <c r="H1671" s="292">
        <v>1</v>
      </c>
      <c r="I1671" s="293">
        <v>1515</v>
      </c>
      <c r="J1671" s="299">
        <v>1</v>
      </c>
    </row>
    <row r="1672" spans="1:10" ht="20" x14ac:dyDescent="0.2">
      <c r="A1672" s="291">
        <v>623</v>
      </c>
      <c r="B1672" s="292">
        <v>26</v>
      </c>
      <c r="C1672" s="292">
        <v>12</v>
      </c>
      <c r="D1672" s="292">
        <v>1</v>
      </c>
      <c r="E1672" s="292">
        <v>4760</v>
      </c>
      <c r="F1672" s="292">
        <v>5.0999999999999996</v>
      </c>
      <c r="G1672" s="292">
        <v>0</v>
      </c>
      <c r="H1672" s="292">
        <v>1</v>
      </c>
      <c r="I1672" s="293">
        <v>314</v>
      </c>
      <c r="J1672" s="299">
        <v>1</v>
      </c>
    </row>
    <row r="1673" spans="1:10" ht="20" x14ac:dyDescent="0.2">
      <c r="A1673" s="291">
        <v>627</v>
      </c>
      <c r="B1673" s="292">
        <v>33</v>
      </c>
      <c r="C1673" s="292">
        <v>12</v>
      </c>
      <c r="D1673" s="292">
        <v>3</v>
      </c>
      <c r="E1673" s="292">
        <v>5450</v>
      </c>
      <c r="F1673" s="292">
        <v>8.1999999999999993</v>
      </c>
      <c r="G1673" s="292">
        <v>1</v>
      </c>
      <c r="H1673" s="292">
        <v>1</v>
      </c>
      <c r="I1673" s="293">
        <v>750</v>
      </c>
      <c r="J1673" s="299">
        <v>1</v>
      </c>
    </row>
    <row r="1674" spans="1:10" ht="20" x14ac:dyDescent="0.2">
      <c r="A1674" s="291">
        <v>628</v>
      </c>
      <c r="B1674" s="292">
        <v>27</v>
      </c>
      <c r="C1674" s="292">
        <v>12</v>
      </c>
      <c r="D1674" s="292">
        <v>4</v>
      </c>
      <c r="E1674" s="292">
        <v>5330</v>
      </c>
      <c r="F1674" s="292">
        <v>4.3</v>
      </c>
      <c r="G1674" s="292">
        <v>1</v>
      </c>
      <c r="H1674" s="292">
        <v>0</v>
      </c>
      <c r="I1674" s="293">
        <v>150</v>
      </c>
      <c r="J1674" s="299">
        <v>1</v>
      </c>
    </row>
    <row r="1675" spans="1:10" ht="20" x14ac:dyDescent="0.2">
      <c r="A1675" s="291">
        <v>629</v>
      </c>
      <c r="B1675" s="292">
        <v>34</v>
      </c>
      <c r="C1675" s="292">
        <v>16</v>
      </c>
      <c r="D1675" s="292">
        <v>1</v>
      </c>
      <c r="E1675" s="292">
        <v>4840</v>
      </c>
      <c r="F1675" s="292">
        <v>5.3</v>
      </c>
      <c r="G1675" s="292">
        <v>1</v>
      </c>
      <c r="H1675" s="292">
        <v>0</v>
      </c>
      <c r="I1675" s="293">
        <v>624</v>
      </c>
      <c r="J1675" s="299">
        <v>1</v>
      </c>
    </row>
    <row r="1676" spans="1:10" ht="20" x14ac:dyDescent="0.2">
      <c r="A1676" s="291">
        <v>642</v>
      </c>
      <c r="B1676" s="292">
        <v>41</v>
      </c>
      <c r="C1676" s="292">
        <v>25</v>
      </c>
      <c r="D1676" s="292">
        <v>4</v>
      </c>
      <c r="E1676" s="292">
        <v>10620</v>
      </c>
      <c r="F1676" s="292">
        <v>8.8000000000000007</v>
      </c>
      <c r="G1676" s="292">
        <v>1</v>
      </c>
      <c r="H1676" s="292">
        <v>1</v>
      </c>
      <c r="I1676" s="293">
        <v>2559</v>
      </c>
      <c r="J1676" s="299">
        <v>1</v>
      </c>
    </row>
    <row r="1677" spans="1:10" ht="20" x14ac:dyDescent="0.2">
      <c r="A1677" s="291">
        <v>645</v>
      </c>
      <c r="B1677" s="292">
        <v>39</v>
      </c>
      <c r="C1677" s="292">
        <v>17</v>
      </c>
      <c r="D1677" s="292">
        <v>2</v>
      </c>
      <c r="E1677" s="292">
        <v>9510</v>
      </c>
      <c r="F1677" s="292">
        <v>5.3</v>
      </c>
      <c r="G1677" s="292">
        <v>0</v>
      </c>
      <c r="H1677" s="292">
        <v>1</v>
      </c>
      <c r="I1677" s="293">
        <v>539</v>
      </c>
      <c r="J1677" s="299">
        <v>1</v>
      </c>
    </row>
    <row r="1678" spans="1:10" ht="20" x14ac:dyDescent="0.2">
      <c r="A1678" s="291">
        <v>647</v>
      </c>
      <c r="B1678" s="292">
        <v>28</v>
      </c>
      <c r="C1678" s="292">
        <v>17</v>
      </c>
      <c r="D1678" s="292">
        <v>1</v>
      </c>
      <c r="E1678" s="292">
        <v>4810</v>
      </c>
      <c r="F1678" s="292">
        <v>4.4000000000000004</v>
      </c>
      <c r="G1678" s="292">
        <v>1</v>
      </c>
      <c r="H1678" s="292">
        <v>1</v>
      </c>
      <c r="I1678" s="293">
        <v>1227</v>
      </c>
      <c r="J1678" s="299">
        <v>1</v>
      </c>
    </row>
    <row r="1679" spans="1:10" ht="20" x14ac:dyDescent="0.2">
      <c r="A1679" s="291">
        <v>651</v>
      </c>
      <c r="B1679" s="292">
        <v>28</v>
      </c>
      <c r="C1679" s="292">
        <v>13</v>
      </c>
      <c r="D1679" s="292">
        <v>1</v>
      </c>
      <c r="E1679" s="292">
        <v>4510</v>
      </c>
      <c r="F1679" s="292">
        <v>7.8</v>
      </c>
      <c r="G1679" s="292">
        <v>1</v>
      </c>
      <c r="H1679" s="292">
        <v>0</v>
      </c>
      <c r="I1679" s="293">
        <v>855</v>
      </c>
      <c r="J1679" s="299">
        <v>1</v>
      </c>
    </row>
    <row r="1680" spans="1:10" ht="20" x14ac:dyDescent="0.2">
      <c r="A1680" s="291">
        <v>656</v>
      </c>
      <c r="B1680" s="292">
        <v>54</v>
      </c>
      <c r="C1680" s="292">
        <v>46</v>
      </c>
      <c r="D1680" s="292">
        <v>1</v>
      </c>
      <c r="E1680" s="292">
        <v>27810.000000000004</v>
      </c>
      <c r="F1680" s="292">
        <v>5.6</v>
      </c>
      <c r="G1680" s="292">
        <v>1</v>
      </c>
      <c r="H1680" s="292">
        <v>0</v>
      </c>
      <c r="I1680" s="293">
        <v>4777</v>
      </c>
      <c r="J1680" s="299">
        <v>1</v>
      </c>
    </row>
    <row r="1681" spans="1:10" ht="20" x14ac:dyDescent="0.2">
      <c r="A1681" s="291">
        <v>657</v>
      </c>
      <c r="B1681" s="292">
        <v>28</v>
      </c>
      <c r="C1681" s="292">
        <v>16</v>
      </c>
      <c r="D1681" s="292">
        <v>1</v>
      </c>
      <c r="E1681" s="292">
        <v>4660</v>
      </c>
      <c r="F1681" s="292">
        <v>1.6</v>
      </c>
      <c r="G1681" s="292">
        <v>0</v>
      </c>
      <c r="H1681" s="292">
        <v>1</v>
      </c>
      <c r="I1681" s="293">
        <v>1094</v>
      </c>
      <c r="J1681" s="299">
        <v>1</v>
      </c>
    </row>
    <row r="1682" spans="1:10" ht="20" x14ac:dyDescent="0.2">
      <c r="A1682" s="291">
        <v>659</v>
      </c>
      <c r="B1682" s="292">
        <v>34</v>
      </c>
      <c r="C1682" s="292">
        <v>18</v>
      </c>
      <c r="D1682" s="292">
        <v>1</v>
      </c>
      <c r="E1682" s="292">
        <v>7680</v>
      </c>
      <c r="F1682" s="292">
        <v>3.8</v>
      </c>
      <c r="G1682" s="292">
        <v>1</v>
      </c>
      <c r="H1682" s="292">
        <v>0</v>
      </c>
      <c r="I1682" s="293">
        <v>1301</v>
      </c>
      <c r="J1682" s="299">
        <v>1</v>
      </c>
    </row>
    <row r="1683" spans="1:10" ht="20" x14ac:dyDescent="0.2">
      <c r="A1683" s="291">
        <v>663</v>
      </c>
      <c r="B1683" s="292">
        <v>42</v>
      </c>
      <c r="C1683" s="292">
        <v>20</v>
      </c>
      <c r="D1683" s="292">
        <v>2</v>
      </c>
      <c r="E1683" s="292">
        <v>5580</v>
      </c>
      <c r="F1683" s="292">
        <v>3.9</v>
      </c>
      <c r="G1683" s="292">
        <v>1</v>
      </c>
      <c r="H1683" s="292">
        <v>0</v>
      </c>
      <c r="I1683" s="293">
        <v>1161</v>
      </c>
      <c r="J1683" s="299">
        <v>1</v>
      </c>
    </row>
    <row r="1684" spans="1:10" ht="20" x14ac:dyDescent="0.2">
      <c r="A1684" s="291">
        <v>664</v>
      </c>
      <c r="B1684" s="292">
        <v>40</v>
      </c>
      <c r="C1684" s="292">
        <v>17</v>
      </c>
      <c r="D1684" s="292">
        <v>1</v>
      </c>
      <c r="E1684" s="292">
        <v>4870</v>
      </c>
      <c r="F1684" s="292">
        <v>5.0999999999999996</v>
      </c>
      <c r="G1684" s="292">
        <v>1</v>
      </c>
      <c r="H1684" s="292">
        <v>1</v>
      </c>
      <c r="I1684" s="293">
        <v>1741</v>
      </c>
      <c r="J1684" s="299">
        <v>1</v>
      </c>
    </row>
    <row r="1685" spans="1:10" ht="20" x14ac:dyDescent="0.2">
      <c r="A1685" s="291">
        <v>669</v>
      </c>
      <c r="B1685" s="292">
        <v>51</v>
      </c>
      <c r="C1685" s="292">
        <v>21</v>
      </c>
      <c r="D1685" s="292">
        <v>1</v>
      </c>
      <c r="E1685" s="292">
        <v>8400</v>
      </c>
      <c r="F1685" s="292">
        <v>7.2</v>
      </c>
      <c r="G1685" s="292">
        <v>0</v>
      </c>
      <c r="H1685" s="292">
        <v>1</v>
      </c>
      <c r="I1685" s="293">
        <v>771</v>
      </c>
      <c r="J1685" s="299">
        <v>1</v>
      </c>
    </row>
    <row r="1686" spans="1:10" ht="20" x14ac:dyDescent="0.2">
      <c r="A1686" s="291">
        <v>670</v>
      </c>
      <c r="B1686" s="292">
        <v>50</v>
      </c>
      <c r="C1686" s="292">
        <v>13</v>
      </c>
      <c r="D1686" s="292">
        <v>2</v>
      </c>
      <c r="E1686" s="292">
        <v>5170</v>
      </c>
      <c r="F1686" s="292">
        <v>8.1</v>
      </c>
      <c r="G1686" s="292">
        <v>1</v>
      </c>
      <c r="H1686" s="292">
        <v>1</v>
      </c>
      <c r="I1686" s="293">
        <v>1306</v>
      </c>
      <c r="J1686" s="299">
        <v>1</v>
      </c>
    </row>
    <row r="1687" spans="1:10" ht="20" x14ac:dyDescent="0.2">
      <c r="A1687" s="291">
        <v>673</v>
      </c>
      <c r="B1687" s="292">
        <v>36</v>
      </c>
      <c r="C1687" s="292">
        <v>26</v>
      </c>
      <c r="D1687" s="292">
        <v>2</v>
      </c>
      <c r="E1687" s="292">
        <v>7940.0000000000009</v>
      </c>
      <c r="F1687" s="292">
        <v>4.3</v>
      </c>
      <c r="G1687" s="292">
        <v>1</v>
      </c>
      <c r="H1687" s="292">
        <v>1</v>
      </c>
      <c r="I1687" s="293">
        <v>881</v>
      </c>
      <c r="J1687" s="299">
        <v>1</v>
      </c>
    </row>
    <row r="1688" spans="1:10" ht="20" x14ac:dyDescent="0.2">
      <c r="A1688" s="291">
        <v>680</v>
      </c>
      <c r="B1688" s="292">
        <v>28</v>
      </c>
      <c r="C1688" s="292">
        <v>18</v>
      </c>
      <c r="D1688" s="292">
        <v>2</v>
      </c>
      <c r="E1688" s="292">
        <v>5150</v>
      </c>
      <c r="F1688" s="292">
        <v>3.5</v>
      </c>
      <c r="G1688" s="292">
        <v>1</v>
      </c>
      <c r="H1688" s="292">
        <v>0</v>
      </c>
      <c r="I1688" s="293">
        <v>376</v>
      </c>
      <c r="J1688" s="299">
        <v>1</v>
      </c>
    </row>
    <row r="1689" spans="1:10" ht="20" x14ac:dyDescent="0.2">
      <c r="A1689" s="291">
        <v>682</v>
      </c>
      <c r="B1689" s="292">
        <v>44</v>
      </c>
      <c r="C1689" s="292">
        <v>18</v>
      </c>
      <c r="D1689" s="292">
        <v>1</v>
      </c>
      <c r="E1689" s="292">
        <v>6020</v>
      </c>
      <c r="F1689" s="292">
        <v>5.3</v>
      </c>
      <c r="G1689" s="292">
        <v>1</v>
      </c>
      <c r="H1689" s="292">
        <v>1</v>
      </c>
      <c r="I1689" s="293">
        <v>125</v>
      </c>
      <c r="J1689" s="299">
        <v>1</v>
      </c>
    </row>
    <row r="1690" spans="1:10" ht="20" x14ac:dyDescent="0.2">
      <c r="A1690" s="291">
        <v>684</v>
      </c>
      <c r="B1690" s="292">
        <v>28</v>
      </c>
      <c r="C1690" s="292">
        <v>14</v>
      </c>
      <c r="D1690" s="292">
        <v>4</v>
      </c>
      <c r="E1690" s="292">
        <v>5570</v>
      </c>
      <c r="F1690" s="292">
        <v>2.7</v>
      </c>
      <c r="G1690" s="292">
        <v>0</v>
      </c>
      <c r="H1690" s="292">
        <v>0</v>
      </c>
      <c r="I1690" s="293">
        <v>303</v>
      </c>
      <c r="J1690" s="299">
        <v>1</v>
      </c>
    </row>
    <row r="1691" spans="1:10" ht="20" x14ac:dyDescent="0.2">
      <c r="A1691" s="291">
        <v>691</v>
      </c>
      <c r="B1691" s="292">
        <v>36</v>
      </c>
      <c r="C1691" s="292">
        <v>17</v>
      </c>
      <c r="D1691" s="292">
        <v>2</v>
      </c>
      <c r="E1691" s="292">
        <v>6310</v>
      </c>
      <c r="F1691" s="292">
        <v>6.6</v>
      </c>
      <c r="G1691" s="292">
        <v>1</v>
      </c>
      <c r="H1691" s="292">
        <v>0</v>
      </c>
      <c r="I1691" s="293">
        <v>1332</v>
      </c>
      <c r="J1691" s="299">
        <v>1</v>
      </c>
    </row>
    <row r="1692" spans="1:10" ht="20" x14ac:dyDescent="0.2">
      <c r="A1692" s="291">
        <v>694</v>
      </c>
      <c r="B1692" s="292">
        <v>48</v>
      </c>
      <c r="C1692" s="292">
        <v>14</v>
      </c>
      <c r="D1692" s="292">
        <v>3</v>
      </c>
      <c r="E1692" s="292">
        <v>7730</v>
      </c>
      <c r="F1692" s="292">
        <v>8.1999999999999993</v>
      </c>
      <c r="G1692" s="292">
        <v>1</v>
      </c>
      <c r="H1692" s="292">
        <v>1</v>
      </c>
      <c r="I1692" s="293">
        <v>372</v>
      </c>
      <c r="J1692" s="299">
        <v>1</v>
      </c>
    </row>
    <row r="1693" spans="1:10" ht="20" x14ac:dyDescent="0.2">
      <c r="A1693" s="291">
        <v>696</v>
      </c>
      <c r="B1693" s="292">
        <v>29</v>
      </c>
      <c r="C1693" s="292">
        <v>12</v>
      </c>
      <c r="D1693" s="292">
        <v>1</v>
      </c>
      <c r="E1693" s="292">
        <v>4620</v>
      </c>
      <c r="F1693" s="292">
        <v>6.7</v>
      </c>
      <c r="G1693" s="292">
        <v>1</v>
      </c>
      <c r="H1693" s="292">
        <v>0</v>
      </c>
      <c r="I1693" s="293">
        <v>545</v>
      </c>
      <c r="J1693" s="299">
        <v>1</v>
      </c>
    </row>
    <row r="1694" spans="1:10" ht="20" x14ac:dyDescent="0.2">
      <c r="A1694" s="291">
        <v>704</v>
      </c>
      <c r="B1694" s="292">
        <v>43</v>
      </c>
      <c r="C1694" s="292">
        <v>14</v>
      </c>
      <c r="D1694" s="292">
        <v>1</v>
      </c>
      <c r="E1694" s="292">
        <v>5350</v>
      </c>
      <c r="F1694" s="292">
        <v>5.9</v>
      </c>
      <c r="G1694" s="292">
        <v>1</v>
      </c>
      <c r="H1694" s="292">
        <v>1</v>
      </c>
      <c r="I1694" s="293">
        <v>957</v>
      </c>
      <c r="J1694" s="299">
        <v>1</v>
      </c>
    </row>
    <row r="1695" spans="1:10" ht="20" x14ac:dyDescent="0.2">
      <c r="A1695" s="291">
        <v>705</v>
      </c>
      <c r="B1695" s="292">
        <v>33</v>
      </c>
      <c r="C1695" s="292">
        <v>13</v>
      </c>
      <c r="D1695" s="292">
        <v>3</v>
      </c>
      <c r="E1695" s="292">
        <v>7400</v>
      </c>
      <c r="F1695" s="292">
        <v>6.1</v>
      </c>
      <c r="G1695" s="292">
        <v>1</v>
      </c>
      <c r="H1695" s="292">
        <v>0</v>
      </c>
      <c r="I1695" s="293">
        <v>1135</v>
      </c>
      <c r="J1695" s="299">
        <v>1</v>
      </c>
    </row>
    <row r="1696" spans="1:10" ht="20" x14ac:dyDescent="0.2">
      <c r="A1696" s="291">
        <v>707</v>
      </c>
      <c r="B1696" s="292">
        <v>34</v>
      </c>
      <c r="C1696" s="292">
        <v>13</v>
      </c>
      <c r="D1696" s="292">
        <v>1</v>
      </c>
      <c r="E1696" s="292">
        <v>5210</v>
      </c>
      <c r="F1696" s="292">
        <v>4.2</v>
      </c>
      <c r="G1696" s="292">
        <v>0</v>
      </c>
      <c r="H1696" s="292">
        <v>0</v>
      </c>
      <c r="I1696" s="293">
        <v>770</v>
      </c>
      <c r="J1696" s="299">
        <v>1</v>
      </c>
    </row>
    <row r="1697" spans="1:10" ht="20" x14ac:dyDescent="0.2">
      <c r="A1697" s="291">
        <v>720</v>
      </c>
      <c r="B1697" s="292">
        <v>31</v>
      </c>
      <c r="C1697" s="292">
        <v>16</v>
      </c>
      <c r="D1697" s="292">
        <v>1</v>
      </c>
      <c r="E1697" s="292">
        <v>7530</v>
      </c>
      <c r="F1697" s="292">
        <v>8.8000000000000007</v>
      </c>
      <c r="G1697" s="292">
        <v>1</v>
      </c>
      <c r="H1697" s="292">
        <v>0</v>
      </c>
      <c r="I1697" s="293">
        <v>2034</v>
      </c>
      <c r="J1697" s="299">
        <v>1</v>
      </c>
    </row>
    <row r="1698" spans="1:10" ht="20" x14ac:dyDescent="0.2">
      <c r="A1698" s="291">
        <v>739</v>
      </c>
      <c r="B1698" s="292">
        <v>44</v>
      </c>
      <c r="C1698" s="292">
        <v>13</v>
      </c>
      <c r="D1698" s="292">
        <v>3</v>
      </c>
      <c r="E1698" s="292">
        <v>4740</v>
      </c>
      <c r="F1698" s="292">
        <v>5.7</v>
      </c>
      <c r="G1698" s="292">
        <v>0</v>
      </c>
      <c r="H1698" s="292">
        <v>1</v>
      </c>
      <c r="I1698" s="293">
        <v>679</v>
      </c>
      <c r="J1698" s="299">
        <v>1</v>
      </c>
    </row>
    <row r="1699" spans="1:10" ht="20" x14ac:dyDescent="0.2">
      <c r="A1699" s="291">
        <v>749</v>
      </c>
      <c r="B1699" s="292">
        <v>34</v>
      </c>
      <c r="C1699" s="292">
        <v>21</v>
      </c>
      <c r="D1699" s="292">
        <v>1</v>
      </c>
      <c r="E1699" s="292">
        <v>6000</v>
      </c>
      <c r="F1699" s="292">
        <v>6.5</v>
      </c>
      <c r="G1699" s="292">
        <v>1</v>
      </c>
      <c r="H1699" s="292">
        <v>0</v>
      </c>
      <c r="I1699" s="293">
        <v>1483</v>
      </c>
      <c r="J1699" s="299">
        <v>1</v>
      </c>
    </row>
    <row r="1700" spans="1:10" ht="20" x14ac:dyDescent="0.2">
      <c r="A1700" s="291">
        <v>752</v>
      </c>
      <c r="B1700" s="292">
        <v>29</v>
      </c>
      <c r="C1700" s="292">
        <v>17</v>
      </c>
      <c r="D1700" s="292">
        <v>2</v>
      </c>
      <c r="E1700" s="292">
        <v>7280</v>
      </c>
      <c r="F1700" s="292">
        <v>2.9</v>
      </c>
      <c r="G1700" s="292">
        <v>0</v>
      </c>
      <c r="H1700" s="292">
        <v>1</v>
      </c>
      <c r="I1700" s="293">
        <v>1576</v>
      </c>
      <c r="J1700" s="299">
        <v>1</v>
      </c>
    </row>
    <row r="1701" spans="1:10" ht="20" x14ac:dyDescent="0.2">
      <c r="A1701" s="291">
        <v>753</v>
      </c>
      <c r="B1701" s="292">
        <v>48</v>
      </c>
      <c r="C1701" s="292">
        <v>26</v>
      </c>
      <c r="D1701" s="292">
        <v>2</v>
      </c>
      <c r="E1701" s="292">
        <v>12350</v>
      </c>
      <c r="F1701" s="292">
        <v>2.9</v>
      </c>
      <c r="G1701" s="292">
        <v>1</v>
      </c>
      <c r="H1701" s="292">
        <v>1</v>
      </c>
      <c r="I1701" s="293">
        <v>1872</v>
      </c>
      <c r="J1701" s="299">
        <v>1</v>
      </c>
    </row>
    <row r="1702" spans="1:10" ht="20" x14ac:dyDescent="0.2">
      <c r="A1702" s="291">
        <v>755</v>
      </c>
      <c r="B1702" s="292">
        <v>43</v>
      </c>
      <c r="C1702" s="292">
        <v>27</v>
      </c>
      <c r="D1702" s="292">
        <v>4</v>
      </c>
      <c r="E1702" s="292">
        <v>17980</v>
      </c>
      <c r="F1702" s="292">
        <v>5.5</v>
      </c>
      <c r="G1702" s="292">
        <v>0</v>
      </c>
      <c r="H1702" s="292">
        <v>1</v>
      </c>
      <c r="I1702" s="293">
        <v>5002</v>
      </c>
      <c r="J1702" s="299">
        <v>1</v>
      </c>
    </row>
    <row r="1703" spans="1:10" ht="20" x14ac:dyDescent="0.2">
      <c r="A1703" s="291">
        <v>758</v>
      </c>
      <c r="B1703" s="292">
        <v>31</v>
      </c>
      <c r="C1703" s="292">
        <v>23</v>
      </c>
      <c r="D1703" s="292">
        <v>1</v>
      </c>
      <c r="E1703" s="292">
        <v>7910</v>
      </c>
      <c r="F1703" s="292">
        <v>4.4000000000000004</v>
      </c>
      <c r="G1703" s="292">
        <v>0</v>
      </c>
      <c r="H1703" s="292">
        <v>0</v>
      </c>
      <c r="I1703" s="293">
        <v>1063</v>
      </c>
      <c r="J1703" s="299">
        <v>1</v>
      </c>
    </row>
    <row r="1704" spans="1:10" ht="20" x14ac:dyDescent="0.2">
      <c r="A1704" s="291">
        <v>762</v>
      </c>
      <c r="B1704" s="292">
        <v>55</v>
      </c>
      <c r="C1704" s="292">
        <v>42</v>
      </c>
      <c r="D1704" s="292">
        <v>1</v>
      </c>
      <c r="E1704" s="292">
        <v>19400</v>
      </c>
      <c r="F1704" s="292">
        <v>5.5</v>
      </c>
      <c r="G1704" s="292">
        <v>1</v>
      </c>
      <c r="H1704" s="292">
        <v>1</v>
      </c>
      <c r="I1704" s="293">
        <v>5872</v>
      </c>
      <c r="J1704" s="299">
        <v>1</v>
      </c>
    </row>
    <row r="1705" spans="1:10" ht="20" x14ac:dyDescent="0.2">
      <c r="A1705" s="291">
        <v>766</v>
      </c>
      <c r="B1705" s="292">
        <v>33</v>
      </c>
      <c r="C1705" s="292">
        <v>13</v>
      </c>
      <c r="D1705" s="292">
        <v>2</v>
      </c>
      <c r="E1705" s="292">
        <v>4820</v>
      </c>
      <c r="F1705" s="292">
        <v>2.2999999999999998</v>
      </c>
      <c r="G1705" s="292">
        <v>1</v>
      </c>
      <c r="H1705" s="292">
        <v>0</v>
      </c>
      <c r="I1705" s="293">
        <v>595</v>
      </c>
      <c r="J1705" s="299">
        <v>1</v>
      </c>
    </row>
    <row r="1706" spans="1:10" ht="20" x14ac:dyDescent="0.2">
      <c r="A1706" s="291">
        <v>775</v>
      </c>
      <c r="B1706" s="292">
        <v>43</v>
      </c>
      <c r="C1706" s="292">
        <v>30</v>
      </c>
      <c r="D1706" s="292">
        <v>1</v>
      </c>
      <c r="E1706" s="292">
        <v>15480.000000000002</v>
      </c>
      <c r="F1706" s="292">
        <v>6.1</v>
      </c>
      <c r="G1706" s="292">
        <v>1</v>
      </c>
      <c r="H1706" s="292">
        <v>1</v>
      </c>
      <c r="I1706" s="293">
        <v>5294</v>
      </c>
      <c r="J1706" s="299">
        <v>1</v>
      </c>
    </row>
    <row r="1707" spans="1:10" ht="20" x14ac:dyDescent="0.2">
      <c r="A1707" s="291">
        <v>777</v>
      </c>
      <c r="B1707" s="292">
        <v>32</v>
      </c>
      <c r="C1707" s="292">
        <v>18</v>
      </c>
      <c r="D1707" s="292">
        <v>1</v>
      </c>
      <c r="E1707" s="292">
        <v>6500</v>
      </c>
      <c r="F1707" s="292">
        <v>6.9</v>
      </c>
      <c r="G1707" s="292">
        <v>1</v>
      </c>
      <c r="H1707" s="292">
        <v>1</v>
      </c>
      <c r="I1707" s="293">
        <v>1145</v>
      </c>
      <c r="J1707" s="299">
        <v>1</v>
      </c>
    </row>
    <row r="1708" spans="1:10" ht="20" x14ac:dyDescent="0.2">
      <c r="A1708" s="291">
        <v>778</v>
      </c>
      <c r="B1708" s="292">
        <v>50</v>
      </c>
      <c r="C1708" s="292">
        <v>28</v>
      </c>
      <c r="D1708" s="292">
        <v>4</v>
      </c>
      <c r="E1708" s="292">
        <v>20260.000000000004</v>
      </c>
      <c r="F1708" s="292">
        <v>3.6</v>
      </c>
      <c r="G1708" s="292">
        <v>0</v>
      </c>
      <c r="H1708" s="292">
        <v>1</v>
      </c>
      <c r="I1708" s="293">
        <v>2925</v>
      </c>
      <c r="J1708" s="299">
        <v>1</v>
      </c>
    </row>
    <row r="1709" spans="1:10" ht="20" x14ac:dyDescent="0.2">
      <c r="A1709" s="291">
        <v>779</v>
      </c>
      <c r="B1709" s="292">
        <v>34</v>
      </c>
      <c r="C1709" s="292">
        <v>21</v>
      </c>
      <c r="D1709" s="292">
        <v>2</v>
      </c>
      <c r="E1709" s="292">
        <v>9000</v>
      </c>
      <c r="F1709" s="292">
        <v>6.1</v>
      </c>
      <c r="G1709" s="292">
        <v>0</v>
      </c>
      <c r="H1709" s="292">
        <v>0</v>
      </c>
      <c r="I1709" s="293">
        <v>1229</v>
      </c>
      <c r="J1709" s="299">
        <v>1</v>
      </c>
    </row>
    <row r="1710" spans="1:10" ht="20" x14ac:dyDescent="0.2">
      <c r="A1710" s="291">
        <v>781</v>
      </c>
      <c r="B1710" s="292">
        <v>38</v>
      </c>
      <c r="C1710" s="292">
        <v>18</v>
      </c>
      <c r="D1710" s="292">
        <v>4</v>
      </c>
      <c r="E1710" s="292">
        <v>6130</v>
      </c>
      <c r="F1710" s="292">
        <v>4.4000000000000004</v>
      </c>
      <c r="G1710" s="292">
        <v>1</v>
      </c>
      <c r="H1710" s="292">
        <v>1</v>
      </c>
      <c r="I1710" s="293">
        <v>238</v>
      </c>
      <c r="J1710" s="299">
        <v>1</v>
      </c>
    </row>
    <row r="1711" spans="1:10" ht="20" x14ac:dyDescent="0.2">
      <c r="A1711" s="291">
        <v>782</v>
      </c>
      <c r="B1711" s="292">
        <v>38</v>
      </c>
      <c r="C1711" s="292">
        <v>25</v>
      </c>
      <c r="D1711" s="292">
        <v>2</v>
      </c>
      <c r="E1711" s="292">
        <v>12560</v>
      </c>
      <c r="F1711" s="292">
        <v>9.1</v>
      </c>
      <c r="G1711" s="292">
        <v>1</v>
      </c>
      <c r="H1711" s="292">
        <v>1</v>
      </c>
      <c r="I1711" s="293">
        <v>2959</v>
      </c>
      <c r="J1711" s="299">
        <v>1</v>
      </c>
    </row>
    <row r="1712" spans="1:10" ht="20" x14ac:dyDescent="0.2">
      <c r="A1712" s="291">
        <v>785</v>
      </c>
      <c r="B1712" s="292">
        <v>30</v>
      </c>
      <c r="C1712" s="292">
        <v>17</v>
      </c>
      <c r="D1712" s="292">
        <v>2</v>
      </c>
      <c r="E1712" s="292">
        <v>7390</v>
      </c>
      <c r="F1712" s="292">
        <v>4.2</v>
      </c>
      <c r="G1712" s="292">
        <v>1</v>
      </c>
      <c r="H1712" s="292">
        <v>0</v>
      </c>
      <c r="I1712" s="293">
        <v>855</v>
      </c>
      <c r="J1712" s="299">
        <v>1</v>
      </c>
    </row>
    <row r="1713" spans="1:10" ht="20" x14ac:dyDescent="0.2">
      <c r="A1713" s="291">
        <v>786</v>
      </c>
      <c r="B1713" s="292">
        <v>34</v>
      </c>
      <c r="C1713" s="292">
        <v>13</v>
      </c>
      <c r="D1713" s="292">
        <v>3</v>
      </c>
      <c r="E1713" s="292">
        <v>4630</v>
      </c>
      <c r="F1713" s="292">
        <v>3.2</v>
      </c>
      <c r="G1713" s="292">
        <v>0</v>
      </c>
      <c r="H1713" s="292">
        <v>1</v>
      </c>
      <c r="I1713" s="293">
        <v>512</v>
      </c>
      <c r="J1713" s="299">
        <v>1</v>
      </c>
    </row>
    <row r="1714" spans="1:10" ht="20" x14ac:dyDescent="0.2">
      <c r="A1714" s="291">
        <v>788</v>
      </c>
      <c r="B1714" s="292">
        <v>55</v>
      </c>
      <c r="C1714" s="292">
        <v>12</v>
      </c>
      <c r="D1714" s="292">
        <v>2</v>
      </c>
      <c r="E1714" s="292">
        <v>5230</v>
      </c>
      <c r="F1714" s="292">
        <v>6.6</v>
      </c>
      <c r="G1714" s="292">
        <v>1</v>
      </c>
      <c r="H1714" s="292">
        <v>0</v>
      </c>
      <c r="I1714" s="293">
        <v>1231</v>
      </c>
      <c r="J1714" s="299">
        <v>1</v>
      </c>
    </row>
    <row r="1715" spans="1:10" ht="20" x14ac:dyDescent="0.2">
      <c r="A1715" s="291">
        <v>792</v>
      </c>
      <c r="B1715" s="292">
        <v>42</v>
      </c>
      <c r="C1715" s="292">
        <v>12</v>
      </c>
      <c r="D1715" s="292">
        <v>1</v>
      </c>
      <c r="E1715" s="292">
        <v>5090</v>
      </c>
      <c r="F1715" s="292">
        <v>4.4000000000000004</v>
      </c>
      <c r="G1715" s="292">
        <v>0</v>
      </c>
      <c r="H1715" s="292">
        <v>1</v>
      </c>
      <c r="I1715" s="293">
        <v>286</v>
      </c>
      <c r="J1715" s="299">
        <v>1</v>
      </c>
    </row>
    <row r="1716" spans="1:10" ht="20" x14ac:dyDescent="0.2">
      <c r="A1716" s="291">
        <v>795</v>
      </c>
      <c r="B1716" s="292">
        <v>37</v>
      </c>
      <c r="C1716" s="292">
        <v>19</v>
      </c>
      <c r="D1716" s="292">
        <v>3</v>
      </c>
      <c r="E1716" s="292">
        <v>8360</v>
      </c>
      <c r="F1716" s="292">
        <v>3.4</v>
      </c>
      <c r="G1716" s="292">
        <v>0</v>
      </c>
      <c r="H1716" s="292">
        <v>1</v>
      </c>
      <c r="I1716" s="293">
        <v>1441</v>
      </c>
      <c r="J1716" s="299">
        <v>1</v>
      </c>
    </row>
    <row r="1717" spans="1:10" ht="20" x14ac:dyDescent="0.2">
      <c r="A1717" s="291">
        <v>796</v>
      </c>
      <c r="B1717" s="292">
        <v>39</v>
      </c>
      <c r="C1717" s="292">
        <v>16</v>
      </c>
      <c r="D1717" s="292">
        <v>3</v>
      </c>
      <c r="E1717" s="292">
        <v>10830</v>
      </c>
      <c r="F1717" s="292">
        <v>3.4</v>
      </c>
      <c r="G1717" s="292">
        <v>1</v>
      </c>
      <c r="H1717" s="292">
        <v>0</v>
      </c>
      <c r="I1717" s="293">
        <v>2813</v>
      </c>
      <c r="J1717" s="299">
        <v>1</v>
      </c>
    </row>
    <row r="1718" spans="1:10" ht="20" x14ac:dyDescent="0.2">
      <c r="A1718" s="291">
        <v>797</v>
      </c>
      <c r="B1718" s="292">
        <v>26</v>
      </c>
      <c r="C1718" s="292">
        <v>16</v>
      </c>
      <c r="D1718" s="292">
        <v>2</v>
      </c>
      <c r="E1718" s="292">
        <v>6660</v>
      </c>
      <c r="F1718" s="292">
        <v>3.3</v>
      </c>
      <c r="G1718" s="292">
        <v>0</v>
      </c>
      <c r="H1718" s="292">
        <v>0</v>
      </c>
      <c r="I1718" s="293">
        <v>327</v>
      </c>
      <c r="J1718" s="299">
        <v>1</v>
      </c>
    </row>
    <row r="1719" spans="1:10" ht="20" x14ac:dyDescent="0.2">
      <c r="A1719" s="291">
        <v>803</v>
      </c>
      <c r="B1719" s="292">
        <v>38</v>
      </c>
      <c r="C1719" s="292">
        <v>19</v>
      </c>
      <c r="D1719" s="292">
        <v>4</v>
      </c>
      <c r="E1719" s="292">
        <v>12570</v>
      </c>
      <c r="F1719" s="292">
        <v>3.6</v>
      </c>
      <c r="G1719" s="292">
        <v>1</v>
      </c>
      <c r="H1719" s="292">
        <v>0</v>
      </c>
      <c r="I1719" s="293">
        <v>2911</v>
      </c>
      <c r="J1719" s="299">
        <v>1</v>
      </c>
    </row>
    <row r="1720" spans="1:10" ht="20" x14ac:dyDescent="0.2">
      <c r="A1720" s="291">
        <v>804</v>
      </c>
      <c r="B1720" s="292">
        <v>29</v>
      </c>
      <c r="C1720" s="292">
        <v>17</v>
      </c>
      <c r="D1720" s="292">
        <v>1</v>
      </c>
      <c r="E1720" s="292">
        <v>5410</v>
      </c>
      <c r="F1720" s="292">
        <v>4.9000000000000004</v>
      </c>
      <c r="G1720" s="292">
        <v>1</v>
      </c>
      <c r="H1720" s="292">
        <v>1</v>
      </c>
      <c r="I1720" s="293">
        <v>762</v>
      </c>
      <c r="J1720" s="299">
        <v>1</v>
      </c>
    </row>
    <row r="1721" spans="1:10" ht="20" x14ac:dyDescent="0.2">
      <c r="A1721" s="291">
        <v>810</v>
      </c>
      <c r="B1721" s="292">
        <v>27</v>
      </c>
      <c r="C1721" s="292">
        <v>15</v>
      </c>
      <c r="D1721" s="292">
        <v>1</v>
      </c>
      <c r="E1721" s="292">
        <v>4980</v>
      </c>
      <c r="F1721" s="292">
        <v>6.4</v>
      </c>
      <c r="G1721" s="292">
        <v>1</v>
      </c>
      <c r="H1721" s="292">
        <v>1</v>
      </c>
      <c r="I1721" s="293">
        <v>401</v>
      </c>
      <c r="J1721" s="299">
        <v>1</v>
      </c>
    </row>
    <row r="1722" spans="1:10" ht="20" x14ac:dyDescent="0.2">
      <c r="A1722" s="291">
        <v>812</v>
      </c>
      <c r="B1722" s="292">
        <v>31</v>
      </c>
      <c r="C1722" s="292">
        <v>14</v>
      </c>
      <c r="D1722" s="292">
        <v>2</v>
      </c>
      <c r="E1722" s="292">
        <v>7130</v>
      </c>
      <c r="F1722" s="292">
        <v>5.3</v>
      </c>
      <c r="G1722" s="292">
        <v>1</v>
      </c>
      <c r="H1722" s="292">
        <v>0</v>
      </c>
      <c r="I1722" s="293">
        <v>1050</v>
      </c>
      <c r="J1722" s="299">
        <v>1</v>
      </c>
    </row>
    <row r="1723" spans="1:10" ht="20" x14ac:dyDescent="0.2">
      <c r="A1723" s="291">
        <v>824</v>
      </c>
      <c r="B1723" s="292">
        <v>43</v>
      </c>
      <c r="C1723" s="292">
        <v>14</v>
      </c>
      <c r="D1723" s="292">
        <v>1</v>
      </c>
      <c r="E1723" s="292">
        <v>5640</v>
      </c>
      <c r="F1723" s="292">
        <v>4.5999999999999996</v>
      </c>
      <c r="G1723" s="292">
        <v>0</v>
      </c>
      <c r="H1723" s="292">
        <v>1</v>
      </c>
      <c r="I1723" s="293">
        <v>761</v>
      </c>
      <c r="J1723" s="299">
        <v>1</v>
      </c>
    </row>
    <row r="1724" spans="1:10" ht="20" x14ac:dyDescent="0.2">
      <c r="A1724" s="291">
        <v>826</v>
      </c>
      <c r="B1724" s="292">
        <v>37</v>
      </c>
      <c r="C1724" s="292">
        <v>15</v>
      </c>
      <c r="D1724" s="292">
        <v>1</v>
      </c>
      <c r="E1724" s="292">
        <v>6320</v>
      </c>
      <c r="F1724" s="292">
        <v>5.7</v>
      </c>
      <c r="G1724" s="292">
        <v>0</v>
      </c>
      <c r="H1724" s="292">
        <v>0</v>
      </c>
      <c r="I1724" s="293">
        <v>702</v>
      </c>
      <c r="J1724" s="299">
        <v>1</v>
      </c>
    </row>
    <row r="1725" spans="1:10" ht="20" x14ac:dyDescent="0.2">
      <c r="A1725" s="291">
        <v>828</v>
      </c>
      <c r="B1725" s="292">
        <v>37</v>
      </c>
      <c r="C1725" s="292">
        <v>12</v>
      </c>
      <c r="D1725" s="292">
        <v>1</v>
      </c>
      <c r="E1725" s="292">
        <v>5280</v>
      </c>
      <c r="F1725" s="292">
        <v>4.0999999999999996</v>
      </c>
      <c r="G1725" s="292">
        <v>1</v>
      </c>
      <c r="H1725" s="292">
        <v>0</v>
      </c>
      <c r="I1725" s="293">
        <v>467</v>
      </c>
      <c r="J1725" s="299">
        <v>1</v>
      </c>
    </row>
    <row r="1726" spans="1:10" ht="20" x14ac:dyDescent="0.2">
      <c r="A1726" s="291">
        <v>829</v>
      </c>
      <c r="B1726" s="292">
        <v>26</v>
      </c>
      <c r="C1726" s="292">
        <v>16</v>
      </c>
      <c r="D1726" s="292">
        <v>2</v>
      </c>
      <c r="E1726" s="292">
        <v>5640</v>
      </c>
      <c r="F1726" s="292">
        <v>5.5</v>
      </c>
      <c r="G1726" s="292">
        <v>0</v>
      </c>
      <c r="H1726" s="292">
        <v>0</v>
      </c>
      <c r="I1726" s="293">
        <v>832</v>
      </c>
      <c r="J1726" s="299">
        <v>1</v>
      </c>
    </row>
    <row r="1727" spans="1:10" ht="20" x14ac:dyDescent="0.2">
      <c r="A1727" s="291">
        <v>831</v>
      </c>
      <c r="B1727" s="292">
        <v>35</v>
      </c>
      <c r="C1727" s="292">
        <v>16</v>
      </c>
      <c r="D1727" s="292">
        <v>3</v>
      </c>
      <c r="E1727" s="292">
        <v>6960</v>
      </c>
      <c r="F1727" s="292">
        <v>3.9</v>
      </c>
      <c r="G1727" s="292">
        <v>0</v>
      </c>
      <c r="H1727" s="292">
        <v>0</v>
      </c>
      <c r="I1727" s="293">
        <v>889</v>
      </c>
      <c r="J1727" s="299">
        <v>1</v>
      </c>
    </row>
    <row r="1728" spans="1:10" ht="20" x14ac:dyDescent="0.2">
      <c r="A1728" s="291">
        <v>833</v>
      </c>
      <c r="B1728" s="292">
        <v>51</v>
      </c>
      <c r="C1728" s="292">
        <v>13</v>
      </c>
      <c r="D1728" s="292">
        <v>2</v>
      </c>
      <c r="E1728" s="292">
        <v>4740</v>
      </c>
      <c r="F1728" s="292">
        <v>5.6</v>
      </c>
      <c r="G1728" s="292">
        <v>1</v>
      </c>
      <c r="H1728" s="292">
        <v>0</v>
      </c>
      <c r="I1728" s="293">
        <v>637</v>
      </c>
      <c r="J1728" s="299">
        <v>1</v>
      </c>
    </row>
    <row r="1729" spans="1:10" ht="20" x14ac:dyDescent="0.2">
      <c r="A1729" s="291">
        <v>836</v>
      </c>
      <c r="B1729" s="292">
        <v>26</v>
      </c>
      <c r="C1729" s="292">
        <v>17</v>
      </c>
      <c r="D1729" s="292">
        <v>1</v>
      </c>
      <c r="E1729" s="292">
        <v>5370</v>
      </c>
      <c r="F1729" s="292">
        <v>5.3</v>
      </c>
      <c r="G1729" s="292">
        <v>1</v>
      </c>
      <c r="H1729" s="292">
        <v>1</v>
      </c>
      <c r="I1729" s="293">
        <v>1114</v>
      </c>
      <c r="J1729" s="299">
        <v>1</v>
      </c>
    </row>
    <row r="1730" spans="1:10" ht="20" x14ac:dyDescent="0.2">
      <c r="A1730" s="291">
        <v>844</v>
      </c>
      <c r="B1730" s="292">
        <v>31</v>
      </c>
      <c r="C1730" s="292">
        <v>19</v>
      </c>
      <c r="D1730" s="292">
        <v>1</v>
      </c>
      <c r="E1730" s="292">
        <v>4870</v>
      </c>
      <c r="F1730" s="292">
        <v>5.4</v>
      </c>
      <c r="G1730" s="292">
        <v>0</v>
      </c>
      <c r="H1730" s="292">
        <v>1</v>
      </c>
      <c r="I1730" s="293">
        <v>506</v>
      </c>
      <c r="J1730" s="299">
        <v>1</v>
      </c>
    </row>
    <row r="1731" spans="1:10" ht="20" x14ac:dyDescent="0.2">
      <c r="A1731" s="291">
        <v>852</v>
      </c>
      <c r="B1731" s="292">
        <v>31</v>
      </c>
      <c r="C1731" s="292">
        <v>18</v>
      </c>
      <c r="D1731" s="292">
        <v>3</v>
      </c>
      <c r="E1731" s="292">
        <v>5320</v>
      </c>
      <c r="F1731" s="292">
        <v>5.7</v>
      </c>
      <c r="G1731" s="292">
        <v>1</v>
      </c>
      <c r="H1731" s="292">
        <v>0</v>
      </c>
      <c r="I1731" s="293">
        <v>528</v>
      </c>
      <c r="J1731" s="299">
        <v>1</v>
      </c>
    </row>
    <row r="1732" spans="1:10" ht="20" x14ac:dyDescent="0.2">
      <c r="A1732" s="291">
        <v>856</v>
      </c>
      <c r="B1732" s="292">
        <v>33</v>
      </c>
      <c r="C1732" s="292">
        <v>21</v>
      </c>
      <c r="D1732" s="292">
        <v>1</v>
      </c>
      <c r="E1732" s="292">
        <v>6530</v>
      </c>
      <c r="F1732" s="292">
        <v>3.8</v>
      </c>
      <c r="G1732" s="292">
        <v>1</v>
      </c>
      <c r="H1732" s="292">
        <v>0</v>
      </c>
      <c r="I1732" s="293">
        <v>697</v>
      </c>
      <c r="J1732" s="299">
        <v>1</v>
      </c>
    </row>
    <row r="1733" spans="1:10" ht="20" x14ac:dyDescent="0.2">
      <c r="A1733" s="291">
        <v>860</v>
      </c>
      <c r="B1733" s="292">
        <v>33</v>
      </c>
      <c r="C1733" s="292">
        <v>13</v>
      </c>
      <c r="D1733" s="292">
        <v>4</v>
      </c>
      <c r="E1733" s="292">
        <v>6190</v>
      </c>
      <c r="F1733" s="292">
        <v>5.7</v>
      </c>
      <c r="G1733" s="292">
        <v>1</v>
      </c>
      <c r="H1733" s="292">
        <v>0</v>
      </c>
      <c r="I1733" s="293">
        <v>995</v>
      </c>
      <c r="J1733" s="299">
        <v>1</v>
      </c>
    </row>
    <row r="1734" spans="1:10" ht="20" x14ac:dyDescent="0.2">
      <c r="A1734" s="291">
        <v>865</v>
      </c>
      <c r="B1734" s="292">
        <v>25</v>
      </c>
      <c r="C1734" s="292">
        <v>14</v>
      </c>
      <c r="D1734" s="292">
        <v>1</v>
      </c>
      <c r="E1734" s="292">
        <v>4740</v>
      </c>
      <c r="F1734" s="292">
        <v>1.9</v>
      </c>
      <c r="G1734" s="292">
        <v>1</v>
      </c>
      <c r="H1734" s="292">
        <v>0</v>
      </c>
      <c r="I1734" s="293">
        <v>1168</v>
      </c>
      <c r="J1734" s="299">
        <v>1</v>
      </c>
    </row>
    <row r="1735" spans="1:10" ht="20" x14ac:dyDescent="0.2">
      <c r="A1735" s="291">
        <v>871</v>
      </c>
      <c r="B1735" s="292">
        <v>40</v>
      </c>
      <c r="C1735" s="292">
        <v>12</v>
      </c>
      <c r="D1735" s="292">
        <v>2</v>
      </c>
      <c r="E1735" s="292">
        <v>6730</v>
      </c>
      <c r="F1735" s="292">
        <v>5.3</v>
      </c>
      <c r="G1735" s="292">
        <v>1</v>
      </c>
      <c r="H1735" s="292">
        <v>0</v>
      </c>
      <c r="I1735" s="293">
        <v>1424</v>
      </c>
      <c r="J1735" s="299">
        <v>1</v>
      </c>
    </row>
    <row r="1736" spans="1:10" ht="20" x14ac:dyDescent="0.2">
      <c r="A1736" s="291">
        <v>879</v>
      </c>
      <c r="B1736" s="292">
        <v>25</v>
      </c>
      <c r="C1736" s="292">
        <v>12</v>
      </c>
      <c r="D1736" s="292">
        <v>3</v>
      </c>
      <c r="E1736" s="292">
        <v>5640</v>
      </c>
      <c r="F1736" s="292">
        <v>7.9</v>
      </c>
      <c r="G1736" s="292">
        <v>1</v>
      </c>
      <c r="H1736" s="292">
        <v>0</v>
      </c>
      <c r="I1736" s="293">
        <v>605</v>
      </c>
      <c r="J1736" s="299">
        <v>1</v>
      </c>
    </row>
    <row r="1737" spans="1:10" ht="20" x14ac:dyDescent="0.2">
      <c r="A1737" s="291">
        <v>886</v>
      </c>
      <c r="B1737" s="292">
        <v>41</v>
      </c>
      <c r="C1737" s="292">
        <v>25</v>
      </c>
      <c r="D1737" s="292">
        <v>2</v>
      </c>
      <c r="E1737" s="292">
        <v>7530</v>
      </c>
      <c r="F1737" s="292">
        <v>1.8</v>
      </c>
      <c r="G1737" s="292">
        <v>1</v>
      </c>
      <c r="H1737" s="292">
        <v>0</v>
      </c>
      <c r="I1737" s="293">
        <v>560</v>
      </c>
      <c r="J1737" s="299">
        <v>1</v>
      </c>
    </row>
    <row r="1738" spans="1:10" ht="20" x14ac:dyDescent="0.2">
      <c r="A1738" s="291">
        <v>887</v>
      </c>
      <c r="B1738" s="292">
        <v>30</v>
      </c>
      <c r="C1738" s="292">
        <v>12</v>
      </c>
      <c r="D1738" s="292">
        <v>1</v>
      </c>
      <c r="E1738" s="292">
        <v>5720</v>
      </c>
      <c r="F1738" s="292">
        <v>7.4</v>
      </c>
      <c r="G1738" s="292">
        <v>1</v>
      </c>
      <c r="H1738" s="292">
        <v>1</v>
      </c>
      <c r="I1738" s="293">
        <v>416</v>
      </c>
      <c r="J1738" s="299">
        <v>1</v>
      </c>
    </row>
    <row r="1739" spans="1:10" ht="20" x14ac:dyDescent="0.2">
      <c r="A1739" s="291">
        <v>890</v>
      </c>
      <c r="B1739" s="292">
        <v>51</v>
      </c>
      <c r="C1739" s="292">
        <v>22</v>
      </c>
      <c r="D1739" s="292">
        <v>3</v>
      </c>
      <c r="E1739" s="292">
        <v>9330</v>
      </c>
      <c r="F1739" s="292">
        <v>4.4000000000000004</v>
      </c>
      <c r="G1739" s="292">
        <v>0</v>
      </c>
      <c r="H1739" s="292">
        <v>1</v>
      </c>
      <c r="I1739" s="293">
        <v>3554</v>
      </c>
      <c r="J1739" s="299">
        <v>1</v>
      </c>
    </row>
    <row r="1740" spans="1:10" ht="20" x14ac:dyDescent="0.2">
      <c r="A1740" s="291">
        <v>896</v>
      </c>
      <c r="B1740" s="292">
        <v>27</v>
      </c>
      <c r="C1740" s="292">
        <v>15</v>
      </c>
      <c r="D1740" s="292">
        <v>2</v>
      </c>
      <c r="E1740" s="292">
        <v>6180</v>
      </c>
      <c r="F1740" s="292">
        <v>11</v>
      </c>
      <c r="G1740" s="292">
        <v>0</v>
      </c>
      <c r="H1740" s="292">
        <v>0</v>
      </c>
      <c r="I1740" s="293">
        <v>944</v>
      </c>
      <c r="J1740" s="299">
        <v>1</v>
      </c>
    </row>
    <row r="1741" spans="1:10" ht="20" x14ac:dyDescent="0.2">
      <c r="A1741" s="291">
        <v>897</v>
      </c>
      <c r="B1741" s="292">
        <v>29</v>
      </c>
      <c r="C1741" s="292">
        <v>19</v>
      </c>
      <c r="D1741" s="292">
        <v>1</v>
      </c>
      <c r="E1741" s="292">
        <v>5910</v>
      </c>
      <c r="F1741" s="292">
        <v>5.4</v>
      </c>
      <c r="G1741" s="292">
        <v>1</v>
      </c>
      <c r="H1741" s="292">
        <v>1</v>
      </c>
      <c r="I1741" s="293">
        <v>295</v>
      </c>
      <c r="J1741" s="299">
        <v>1</v>
      </c>
    </row>
    <row r="1742" spans="1:10" ht="20" x14ac:dyDescent="0.2">
      <c r="A1742" s="291">
        <v>898</v>
      </c>
      <c r="B1742" s="292">
        <v>35</v>
      </c>
      <c r="C1742" s="292">
        <v>20</v>
      </c>
      <c r="D1742" s="292">
        <v>2</v>
      </c>
      <c r="E1742" s="292">
        <v>4990</v>
      </c>
      <c r="F1742" s="292">
        <v>3.3</v>
      </c>
      <c r="G1742" s="292">
        <v>1</v>
      </c>
      <c r="H1742" s="292">
        <v>1</v>
      </c>
      <c r="I1742" s="293">
        <v>971</v>
      </c>
      <c r="J1742" s="299">
        <v>1</v>
      </c>
    </row>
    <row r="1743" spans="1:10" ht="20" x14ac:dyDescent="0.2">
      <c r="A1743" s="291">
        <v>901</v>
      </c>
      <c r="B1743" s="292">
        <v>35</v>
      </c>
      <c r="C1743" s="292">
        <v>13</v>
      </c>
      <c r="D1743" s="292">
        <v>1</v>
      </c>
      <c r="E1743" s="292">
        <v>5090</v>
      </c>
      <c r="F1743" s="292">
        <v>4.0999999999999996</v>
      </c>
      <c r="G1743" s="292">
        <v>1</v>
      </c>
      <c r="H1743" s="292">
        <v>1</v>
      </c>
      <c r="I1743" s="293">
        <v>211</v>
      </c>
      <c r="J1743" s="299">
        <v>1</v>
      </c>
    </row>
    <row r="1744" spans="1:10" ht="20" x14ac:dyDescent="0.2">
      <c r="A1744" s="291">
        <v>913</v>
      </c>
      <c r="B1744" s="292">
        <v>34</v>
      </c>
      <c r="C1744" s="292">
        <v>12</v>
      </c>
      <c r="D1744" s="292">
        <v>1</v>
      </c>
      <c r="E1744" s="292">
        <v>5360</v>
      </c>
      <c r="F1744" s="292">
        <v>6.5</v>
      </c>
      <c r="G1744" s="292">
        <v>1</v>
      </c>
      <c r="H1744" s="292">
        <v>0</v>
      </c>
      <c r="I1744" s="293">
        <v>804</v>
      </c>
      <c r="J1744" s="299">
        <v>1</v>
      </c>
    </row>
    <row r="1745" spans="1:10" ht="20" x14ac:dyDescent="0.2">
      <c r="A1745" s="291">
        <v>918</v>
      </c>
      <c r="B1745" s="292">
        <v>51</v>
      </c>
      <c r="C1745" s="292">
        <v>12</v>
      </c>
      <c r="D1745" s="292">
        <v>2</v>
      </c>
      <c r="E1745" s="292">
        <v>5520</v>
      </c>
      <c r="F1745" s="292">
        <v>5.5</v>
      </c>
      <c r="G1745" s="292">
        <v>1</v>
      </c>
      <c r="H1745" s="292">
        <v>0</v>
      </c>
      <c r="I1745" s="293">
        <v>441</v>
      </c>
      <c r="J1745" s="299">
        <v>1</v>
      </c>
    </row>
    <row r="1746" spans="1:10" ht="20" x14ac:dyDescent="0.2">
      <c r="A1746" s="291">
        <v>919</v>
      </c>
      <c r="B1746" s="292">
        <v>32</v>
      </c>
      <c r="C1746" s="292">
        <v>19</v>
      </c>
      <c r="D1746" s="292">
        <v>1</v>
      </c>
      <c r="E1746" s="292">
        <v>5690</v>
      </c>
      <c r="F1746" s="292">
        <v>6.3</v>
      </c>
      <c r="G1746" s="292">
        <v>0</v>
      </c>
      <c r="H1746" s="292">
        <v>0</v>
      </c>
      <c r="I1746" s="293">
        <v>1032</v>
      </c>
      <c r="J1746" s="299">
        <v>1</v>
      </c>
    </row>
    <row r="1747" spans="1:10" ht="20" x14ac:dyDescent="0.2">
      <c r="A1747" s="291">
        <v>926</v>
      </c>
      <c r="B1747" s="292">
        <v>43</v>
      </c>
      <c r="C1747" s="292">
        <v>19</v>
      </c>
      <c r="D1747" s="292">
        <v>2</v>
      </c>
      <c r="E1747" s="292">
        <v>5460</v>
      </c>
      <c r="F1747" s="292">
        <v>5</v>
      </c>
      <c r="G1747" s="292">
        <v>1</v>
      </c>
      <c r="H1747" s="292">
        <v>1</v>
      </c>
      <c r="I1747" s="293">
        <v>915</v>
      </c>
      <c r="J1747" s="299">
        <v>1</v>
      </c>
    </row>
    <row r="1748" spans="1:10" ht="20" x14ac:dyDescent="0.2">
      <c r="A1748" s="291">
        <v>928</v>
      </c>
      <c r="B1748" s="292">
        <v>45</v>
      </c>
      <c r="C1748" s="292">
        <v>34</v>
      </c>
      <c r="D1748" s="292">
        <v>1</v>
      </c>
      <c r="E1748" s="292">
        <v>14090</v>
      </c>
      <c r="F1748" s="292">
        <v>6.3</v>
      </c>
      <c r="G1748" s="292">
        <v>1</v>
      </c>
      <c r="H1748" s="292">
        <v>0</v>
      </c>
      <c r="I1748" s="293">
        <v>1084</v>
      </c>
      <c r="J1748" s="299">
        <v>1</v>
      </c>
    </row>
    <row r="1749" spans="1:10" ht="20" x14ac:dyDescent="0.2">
      <c r="A1749" s="291">
        <v>930</v>
      </c>
      <c r="B1749" s="292">
        <v>37</v>
      </c>
      <c r="C1749" s="292">
        <v>12</v>
      </c>
      <c r="D1749" s="292">
        <v>2</v>
      </c>
      <c r="E1749" s="292">
        <v>5730</v>
      </c>
      <c r="F1749" s="292">
        <v>3.8</v>
      </c>
      <c r="G1749" s="292">
        <v>1</v>
      </c>
      <c r="H1749" s="292">
        <v>1</v>
      </c>
      <c r="I1749" s="293">
        <v>781</v>
      </c>
      <c r="J1749" s="299">
        <v>1</v>
      </c>
    </row>
    <row r="1750" spans="1:10" ht="20" x14ac:dyDescent="0.2">
      <c r="A1750" s="291">
        <v>935</v>
      </c>
      <c r="B1750" s="292">
        <v>44</v>
      </c>
      <c r="C1750" s="292">
        <v>16</v>
      </c>
      <c r="D1750" s="292">
        <v>3</v>
      </c>
      <c r="E1750" s="292">
        <v>11410</v>
      </c>
      <c r="F1750" s="292">
        <v>5.7</v>
      </c>
      <c r="G1750" s="292">
        <v>1</v>
      </c>
      <c r="H1750" s="292">
        <v>1</v>
      </c>
      <c r="I1750" s="293">
        <v>1897</v>
      </c>
      <c r="J1750" s="299">
        <v>1</v>
      </c>
    </row>
    <row r="1751" spans="1:10" ht="20" x14ac:dyDescent="0.2">
      <c r="A1751" s="291">
        <v>940</v>
      </c>
      <c r="B1751" s="292">
        <v>41</v>
      </c>
      <c r="C1751" s="292">
        <v>29</v>
      </c>
      <c r="D1751" s="292">
        <v>1</v>
      </c>
      <c r="E1751" s="292">
        <v>9840</v>
      </c>
      <c r="F1751" s="292">
        <v>5.2</v>
      </c>
      <c r="G1751" s="292">
        <v>0</v>
      </c>
      <c r="H1751" s="292">
        <v>1</v>
      </c>
      <c r="I1751" s="293">
        <v>3023</v>
      </c>
      <c r="J1751" s="299">
        <v>1</v>
      </c>
    </row>
    <row r="1752" spans="1:10" ht="20" x14ac:dyDescent="0.2">
      <c r="A1752" s="291">
        <v>944</v>
      </c>
      <c r="B1752" s="292">
        <v>47</v>
      </c>
      <c r="C1752" s="292">
        <v>13</v>
      </c>
      <c r="D1752" s="292">
        <v>3</v>
      </c>
      <c r="E1752" s="292">
        <v>6960</v>
      </c>
      <c r="F1752" s="292">
        <v>6.1</v>
      </c>
      <c r="G1752" s="292">
        <v>0</v>
      </c>
      <c r="H1752" s="292">
        <v>1</v>
      </c>
      <c r="I1752" s="293">
        <v>683</v>
      </c>
      <c r="J1752" s="299">
        <v>1</v>
      </c>
    </row>
    <row r="1753" spans="1:10" ht="20" x14ac:dyDescent="0.2">
      <c r="A1753" s="291">
        <v>946</v>
      </c>
      <c r="B1753" s="292">
        <v>47</v>
      </c>
      <c r="C1753" s="292">
        <v>29</v>
      </c>
      <c r="D1753" s="292">
        <v>2</v>
      </c>
      <c r="E1753" s="292">
        <v>8580</v>
      </c>
      <c r="F1753" s="292">
        <v>5.6</v>
      </c>
      <c r="G1753" s="292">
        <v>0</v>
      </c>
      <c r="H1753" s="292">
        <v>0</v>
      </c>
      <c r="I1753" s="293">
        <v>1077</v>
      </c>
      <c r="J1753" s="299">
        <v>1</v>
      </c>
    </row>
    <row r="1754" spans="1:10" ht="20" x14ac:dyDescent="0.2">
      <c r="A1754" s="291">
        <v>949</v>
      </c>
      <c r="B1754" s="292">
        <v>38</v>
      </c>
      <c r="C1754" s="292">
        <v>13</v>
      </c>
      <c r="D1754" s="292">
        <v>1</v>
      </c>
      <c r="E1754" s="292">
        <v>5040</v>
      </c>
      <c r="F1754" s="292">
        <v>5.8</v>
      </c>
      <c r="G1754" s="292">
        <v>1</v>
      </c>
      <c r="H1754" s="292">
        <v>0</v>
      </c>
      <c r="I1754" s="293">
        <v>483</v>
      </c>
      <c r="J1754" s="299">
        <v>1</v>
      </c>
    </row>
    <row r="1755" spans="1:10" ht="20" x14ac:dyDescent="0.2">
      <c r="A1755" s="291">
        <v>952</v>
      </c>
      <c r="B1755" s="292">
        <v>35</v>
      </c>
      <c r="C1755" s="292">
        <v>14</v>
      </c>
      <c r="D1755" s="292">
        <v>1</v>
      </c>
      <c r="E1755" s="292">
        <v>5970</v>
      </c>
      <c r="F1755" s="292">
        <v>3</v>
      </c>
      <c r="G1755" s="292">
        <v>1</v>
      </c>
      <c r="H1755" s="292">
        <v>1</v>
      </c>
      <c r="I1755" s="293">
        <v>1327</v>
      </c>
      <c r="J1755" s="299">
        <v>1</v>
      </c>
    </row>
    <row r="1756" spans="1:10" ht="20" x14ac:dyDescent="0.2">
      <c r="A1756" s="291">
        <v>956</v>
      </c>
      <c r="B1756" s="292">
        <v>52</v>
      </c>
      <c r="C1756" s="292">
        <v>17</v>
      </c>
      <c r="D1756" s="292">
        <v>1</v>
      </c>
      <c r="E1756" s="292">
        <v>6090</v>
      </c>
      <c r="F1756" s="292">
        <v>7.6</v>
      </c>
      <c r="G1756" s="292">
        <v>0</v>
      </c>
      <c r="H1756" s="292">
        <v>0</v>
      </c>
      <c r="I1756" s="293">
        <v>401</v>
      </c>
      <c r="J1756" s="299">
        <v>1</v>
      </c>
    </row>
    <row r="1757" spans="1:10" ht="20" x14ac:dyDescent="0.2">
      <c r="A1757" s="291">
        <v>968</v>
      </c>
      <c r="B1757" s="292">
        <v>29</v>
      </c>
      <c r="C1757" s="292">
        <v>18</v>
      </c>
      <c r="D1757" s="292">
        <v>1</v>
      </c>
      <c r="E1757" s="292">
        <v>5260</v>
      </c>
      <c r="F1757" s="292">
        <v>7.4</v>
      </c>
      <c r="G1757" s="292">
        <v>0</v>
      </c>
      <c r="H1757" s="292">
        <v>1</v>
      </c>
      <c r="I1757" s="293">
        <v>1457</v>
      </c>
      <c r="J1757" s="299">
        <v>1</v>
      </c>
    </row>
    <row r="1758" spans="1:10" ht="20" x14ac:dyDescent="0.2">
      <c r="A1758" s="291">
        <v>975</v>
      </c>
      <c r="B1758" s="292">
        <v>42</v>
      </c>
      <c r="C1758" s="292">
        <v>28</v>
      </c>
      <c r="D1758" s="292">
        <v>3</v>
      </c>
      <c r="E1758" s="292">
        <v>7200</v>
      </c>
      <c r="F1758" s="292">
        <v>6.1</v>
      </c>
      <c r="G1758" s="292">
        <v>1</v>
      </c>
      <c r="H1758" s="292">
        <v>1</v>
      </c>
      <c r="I1758" s="293">
        <v>1161</v>
      </c>
      <c r="J1758" s="299">
        <v>1</v>
      </c>
    </row>
    <row r="1759" spans="1:10" ht="20" x14ac:dyDescent="0.2">
      <c r="A1759" s="291">
        <v>994</v>
      </c>
      <c r="B1759" s="292">
        <v>40</v>
      </c>
      <c r="C1759" s="292">
        <v>16</v>
      </c>
      <c r="D1759" s="292">
        <v>3</v>
      </c>
      <c r="E1759" s="292">
        <v>9980</v>
      </c>
      <c r="F1759" s="292">
        <v>3.3</v>
      </c>
      <c r="G1759" s="292">
        <v>1</v>
      </c>
      <c r="H1759" s="292">
        <v>0</v>
      </c>
      <c r="I1759" s="293">
        <v>1841</v>
      </c>
      <c r="J1759" s="299">
        <v>1</v>
      </c>
    </row>
    <row r="1760" spans="1:10" ht="20" x14ac:dyDescent="0.2">
      <c r="A1760" s="291">
        <v>999</v>
      </c>
      <c r="B1760" s="292">
        <v>35</v>
      </c>
      <c r="C1760" s="292">
        <v>16</v>
      </c>
      <c r="D1760" s="292">
        <v>1</v>
      </c>
      <c r="E1760" s="292">
        <v>4970</v>
      </c>
      <c r="F1760" s="292">
        <v>3.7</v>
      </c>
      <c r="G1760" s="292">
        <v>0</v>
      </c>
      <c r="H1760" s="292">
        <v>1</v>
      </c>
      <c r="I1760" s="293">
        <v>1184</v>
      </c>
      <c r="J1760" s="299">
        <v>1</v>
      </c>
    </row>
    <row r="1761" spans="1:10" ht="20" x14ac:dyDescent="0.2">
      <c r="A1761" s="291">
        <v>1004</v>
      </c>
      <c r="B1761" s="292">
        <v>38</v>
      </c>
      <c r="C1761" s="292">
        <v>14</v>
      </c>
      <c r="D1761" s="292">
        <v>1</v>
      </c>
      <c r="E1761" s="292">
        <v>4900</v>
      </c>
      <c r="F1761" s="292">
        <v>3.3</v>
      </c>
      <c r="G1761" s="292">
        <v>0</v>
      </c>
      <c r="H1761" s="292">
        <v>0</v>
      </c>
      <c r="I1761" s="293">
        <v>1044</v>
      </c>
      <c r="J1761" s="299">
        <v>1</v>
      </c>
    </row>
    <row r="1762" spans="1:10" ht="20" x14ac:dyDescent="0.2">
      <c r="A1762" s="291">
        <v>1005</v>
      </c>
      <c r="B1762" s="292">
        <v>37</v>
      </c>
      <c r="C1762" s="292">
        <v>16</v>
      </c>
      <c r="D1762" s="292">
        <v>2</v>
      </c>
      <c r="E1762" s="292">
        <v>5390</v>
      </c>
      <c r="F1762" s="292">
        <v>5.0999999999999996</v>
      </c>
      <c r="G1762" s="292">
        <v>1</v>
      </c>
      <c r="H1762" s="292">
        <v>0</v>
      </c>
      <c r="I1762" s="293">
        <v>473</v>
      </c>
      <c r="J1762" s="299">
        <v>1</v>
      </c>
    </row>
    <row r="1763" spans="1:10" ht="20" x14ac:dyDescent="0.2">
      <c r="A1763" s="291">
        <v>1011</v>
      </c>
      <c r="B1763" s="292">
        <v>27</v>
      </c>
      <c r="C1763" s="292">
        <v>18</v>
      </c>
      <c r="D1763" s="292">
        <v>2</v>
      </c>
      <c r="E1763" s="292">
        <v>4820</v>
      </c>
      <c r="F1763" s="292">
        <v>4.7</v>
      </c>
      <c r="G1763" s="292">
        <v>1</v>
      </c>
      <c r="H1763" s="292">
        <v>0</v>
      </c>
      <c r="I1763" s="293">
        <v>871</v>
      </c>
      <c r="J1763" s="299">
        <v>1</v>
      </c>
    </row>
    <row r="1764" spans="1:10" ht="20" x14ac:dyDescent="0.2">
      <c r="A1764" s="291">
        <v>1015</v>
      </c>
      <c r="B1764" s="292">
        <v>46</v>
      </c>
      <c r="C1764" s="292">
        <v>14</v>
      </c>
      <c r="D1764" s="292">
        <v>1</v>
      </c>
      <c r="E1764" s="292">
        <v>5600</v>
      </c>
      <c r="F1764" s="292">
        <v>5.4</v>
      </c>
      <c r="G1764" s="292">
        <v>0</v>
      </c>
      <c r="H1764" s="292">
        <v>1</v>
      </c>
      <c r="I1764" s="293">
        <v>1115</v>
      </c>
      <c r="J1764" s="299">
        <v>1</v>
      </c>
    </row>
    <row r="1765" spans="1:10" ht="20" x14ac:dyDescent="0.2">
      <c r="A1765" s="291">
        <v>1017</v>
      </c>
      <c r="B1765" s="292">
        <v>39</v>
      </c>
      <c r="C1765" s="292">
        <v>23</v>
      </c>
      <c r="D1765" s="292">
        <v>4</v>
      </c>
      <c r="E1765" s="292">
        <v>9490</v>
      </c>
      <c r="F1765" s="292">
        <v>3</v>
      </c>
      <c r="G1765" s="292">
        <v>0</v>
      </c>
      <c r="H1765" s="292">
        <v>0</v>
      </c>
      <c r="I1765" s="293">
        <v>1594</v>
      </c>
      <c r="J1765" s="299">
        <v>1</v>
      </c>
    </row>
    <row r="1766" spans="1:10" ht="20" x14ac:dyDescent="0.2">
      <c r="A1766" s="291">
        <v>1019</v>
      </c>
      <c r="B1766" s="292">
        <v>31</v>
      </c>
      <c r="C1766" s="292">
        <v>22</v>
      </c>
      <c r="D1766" s="292">
        <v>1</v>
      </c>
      <c r="E1766" s="292">
        <v>6030</v>
      </c>
      <c r="F1766" s="292">
        <v>5.0999999999999996</v>
      </c>
      <c r="G1766" s="292">
        <v>1</v>
      </c>
      <c r="H1766" s="292">
        <v>1</v>
      </c>
      <c r="I1766" s="293">
        <v>757</v>
      </c>
      <c r="J1766" s="299">
        <v>1</v>
      </c>
    </row>
    <row r="1767" spans="1:10" ht="20" x14ac:dyDescent="0.2">
      <c r="A1767" s="291">
        <v>1022</v>
      </c>
      <c r="B1767" s="292">
        <v>47</v>
      </c>
      <c r="C1767" s="292">
        <v>35</v>
      </c>
      <c r="D1767" s="292">
        <v>2</v>
      </c>
      <c r="E1767" s="292">
        <v>14260</v>
      </c>
      <c r="F1767" s="292">
        <v>3.3</v>
      </c>
      <c r="G1767" s="292">
        <v>1</v>
      </c>
      <c r="H1767" s="292">
        <v>0</v>
      </c>
      <c r="I1767" s="293">
        <v>1980</v>
      </c>
      <c r="J1767" s="299">
        <v>1</v>
      </c>
    </row>
    <row r="1768" spans="1:10" ht="20" x14ac:dyDescent="0.2">
      <c r="A1768" s="291">
        <v>1026</v>
      </c>
      <c r="B1768" s="292">
        <v>30</v>
      </c>
      <c r="C1768" s="292">
        <v>17</v>
      </c>
      <c r="D1768" s="292">
        <v>3</v>
      </c>
      <c r="E1768" s="292">
        <v>7620</v>
      </c>
      <c r="F1768" s="292">
        <v>6.5</v>
      </c>
      <c r="G1768" s="292">
        <v>1</v>
      </c>
      <c r="H1768" s="292">
        <v>1</v>
      </c>
      <c r="I1768" s="293">
        <v>536</v>
      </c>
      <c r="J1768" s="299">
        <v>1</v>
      </c>
    </row>
    <row r="1769" spans="1:10" ht="20" x14ac:dyDescent="0.2">
      <c r="A1769" s="291">
        <v>1027</v>
      </c>
      <c r="B1769" s="292">
        <v>36</v>
      </c>
      <c r="C1769" s="292">
        <v>20</v>
      </c>
      <c r="D1769" s="292">
        <v>2</v>
      </c>
      <c r="E1769" s="292">
        <v>6430</v>
      </c>
      <c r="F1769" s="292">
        <v>5.5</v>
      </c>
      <c r="G1769" s="292">
        <v>1</v>
      </c>
      <c r="H1769" s="292">
        <v>1</v>
      </c>
      <c r="I1769" s="293">
        <v>365</v>
      </c>
      <c r="J1769" s="299">
        <v>1</v>
      </c>
    </row>
    <row r="1770" spans="1:10" ht="20" x14ac:dyDescent="0.2">
      <c r="A1770" s="291">
        <v>1036</v>
      </c>
      <c r="B1770" s="292">
        <v>43</v>
      </c>
      <c r="C1770" s="292">
        <v>15</v>
      </c>
      <c r="D1770" s="292">
        <v>3</v>
      </c>
      <c r="E1770" s="292">
        <v>7760</v>
      </c>
      <c r="F1770" s="292">
        <v>6.1</v>
      </c>
      <c r="G1770" s="292">
        <v>1</v>
      </c>
      <c r="H1770" s="292">
        <v>1</v>
      </c>
      <c r="I1770" s="293">
        <v>1775</v>
      </c>
      <c r="J1770" s="299">
        <v>1</v>
      </c>
    </row>
    <row r="1771" spans="1:10" ht="20" x14ac:dyDescent="0.2">
      <c r="A1771" s="291">
        <v>1037</v>
      </c>
      <c r="B1771" s="292">
        <v>23</v>
      </c>
      <c r="C1771" s="292">
        <v>13</v>
      </c>
      <c r="D1771" s="292">
        <v>1</v>
      </c>
      <c r="E1771" s="292">
        <v>5230</v>
      </c>
      <c r="F1771" s="292">
        <v>4.2</v>
      </c>
      <c r="G1771" s="292">
        <v>1</v>
      </c>
      <c r="H1771" s="292">
        <v>1</v>
      </c>
      <c r="I1771" s="293">
        <v>769</v>
      </c>
      <c r="J1771" s="299">
        <v>1</v>
      </c>
    </row>
    <row r="1772" spans="1:10" ht="20" x14ac:dyDescent="0.2">
      <c r="A1772" s="291">
        <v>1041</v>
      </c>
      <c r="B1772" s="292">
        <v>50</v>
      </c>
      <c r="C1772" s="292">
        <v>14</v>
      </c>
      <c r="D1772" s="292">
        <v>1</v>
      </c>
      <c r="E1772" s="292">
        <v>5530</v>
      </c>
      <c r="F1772" s="292">
        <v>5.9</v>
      </c>
      <c r="G1772" s="292">
        <v>0</v>
      </c>
      <c r="H1772" s="292">
        <v>0</v>
      </c>
      <c r="I1772" s="293">
        <v>106</v>
      </c>
      <c r="J1772" s="299">
        <v>1</v>
      </c>
    </row>
    <row r="1773" spans="1:10" ht="20" x14ac:dyDescent="0.2">
      <c r="A1773" s="291">
        <v>1045</v>
      </c>
      <c r="B1773" s="292">
        <v>25</v>
      </c>
      <c r="C1773" s="292">
        <v>12</v>
      </c>
      <c r="D1773" s="292">
        <v>2</v>
      </c>
      <c r="E1773" s="292">
        <v>5750</v>
      </c>
      <c r="F1773" s="292">
        <v>7.1</v>
      </c>
      <c r="G1773" s="292">
        <v>1</v>
      </c>
      <c r="H1773" s="292">
        <v>0</v>
      </c>
      <c r="I1773" s="293">
        <v>918</v>
      </c>
      <c r="J1773" s="299">
        <v>1</v>
      </c>
    </row>
    <row r="1774" spans="1:10" ht="20" x14ac:dyDescent="0.2">
      <c r="A1774" s="291">
        <v>1050</v>
      </c>
      <c r="B1774" s="292">
        <v>36</v>
      </c>
      <c r="C1774" s="292">
        <v>13</v>
      </c>
      <c r="D1774" s="292">
        <v>2</v>
      </c>
      <c r="E1774" s="292">
        <v>5970</v>
      </c>
      <c r="F1774" s="292">
        <v>2.5</v>
      </c>
      <c r="G1774" s="292">
        <v>0</v>
      </c>
      <c r="H1774" s="292">
        <v>0</v>
      </c>
      <c r="I1774" s="293">
        <v>2278</v>
      </c>
      <c r="J1774" s="299">
        <v>1</v>
      </c>
    </row>
    <row r="1775" spans="1:10" ht="20" x14ac:dyDescent="0.2">
      <c r="A1775" s="291">
        <v>1052</v>
      </c>
      <c r="B1775" s="292">
        <v>41</v>
      </c>
      <c r="C1775" s="292">
        <v>13</v>
      </c>
      <c r="D1775" s="292">
        <v>2</v>
      </c>
      <c r="E1775" s="292">
        <v>5420</v>
      </c>
      <c r="F1775" s="292">
        <v>9.5</v>
      </c>
      <c r="G1775" s="292">
        <v>1</v>
      </c>
      <c r="H1775" s="292">
        <v>0</v>
      </c>
      <c r="I1775" s="293">
        <v>726</v>
      </c>
      <c r="J1775" s="299">
        <v>1</v>
      </c>
    </row>
    <row r="1776" spans="1:10" ht="20" x14ac:dyDescent="0.2">
      <c r="A1776" s="291">
        <v>1062</v>
      </c>
      <c r="B1776" s="292">
        <v>30</v>
      </c>
      <c r="C1776" s="292">
        <v>20</v>
      </c>
      <c r="D1776" s="292">
        <v>1</v>
      </c>
      <c r="E1776" s="292">
        <v>6080</v>
      </c>
      <c r="F1776" s="292">
        <v>3.2</v>
      </c>
      <c r="G1776" s="292">
        <v>1</v>
      </c>
      <c r="H1776" s="292">
        <v>1</v>
      </c>
      <c r="I1776" s="293">
        <v>37</v>
      </c>
      <c r="J1776" s="299">
        <v>1</v>
      </c>
    </row>
    <row r="1777" spans="1:10" ht="20" x14ac:dyDescent="0.2">
      <c r="A1777" s="291">
        <v>1063</v>
      </c>
      <c r="B1777" s="292">
        <v>35</v>
      </c>
      <c r="C1777" s="292">
        <v>17</v>
      </c>
      <c r="D1777" s="292">
        <v>1</v>
      </c>
      <c r="E1777" s="292">
        <v>8600</v>
      </c>
      <c r="F1777" s="292">
        <v>4.0999999999999996</v>
      </c>
      <c r="G1777" s="292">
        <v>0</v>
      </c>
      <c r="H1777" s="292">
        <v>0</v>
      </c>
      <c r="I1777" s="293">
        <v>1562</v>
      </c>
      <c r="J1777" s="299">
        <v>1</v>
      </c>
    </row>
    <row r="1778" spans="1:10" ht="20" x14ac:dyDescent="0.2">
      <c r="A1778" s="291">
        <v>1066</v>
      </c>
      <c r="B1778" s="292">
        <v>26</v>
      </c>
      <c r="C1778" s="292">
        <v>12</v>
      </c>
      <c r="D1778" s="292">
        <v>2</v>
      </c>
      <c r="E1778" s="292">
        <v>5440</v>
      </c>
      <c r="F1778" s="292">
        <v>5.5</v>
      </c>
      <c r="G1778" s="292">
        <v>0</v>
      </c>
      <c r="H1778" s="292">
        <v>1</v>
      </c>
      <c r="I1778" s="293">
        <v>1692</v>
      </c>
      <c r="J1778" s="299">
        <v>1</v>
      </c>
    </row>
    <row r="1779" spans="1:10" ht="20" x14ac:dyDescent="0.2">
      <c r="A1779" s="291">
        <v>1069</v>
      </c>
      <c r="B1779" s="292">
        <v>37</v>
      </c>
      <c r="C1779" s="292">
        <v>26</v>
      </c>
      <c r="D1779" s="292">
        <v>2</v>
      </c>
      <c r="E1779" s="292">
        <v>8610</v>
      </c>
      <c r="F1779" s="292">
        <v>4.3</v>
      </c>
      <c r="G1779" s="292">
        <v>1</v>
      </c>
      <c r="H1779" s="292">
        <v>0</v>
      </c>
      <c r="I1779" s="293">
        <v>1497</v>
      </c>
      <c r="J1779" s="299">
        <v>1</v>
      </c>
    </row>
    <row r="1780" spans="1:10" ht="20" x14ac:dyDescent="0.2">
      <c r="A1780" s="291">
        <v>1071</v>
      </c>
      <c r="B1780" s="292">
        <v>27</v>
      </c>
      <c r="C1780" s="292">
        <v>15</v>
      </c>
      <c r="D1780" s="292">
        <v>1</v>
      </c>
      <c r="E1780" s="292">
        <v>5510</v>
      </c>
      <c r="F1780" s="292">
        <v>6.2</v>
      </c>
      <c r="G1780" s="292">
        <v>1</v>
      </c>
      <c r="H1780" s="292">
        <v>0</v>
      </c>
      <c r="I1780" s="293">
        <v>117</v>
      </c>
      <c r="J1780" s="299">
        <v>1</v>
      </c>
    </row>
    <row r="1781" spans="1:10" ht="20" x14ac:dyDescent="0.2">
      <c r="A1781" s="291">
        <v>1074</v>
      </c>
      <c r="B1781" s="292">
        <v>43</v>
      </c>
      <c r="C1781" s="292">
        <v>17</v>
      </c>
      <c r="D1781" s="292">
        <v>3</v>
      </c>
      <c r="E1781" s="292">
        <v>9360</v>
      </c>
      <c r="F1781" s="292">
        <v>3.9</v>
      </c>
      <c r="G1781" s="292">
        <v>1</v>
      </c>
      <c r="H1781" s="292">
        <v>0</v>
      </c>
      <c r="I1781" s="293">
        <v>1883</v>
      </c>
      <c r="J1781" s="299">
        <v>1</v>
      </c>
    </row>
    <row r="1782" spans="1:10" ht="20" x14ac:dyDescent="0.2">
      <c r="A1782" s="291">
        <v>1075</v>
      </c>
      <c r="B1782" s="292">
        <v>36</v>
      </c>
      <c r="C1782" s="292">
        <v>25</v>
      </c>
      <c r="D1782" s="292">
        <v>2</v>
      </c>
      <c r="E1782" s="292">
        <v>8710</v>
      </c>
      <c r="F1782" s="292">
        <v>4.0999999999999996</v>
      </c>
      <c r="G1782" s="292">
        <v>1</v>
      </c>
      <c r="H1782" s="292">
        <v>0</v>
      </c>
      <c r="I1782" s="293">
        <v>1239</v>
      </c>
      <c r="J1782" s="299">
        <v>1</v>
      </c>
    </row>
    <row r="1783" spans="1:10" ht="20" x14ac:dyDescent="0.2">
      <c r="A1783" s="291">
        <v>1078</v>
      </c>
      <c r="B1783" s="292">
        <v>35</v>
      </c>
      <c r="C1783" s="292">
        <v>27</v>
      </c>
      <c r="D1783" s="292">
        <v>1</v>
      </c>
      <c r="E1783" s="292">
        <v>9890</v>
      </c>
      <c r="F1783" s="292">
        <v>4.3</v>
      </c>
      <c r="G1783" s="292">
        <v>1</v>
      </c>
      <c r="H1783" s="292">
        <v>0</v>
      </c>
      <c r="I1783" s="293">
        <v>1978</v>
      </c>
      <c r="J1783" s="299">
        <v>1</v>
      </c>
    </row>
    <row r="1784" spans="1:10" ht="20" x14ac:dyDescent="0.2">
      <c r="A1784" s="291">
        <v>1090</v>
      </c>
      <c r="B1784" s="292">
        <v>33</v>
      </c>
      <c r="C1784" s="292">
        <v>18</v>
      </c>
      <c r="D1784" s="292">
        <v>2</v>
      </c>
      <c r="E1784" s="292">
        <v>5890</v>
      </c>
      <c r="F1784" s="292">
        <v>6.4</v>
      </c>
      <c r="G1784" s="292">
        <v>0</v>
      </c>
      <c r="H1784" s="292">
        <v>0</v>
      </c>
      <c r="I1784" s="293">
        <v>838</v>
      </c>
      <c r="J1784" s="299">
        <v>1</v>
      </c>
    </row>
    <row r="1785" spans="1:10" ht="20" x14ac:dyDescent="0.2">
      <c r="A1785" s="291">
        <v>1093</v>
      </c>
      <c r="B1785" s="292">
        <v>34</v>
      </c>
      <c r="C1785" s="292">
        <v>12</v>
      </c>
      <c r="D1785" s="292">
        <v>3</v>
      </c>
      <c r="E1785" s="292">
        <v>4860</v>
      </c>
      <c r="F1785" s="292">
        <v>4.3</v>
      </c>
      <c r="G1785" s="292">
        <v>0</v>
      </c>
      <c r="H1785" s="292">
        <v>1</v>
      </c>
      <c r="I1785" s="293">
        <v>519</v>
      </c>
      <c r="J1785" s="299">
        <v>1</v>
      </c>
    </row>
    <row r="1786" spans="1:10" ht="20" x14ac:dyDescent="0.2">
      <c r="A1786" s="291">
        <v>1110</v>
      </c>
      <c r="B1786" s="292">
        <v>43</v>
      </c>
      <c r="C1786" s="292">
        <v>19</v>
      </c>
      <c r="D1786" s="292">
        <v>2</v>
      </c>
      <c r="E1786" s="292">
        <v>6230</v>
      </c>
      <c r="F1786" s="292">
        <v>2.4</v>
      </c>
      <c r="G1786" s="292">
        <v>0</v>
      </c>
      <c r="H1786" s="292">
        <v>1</v>
      </c>
      <c r="I1786" s="293">
        <v>771</v>
      </c>
      <c r="J1786" s="299">
        <v>1</v>
      </c>
    </row>
    <row r="1787" spans="1:10" ht="20" x14ac:dyDescent="0.2">
      <c r="A1787" s="291">
        <v>1112</v>
      </c>
      <c r="B1787" s="292">
        <v>49</v>
      </c>
      <c r="C1787" s="292">
        <v>12</v>
      </c>
      <c r="D1787" s="292">
        <v>3</v>
      </c>
      <c r="E1787" s="292">
        <v>6410</v>
      </c>
      <c r="F1787" s="292">
        <v>4.8</v>
      </c>
      <c r="G1787" s="292">
        <v>1</v>
      </c>
      <c r="H1787" s="292">
        <v>0</v>
      </c>
      <c r="I1787" s="293">
        <v>566</v>
      </c>
      <c r="J1787" s="299">
        <v>1</v>
      </c>
    </row>
    <row r="1788" spans="1:10" ht="20" x14ac:dyDescent="0.2">
      <c r="A1788" s="291">
        <v>1116</v>
      </c>
      <c r="B1788" s="292">
        <v>40</v>
      </c>
      <c r="C1788" s="292">
        <v>16</v>
      </c>
      <c r="D1788" s="292">
        <v>1</v>
      </c>
      <c r="E1788" s="292">
        <v>5270</v>
      </c>
      <c r="F1788" s="292">
        <v>8</v>
      </c>
      <c r="G1788" s="292">
        <v>1</v>
      </c>
      <c r="H1788" s="292">
        <v>1</v>
      </c>
      <c r="I1788" s="293">
        <v>569</v>
      </c>
      <c r="J1788" s="299">
        <v>1</v>
      </c>
    </row>
    <row r="1789" spans="1:10" ht="20" x14ac:dyDescent="0.2">
      <c r="A1789" s="291">
        <v>1118</v>
      </c>
      <c r="B1789" s="292">
        <v>30</v>
      </c>
      <c r="C1789" s="292">
        <v>20</v>
      </c>
      <c r="D1789" s="292">
        <v>1</v>
      </c>
      <c r="E1789" s="292">
        <v>5500</v>
      </c>
      <c r="F1789" s="292">
        <v>6.1</v>
      </c>
      <c r="G1789" s="292">
        <v>1</v>
      </c>
      <c r="H1789" s="292">
        <v>1</v>
      </c>
      <c r="I1789" s="293">
        <v>1245</v>
      </c>
      <c r="J1789" s="299">
        <v>1</v>
      </c>
    </row>
    <row r="1790" spans="1:10" ht="20" x14ac:dyDescent="0.2">
      <c r="A1790" s="291">
        <v>1119</v>
      </c>
      <c r="B1790" s="292">
        <v>34</v>
      </c>
      <c r="C1790" s="292">
        <v>15</v>
      </c>
      <c r="D1790" s="292">
        <v>2</v>
      </c>
      <c r="E1790" s="292">
        <v>4480</v>
      </c>
      <c r="F1790" s="292">
        <v>2.8</v>
      </c>
      <c r="G1790" s="292">
        <v>1</v>
      </c>
      <c r="H1790" s="292">
        <v>1</v>
      </c>
      <c r="I1790" s="293">
        <v>689</v>
      </c>
      <c r="J1790" s="299">
        <v>1</v>
      </c>
    </row>
    <row r="1791" spans="1:10" ht="20" x14ac:dyDescent="0.2">
      <c r="A1791" s="291">
        <v>1120</v>
      </c>
      <c r="B1791" s="292">
        <v>28</v>
      </c>
      <c r="C1791" s="292">
        <v>15</v>
      </c>
      <c r="D1791" s="292">
        <v>2</v>
      </c>
      <c r="E1791" s="292">
        <v>5360</v>
      </c>
      <c r="F1791" s="292">
        <v>7.4</v>
      </c>
      <c r="G1791" s="292">
        <v>0</v>
      </c>
      <c r="H1791" s="292">
        <v>1</v>
      </c>
      <c r="I1791" s="293">
        <v>204</v>
      </c>
      <c r="J1791" s="299">
        <v>1</v>
      </c>
    </row>
    <row r="1792" spans="1:10" ht="20" x14ac:dyDescent="0.2">
      <c r="A1792" s="291">
        <v>1121</v>
      </c>
      <c r="B1792" s="292">
        <v>48</v>
      </c>
      <c r="C1792" s="292">
        <v>13</v>
      </c>
      <c r="D1792" s="292">
        <v>1</v>
      </c>
      <c r="E1792" s="292">
        <v>5840</v>
      </c>
      <c r="F1792" s="292">
        <v>1.9</v>
      </c>
      <c r="G1792" s="292">
        <v>1</v>
      </c>
      <c r="H1792" s="292">
        <v>0</v>
      </c>
      <c r="I1792" s="293">
        <v>315</v>
      </c>
      <c r="J1792" s="299">
        <v>1</v>
      </c>
    </row>
    <row r="1793" spans="1:10" ht="20" x14ac:dyDescent="0.2">
      <c r="A1793" s="291">
        <v>1122</v>
      </c>
      <c r="B1793" s="292">
        <v>40</v>
      </c>
      <c r="C1793" s="292">
        <v>26</v>
      </c>
      <c r="D1793" s="292">
        <v>1</v>
      </c>
      <c r="E1793" s="292">
        <v>5790</v>
      </c>
      <c r="F1793" s="292">
        <v>5.2</v>
      </c>
      <c r="G1793" s="292">
        <v>1</v>
      </c>
      <c r="H1793" s="292">
        <v>0</v>
      </c>
      <c r="I1793" s="293">
        <v>761</v>
      </c>
      <c r="J1793" s="299">
        <v>1</v>
      </c>
    </row>
    <row r="1794" spans="1:10" ht="20" x14ac:dyDescent="0.2">
      <c r="A1794" s="291">
        <v>1137</v>
      </c>
      <c r="B1794" s="292">
        <v>33</v>
      </c>
      <c r="C1794" s="292">
        <v>14</v>
      </c>
      <c r="D1794" s="292">
        <v>1</v>
      </c>
      <c r="E1794" s="292">
        <v>4930</v>
      </c>
      <c r="F1794" s="292">
        <v>5</v>
      </c>
      <c r="G1794" s="292">
        <v>1</v>
      </c>
      <c r="H1794" s="292">
        <v>0</v>
      </c>
      <c r="I1794" s="293">
        <v>423</v>
      </c>
      <c r="J1794" s="299">
        <v>1</v>
      </c>
    </row>
    <row r="1795" spans="1:10" ht="20" x14ac:dyDescent="0.2">
      <c r="A1795" s="291">
        <v>1141</v>
      </c>
      <c r="B1795" s="292">
        <v>28</v>
      </c>
      <c r="C1795" s="292">
        <v>13</v>
      </c>
      <c r="D1795" s="292">
        <v>1</v>
      </c>
      <c r="E1795" s="292">
        <v>4880</v>
      </c>
      <c r="F1795" s="292">
        <v>4.7</v>
      </c>
      <c r="G1795" s="292">
        <v>1</v>
      </c>
      <c r="H1795" s="292">
        <v>1</v>
      </c>
      <c r="I1795" s="293">
        <v>600</v>
      </c>
      <c r="J1795" s="299">
        <v>1</v>
      </c>
    </row>
    <row r="1796" spans="1:10" ht="20" x14ac:dyDescent="0.2">
      <c r="A1796" s="291">
        <v>1143</v>
      </c>
      <c r="B1796" s="292">
        <v>36</v>
      </c>
      <c r="C1796" s="292">
        <v>18</v>
      </c>
      <c r="D1796" s="292">
        <v>1</v>
      </c>
      <c r="E1796" s="292">
        <v>5970</v>
      </c>
      <c r="F1796" s="292">
        <v>3.8</v>
      </c>
      <c r="G1796" s="292">
        <v>0</v>
      </c>
      <c r="H1796" s="292">
        <v>0</v>
      </c>
      <c r="I1796" s="293">
        <v>1425</v>
      </c>
      <c r="J1796" s="299">
        <v>1</v>
      </c>
    </row>
    <row r="1797" spans="1:10" ht="20" x14ac:dyDescent="0.2">
      <c r="A1797" s="291">
        <v>1146</v>
      </c>
      <c r="B1797" s="292">
        <v>29</v>
      </c>
      <c r="C1797" s="292">
        <v>13</v>
      </c>
      <c r="D1797" s="292">
        <v>1</v>
      </c>
      <c r="E1797" s="292">
        <v>4860</v>
      </c>
      <c r="F1797" s="292">
        <v>6.7</v>
      </c>
      <c r="G1797" s="292">
        <v>0</v>
      </c>
      <c r="H1797" s="292">
        <v>0</v>
      </c>
      <c r="I1797" s="293">
        <v>1352</v>
      </c>
      <c r="J1797" s="299">
        <v>1</v>
      </c>
    </row>
    <row r="1798" spans="1:10" ht="20" x14ac:dyDescent="0.2">
      <c r="A1798" s="291">
        <v>1151</v>
      </c>
      <c r="B1798" s="292">
        <v>37</v>
      </c>
      <c r="C1798" s="292">
        <v>24</v>
      </c>
      <c r="D1798" s="292">
        <v>2</v>
      </c>
      <c r="E1798" s="292">
        <v>7790.0000000000009</v>
      </c>
      <c r="F1798" s="292">
        <v>5.3</v>
      </c>
      <c r="G1798" s="292">
        <v>1</v>
      </c>
      <c r="H1798" s="292">
        <v>1</v>
      </c>
      <c r="I1798" s="293">
        <v>2094</v>
      </c>
      <c r="J1798" s="299">
        <v>1</v>
      </c>
    </row>
    <row r="1799" spans="1:10" ht="20" x14ac:dyDescent="0.2">
      <c r="A1799" s="291">
        <v>1152</v>
      </c>
      <c r="B1799" s="292">
        <v>33</v>
      </c>
      <c r="C1799" s="292">
        <v>17</v>
      </c>
      <c r="D1799" s="292">
        <v>4</v>
      </c>
      <c r="E1799" s="292">
        <v>6690</v>
      </c>
      <c r="F1799" s="292">
        <v>2.2999999999999998</v>
      </c>
      <c r="G1799" s="292">
        <v>1</v>
      </c>
      <c r="H1799" s="292">
        <v>0</v>
      </c>
      <c r="I1799" s="293">
        <v>737</v>
      </c>
      <c r="J1799" s="299">
        <v>1</v>
      </c>
    </row>
    <row r="1800" spans="1:10" ht="20" x14ac:dyDescent="0.2">
      <c r="A1800" s="291">
        <v>1156</v>
      </c>
      <c r="B1800" s="292">
        <v>44</v>
      </c>
      <c r="C1800" s="292">
        <v>16</v>
      </c>
      <c r="D1800" s="292">
        <v>1</v>
      </c>
      <c r="E1800" s="292">
        <v>4860</v>
      </c>
      <c r="F1800" s="292">
        <v>3.6</v>
      </c>
      <c r="G1800" s="292">
        <v>1</v>
      </c>
      <c r="H1800" s="292">
        <v>0</v>
      </c>
      <c r="I1800" s="293">
        <v>277</v>
      </c>
      <c r="J1800" s="299">
        <v>1</v>
      </c>
    </row>
    <row r="1801" spans="1:10" ht="20" x14ac:dyDescent="0.2">
      <c r="A1801" s="291">
        <v>1160</v>
      </c>
      <c r="B1801" s="292">
        <v>43</v>
      </c>
      <c r="C1801" s="292">
        <v>14</v>
      </c>
      <c r="D1801" s="292">
        <v>2</v>
      </c>
      <c r="E1801" s="292">
        <v>6010</v>
      </c>
      <c r="F1801" s="292">
        <v>5.8</v>
      </c>
      <c r="G1801" s="292">
        <v>1</v>
      </c>
      <c r="H1801" s="292">
        <v>1</v>
      </c>
      <c r="I1801" s="293">
        <v>533</v>
      </c>
      <c r="J1801" s="299">
        <v>1</v>
      </c>
    </row>
    <row r="1802" spans="1:10" ht="20" x14ac:dyDescent="0.2">
      <c r="A1802" s="291">
        <v>1162</v>
      </c>
      <c r="B1802" s="292">
        <v>50</v>
      </c>
      <c r="C1802" s="292">
        <v>21</v>
      </c>
      <c r="D1802" s="292">
        <v>3</v>
      </c>
      <c r="E1802" s="292">
        <v>13610</v>
      </c>
      <c r="F1802" s="292">
        <v>4.5</v>
      </c>
      <c r="G1802" s="292">
        <v>1</v>
      </c>
      <c r="H1802" s="292">
        <v>1</v>
      </c>
      <c r="I1802" s="293">
        <v>600</v>
      </c>
      <c r="J1802" s="299">
        <v>1</v>
      </c>
    </row>
    <row r="1803" spans="1:10" ht="20" x14ac:dyDescent="0.2">
      <c r="A1803" s="291">
        <v>1164</v>
      </c>
      <c r="B1803" s="292">
        <v>37</v>
      </c>
      <c r="C1803" s="292">
        <v>20</v>
      </c>
      <c r="D1803" s="292">
        <v>3</v>
      </c>
      <c r="E1803" s="292">
        <v>9020</v>
      </c>
      <c r="F1803" s="292">
        <v>6</v>
      </c>
      <c r="G1803" s="292">
        <v>1</v>
      </c>
      <c r="H1803" s="292">
        <v>1</v>
      </c>
      <c r="I1803" s="293">
        <v>2195</v>
      </c>
      <c r="J1803" s="299">
        <v>1</v>
      </c>
    </row>
    <row r="1804" spans="1:10" ht="20" x14ac:dyDescent="0.2">
      <c r="A1804" s="291">
        <v>1168</v>
      </c>
      <c r="B1804" s="292">
        <v>44</v>
      </c>
      <c r="C1804" s="292">
        <v>21</v>
      </c>
      <c r="D1804" s="292">
        <v>2</v>
      </c>
      <c r="E1804" s="292">
        <v>9850</v>
      </c>
      <c r="F1804" s="292">
        <v>6.6</v>
      </c>
      <c r="G1804" s="292">
        <v>0</v>
      </c>
      <c r="H1804" s="292">
        <v>1</v>
      </c>
      <c r="I1804" s="293">
        <v>1823</v>
      </c>
      <c r="J1804" s="299">
        <v>1</v>
      </c>
    </row>
    <row r="1805" spans="1:10" ht="20" x14ac:dyDescent="0.2">
      <c r="A1805" s="291">
        <v>1174</v>
      </c>
      <c r="B1805" s="292">
        <v>46</v>
      </c>
      <c r="C1805" s="292">
        <v>13</v>
      </c>
      <c r="D1805" s="292">
        <v>3</v>
      </c>
      <c r="E1805" s="292">
        <v>11270</v>
      </c>
      <c r="F1805" s="292">
        <v>4.0999999999999996</v>
      </c>
      <c r="G1805" s="292">
        <v>1</v>
      </c>
      <c r="H1805" s="292">
        <v>0</v>
      </c>
      <c r="I1805" s="293">
        <v>2188</v>
      </c>
      <c r="J1805" s="299">
        <v>1</v>
      </c>
    </row>
    <row r="1806" spans="1:10" ht="20" x14ac:dyDescent="0.2">
      <c r="A1806" s="291">
        <v>1176</v>
      </c>
      <c r="B1806" s="292">
        <v>29</v>
      </c>
      <c r="C1806" s="292">
        <v>16</v>
      </c>
      <c r="D1806" s="292">
        <v>3</v>
      </c>
      <c r="E1806" s="292">
        <v>7970</v>
      </c>
      <c r="F1806" s="292">
        <v>3</v>
      </c>
      <c r="G1806" s="292">
        <v>1</v>
      </c>
      <c r="H1806" s="292">
        <v>0</v>
      </c>
      <c r="I1806" s="293">
        <v>657</v>
      </c>
      <c r="J1806" s="299">
        <v>1</v>
      </c>
    </row>
    <row r="1807" spans="1:10" ht="20" x14ac:dyDescent="0.2">
      <c r="A1807" s="291">
        <v>1182</v>
      </c>
      <c r="B1807" s="292">
        <v>32</v>
      </c>
      <c r="C1807" s="292">
        <v>12</v>
      </c>
      <c r="D1807" s="292">
        <v>1</v>
      </c>
      <c r="E1807" s="292">
        <v>6760</v>
      </c>
      <c r="F1807" s="292">
        <v>4.4000000000000004</v>
      </c>
      <c r="G1807" s="292">
        <v>1</v>
      </c>
      <c r="H1807" s="292">
        <v>1</v>
      </c>
      <c r="I1807" s="293">
        <v>1654</v>
      </c>
      <c r="J1807" s="299">
        <v>1</v>
      </c>
    </row>
    <row r="1808" spans="1:10" ht="20" x14ac:dyDescent="0.2">
      <c r="A1808" s="291">
        <v>1185</v>
      </c>
      <c r="B1808" s="292">
        <v>57</v>
      </c>
      <c r="C1808" s="292">
        <v>38</v>
      </c>
      <c r="D1808" s="292">
        <v>2</v>
      </c>
      <c r="E1808" s="292">
        <v>28360.000000000004</v>
      </c>
      <c r="F1808" s="292">
        <v>6.9</v>
      </c>
      <c r="G1808" s="292">
        <v>0</v>
      </c>
      <c r="H1808" s="292">
        <v>0</v>
      </c>
      <c r="I1808" s="293">
        <v>1539</v>
      </c>
      <c r="J1808" s="299">
        <v>1</v>
      </c>
    </row>
    <row r="1809" spans="1:10" ht="20" x14ac:dyDescent="0.2">
      <c r="A1809" s="291">
        <v>1203</v>
      </c>
      <c r="B1809" s="292">
        <v>35</v>
      </c>
      <c r="C1809" s="292">
        <v>27</v>
      </c>
      <c r="D1809" s="292">
        <v>1</v>
      </c>
      <c r="E1809" s="292">
        <v>6210</v>
      </c>
      <c r="F1809" s="292">
        <v>3.8</v>
      </c>
      <c r="G1809" s="292">
        <v>1</v>
      </c>
      <c r="H1809" s="292">
        <v>0</v>
      </c>
      <c r="I1809" s="293">
        <v>1341</v>
      </c>
      <c r="J1809" s="299">
        <v>1</v>
      </c>
    </row>
    <row r="1810" spans="1:10" ht="20" x14ac:dyDescent="0.2">
      <c r="A1810" s="291">
        <v>1217</v>
      </c>
      <c r="B1810" s="292">
        <v>47</v>
      </c>
      <c r="C1810" s="292">
        <v>13</v>
      </c>
      <c r="D1810" s="292">
        <v>3</v>
      </c>
      <c r="E1810" s="292">
        <v>5000</v>
      </c>
      <c r="F1810" s="292">
        <v>6.8</v>
      </c>
      <c r="G1810" s="292">
        <v>1</v>
      </c>
      <c r="H1810" s="292">
        <v>0</v>
      </c>
      <c r="I1810" s="293">
        <v>1349</v>
      </c>
      <c r="J1810" s="299">
        <v>1</v>
      </c>
    </row>
    <row r="1811" spans="1:10" ht="20" x14ac:dyDescent="0.2">
      <c r="A1811" s="291">
        <v>1222</v>
      </c>
      <c r="B1811" s="292">
        <v>40</v>
      </c>
      <c r="C1811" s="292">
        <v>17</v>
      </c>
      <c r="D1811" s="292">
        <v>1</v>
      </c>
      <c r="E1811" s="292">
        <v>5390</v>
      </c>
      <c r="F1811" s="292">
        <v>4.0999999999999996</v>
      </c>
      <c r="G1811" s="292">
        <v>0</v>
      </c>
      <c r="H1811" s="292">
        <v>0</v>
      </c>
      <c r="I1811" s="293">
        <v>1813</v>
      </c>
      <c r="J1811" s="299">
        <v>1</v>
      </c>
    </row>
    <row r="1812" spans="1:10" ht="20" x14ac:dyDescent="0.2">
      <c r="A1812" s="291">
        <v>1224</v>
      </c>
      <c r="B1812" s="292">
        <v>26</v>
      </c>
      <c r="C1812" s="292">
        <v>15</v>
      </c>
      <c r="D1812" s="292">
        <v>2</v>
      </c>
      <c r="E1812" s="292">
        <v>5720</v>
      </c>
      <c r="F1812" s="292">
        <v>5.6</v>
      </c>
      <c r="G1812" s="292">
        <v>1</v>
      </c>
      <c r="H1812" s="292">
        <v>0</v>
      </c>
      <c r="I1812" s="293">
        <v>86</v>
      </c>
      <c r="J1812" s="299">
        <v>1</v>
      </c>
    </row>
    <row r="1813" spans="1:10" ht="20" x14ac:dyDescent="0.2">
      <c r="A1813" s="291">
        <v>1234</v>
      </c>
      <c r="B1813" s="292">
        <v>41</v>
      </c>
      <c r="C1813" s="292">
        <v>17</v>
      </c>
      <c r="D1813" s="292">
        <v>1</v>
      </c>
      <c r="E1813" s="292">
        <v>5520</v>
      </c>
      <c r="F1813" s="292">
        <v>1.7</v>
      </c>
      <c r="G1813" s="292">
        <v>1</v>
      </c>
      <c r="H1813" s="292">
        <v>1</v>
      </c>
      <c r="I1813" s="293">
        <v>304</v>
      </c>
      <c r="J1813" s="299">
        <v>1</v>
      </c>
    </row>
    <row r="1814" spans="1:10" ht="20" x14ac:dyDescent="0.2">
      <c r="A1814" s="291">
        <v>1237</v>
      </c>
      <c r="B1814" s="292">
        <v>41</v>
      </c>
      <c r="C1814" s="292">
        <v>18</v>
      </c>
      <c r="D1814" s="292">
        <v>5</v>
      </c>
      <c r="E1814" s="292">
        <v>25960.000000000004</v>
      </c>
      <c r="F1814" s="292">
        <v>5.5</v>
      </c>
      <c r="G1814" s="292">
        <v>0</v>
      </c>
      <c r="H1814" s="292">
        <v>1</v>
      </c>
      <c r="I1814" s="293">
        <v>4197</v>
      </c>
      <c r="J1814" s="299">
        <v>1</v>
      </c>
    </row>
    <row r="1815" spans="1:10" ht="20" x14ac:dyDescent="0.2">
      <c r="A1815" s="291">
        <v>1241</v>
      </c>
      <c r="B1815" s="292">
        <v>28</v>
      </c>
      <c r="C1815" s="292">
        <v>19</v>
      </c>
      <c r="D1815" s="292">
        <v>1</v>
      </c>
      <c r="E1815" s="292">
        <v>5870</v>
      </c>
      <c r="F1815" s="292">
        <v>6.5</v>
      </c>
      <c r="G1815" s="292">
        <v>1</v>
      </c>
      <c r="H1815" s="292">
        <v>0</v>
      </c>
      <c r="I1815" s="293">
        <v>339</v>
      </c>
      <c r="J1815" s="299">
        <v>1</v>
      </c>
    </row>
    <row r="1816" spans="1:10" ht="20" x14ac:dyDescent="0.2">
      <c r="A1816" s="291">
        <v>1243</v>
      </c>
      <c r="B1816" s="292">
        <v>32</v>
      </c>
      <c r="C1816" s="292">
        <v>14</v>
      </c>
      <c r="D1816" s="292">
        <v>1</v>
      </c>
      <c r="E1816" s="292">
        <v>4470</v>
      </c>
      <c r="F1816" s="292">
        <v>0.1</v>
      </c>
      <c r="G1816" s="292">
        <v>1</v>
      </c>
      <c r="H1816" s="292">
        <v>1</v>
      </c>
      <c r="I1816" s="293">
        <v>750</v>
      </c>
      <c r="J1816" s="299">
        <v>1</v>
      </c>
    </row>
    <row r="1817" spans="1:10" ht="20" x14ac:dyDescent="0.2">
      <c r="A1817" s="291">
        <v>1244</v>
      </c>
      <c r="B1817" s="292">
        <v>45</v>
      </c>
      <c r="C1817" s="292">
        <v>13</v>
      </c>
      <c r="D1817" s="292">
        <v>1</v>
      </c>
      <c r="E1817" s="292">
        <v>6830</v>
      </c>
      <c r="F1817" s="292">
        <v>4.8</v>
      </c>
      <c r="G1817" s="292">
        <v>1</v>
      </c>
      <c r="H1817" s="292">
        <v>1</v>
      </c>
      <c r="I1817" s="293">
        <v>1714</v>
      </c>
      <c r="J1817" s="299">
        <v>1</v>
      </c>
    </row>
    <row r="1818" spans="1:10" ht="20" x14ac:dyDescent="0.2">
      <c r="A1818" s="291">
        <v>1245</v>
      </c>
      <c r="B1818" s="292">
        <v>23</v>
      </c>
      <c r="C1818" s="292">
        <v>13</v>
      </c>
      <c r="D1818" s="292">
        <v>2</v>
      </c>
      <c r="E1818" s="292">
        <v>4830</v>
      </c>
      <c r="F1818" s="292">
        <v>4.9000000000000004</v>
      </c>
      <c r="G1818" s="292">
        <v>1</v>
      </c>
      <c r="H1818" s="292">
        <v>0</v>
      </c>
      <c r="I1818" s="293">
        <v>739</v>
      </c>
      <c r="J1818" s="299">
        <v>1</v>
      </c>
    </row>
    <row r="1819" spans="1:10" ht="20" x14ac:dyDescent="0.2">
      <c r="A1819" s="291">
        <v>1246</v>
      </c>
      <c r="B1819" s="292">
        <v>33</v>
      </c>
      <c r="C1819" s="292">
        <v>12</v>
      </c>
      <c r="D1819" s="292">
        <v>4</v>
      </c>
      <c r="E1819" s="292">
        <v>4870</v>
      </c>
      <c r="F1819" s="292">
        <v>5.3</v>
      </c>
      <c r="G1819" s="292">
        <v>1</v>
      </c>
      <c r="H1819" s="292">
        <v>0</v>
      </c>
      <c r="I1819" s="293">
        <v>1048</v>
      </c>
      <c r="J1819" s="299">
        <v>1</v>
      </c>
    </row>
    <row r="1820" spans="1:10" ht="20" x14ac:dyDescent="0.2">
      <c r="A1820" s="291">
        <v>1249</v>
      </c>
      <c r="B1820" s="292">
        <v>42</v>
      </c>
      <c r="C1820" s="292">
        <v>18</v>
      </c>
      <c r="D1820" s="292">
        <v>3</v>
      </c>
      <c r="E1820" s="292">
        <v>6540</v>
      </c>
      <c r="F1820" s="292">
        <v>6.2</v>
      </c>
      <c r="G1820" s="292">
        <v>1</v>
      </c>
      <c r="H1820" s="292">
        <v>1</v>
      </c>
      <c r="I1820" s="293">
        <v>2434</v>
      </c>
      <c r="J1820" s="299">
        <v>1</v>
      </c>
    </row>
    <row r="1821" spans="1:10" ht="20" x14ac:dyDescent="0.2">
      <c r="A1821" s="291">
        <v>1250</v>
      </c>
      <c r="B1821" s="292">
        <v>37</v>
      </c>
      <c r="C1821" s="292">
        <v>14</v>
      </c>
      <c r="D1821" s="292">
        <v>1</v>
      </c>
      <c r="E1821" s="292">
        <v>5140</v>
      </c>
      <c r="F1821" s="292">
        <v>1.6</v>
      </c>
      <c r="G1821" s="292">
        <v>0</v>
      </c>
      <c r="H1821" s="292">
        <v>0</v>
      </c>
      <c r="I1821" s="293">
        <v>810</v>
      </c>
      <c r="J1821" s="299">
        <v>1</v>
      </c>
    </row>
    <row r="1822" spans="1:10" ht="20" x14ac:dyDescent="0.2">
      <c r="A1822" s="291">
        <v>1253</v>
      </c>
      <c r="B1822" s="292">
        <v>40</v>
      </c>
      <c r="C1822" s="292">
        <v>12</v>
      </c>
      <c r="D1822" s="292">
        <v>2</v>
      </c>
      <c r="E1822" s="292">
        <v>6230</v>
      </c>
      <c r="F1822" s="292">
        <v>2.2000000000000002</v>
      </c>
      <c r="G1822" s="292">
        <v>0</v>
      </c>
      <c r="H1822" s="292">
        <v>0</v>
      </c>
      <c r="I1822" s="293">
        <v>859</v>
      </c>
      <c r="J1822" s="299">
        <v>1</v>
      </c>
    </row>
    <row r="1823" spans="1:10" ht="20" x14ac:dyDescent="0.2">
      <c r="A1823" s="291">
        <v>1261</v>
      </c>
      <c r="B1823" s="292">
        <v>24</v>
      </c>
      <c r="C1823" s="292">
        <v>13</v>
      </c>
      <c r="D1823" s="292">
        <v>2</v>
      </c>
      <c r="E1823" s="292">
        <v>4380</v>
      </c>
      <c r="F1823" s="292">
        <v>6.6</v>
      </c>
      <c r="G1823" s="292">
        <v>1</v>
      </c>
      <c r="H1823" s="292">
        <v>0</v>
      </c>
      <c r="I1823" s="293">
        <v>135</v>
      </c>
      <c r="J1823" s="299">
        <v>1</v>
      </c>
    </row>
    <row r="1824" spans="1:10" ht="20" x14ac:dyDescent="0.2">
      <c r="A1824" s="291">
        <v>1263</v>
      </c>
      <c r="B1824" s="292">
        <v>39</v>
      </c>
      <c r="C1824" s="292">
        <v>16</v>
      </c>
      <c r="D1824" s="292">
        <v>2</v>
      </c>
      <c r="E1824" s="292">
        <v>7840.0000000000009</v>
      </c>
      <c r="F1824" s="292">
        <v>1.6</v>
      </c>
      <c r="G1824" s="292">
        <v>1</v>
      </c>
      <c r="H1824" s="292">
        <v>0</v>
      </c>
      <c r="I1824" s="293">
        <v>757</v>
      </c>
      <c r="J1824" s="299">
        <v>1</v>
      </c>
    </row>
    <row r="1825" spans="1:10" ht="20" x14ac:dyDescent="0.2">
      <c r="A1825" s="291">
        <v>1264</v>
      </c>
      <c r="B1825" s="292">
        <v>37</v>
      </c>
      <c r="C1825" s="292">
        <v>18</v>
      </c>
      <c r="D1825" s="292">
        <v>2</v>
      </c>
      <c r="E1825" s="292">
        <v>7190</v>
      </c>
      <c r="F1825" s="292">
        <v>4.8</v>
      </c>
      <c r="G1825" s="292">
        <v>0</v>
      </c>
      <c r="H1825" s="292">
        <v>0</v>
      </c>
      <c r="I1825" s="293">
        <v>832</v>
      </c>
      <c r="J1825" s="299">
        <v>1</v>
      </c>
    </row>
    <row r="1826" spans="1:10" ht="20" x14ac:dyDescent="0.2">
      <c r="A1826" s="291">
        <v>1267</v>
      </c>
      <c r="B1826" s="292">
        <v>46</v>
      </c>
      <c r="C1826" s="292">
        <v>29</v>
      </c>
      <c r="D1826" s="292">
        <v>1</v>
      </c>
      <c r="E1826" s="292">
        <v>6890</v>
      </c>
      <c r="F1826" s="292">
        <v>3</v>
      </c>
      <c r="G1826" s="292">
        <v>0</v>
      </c>
      <c r="H1826" s="292">
        <v>1</v>
      </c>
      <c r="I1826" s="293">
        <v>803</v>
      </c>
      <c r="J1826" s="299">
        <v>1</v>
      </c>
    </row>
    <row r="1827" spans="1:10" ht="20" x14ac:dyDescent="0.2">
      <c r="A1827" s="291">
        <v>1269</v>
      </c>
      <c r="B1827" s="292">
        <v>36</v>
      </c>
      <c r="C1827" s="292">
        <v>22</v>
      </c>
      <c r="D1827" s="292">
        <v>3</v>
      </c>
      <c r="E1827" s="292">
        <v>23080</v>
      </c>
      <c r="F1827" s="292">
        <v>4.7</v>
      </c>
      <c r="G1827" s="292">
        <v>1</v>
      </c>
      <c r="H1827" s="292">
        <v>1</v>
      </c>
      <c r="I1827" s="293">
        <v>2123</v>
      </c>
      <c r="J1827" s="299">
        <v>1</v>
      </c>
    </row>
    <row r="1828" spans="1:10" ht="20" x14ac:dyDescent="0.2">
      <c r="A1828" s="291">
        <v>1274</v>
      </c>
      <c r="B1828" s="292">
        <v>48</v>
      </c>
      <c r="C1828" s="292">
        <v>12</v>
      </c>
      <c r="D1828" s="292">
        <v>2</v>
      </c>
      <c r="E1828" s="292">
        <v>5650</v>
      </c>
      <c r="F1828" s="292">
        <v>8.1999999999999993</v>
      </c>
      <c r="G1828" s="292">
        <v>0</v>
      </c>
      <c r="H1828" s="292">
        <v>0</v>
      </c>
      <c r="I1828" s="293">
        <v>724</v>
      </c>
      <c r="J1828" s="299">
        <v>1</v>
      </c>
    </row>
    <row r="1829" spans="1:10" ht="20" x14ac:dyDescent="0.2">
      <c r="A1829" s="291">
        <v>1280</v>
      </c>
      <c r="B1829" s="292">
        <v>23</v>
      </c>
      <c r="C1829" s="292">
        <v>12</v>
      </c>
      <c r="D1829" s="292">
        <v>2</v>
      </c>
      <c r="E1829" s="292">
        <v>4390</v>
      </c>
      <c r="F1829" s="292">
        <v>7.5</v>
      </c>
      <c r="G1829" s="292">
        <v>1</v>
      </c>
      <c r="H1829" s="292">
        <v>0</v>
      </c>
      <c r="I1829" s="293">
        <v>1072</v>
      </c>
      <c r="J1829" s="299">
        <v>1</v>
      </c>
    </row>
    <row r="1830" spans="1:10" ht="20" x14ac:dyDescent="0.2">
      <c r="A1830" s="291">
        <v>1286</v>
      </c>
      <c r="B1830" s="292">
        <v>33</v>
      </c>
      <c r="C1830" s="292">
        <v>12</v>
      </c>
      <c r="D1830" s="292">
        <v>3</v>
      </c>
      <c r="E1830" s="292">
        <v>4580</v>
      </c>
      <c r="F1830" s="292">
        <v>6.8</v>
      </c>
      <c r="G1830" s="292">
        <v>1</v>
      </c>
      <c r="H1830" s="292">
        <v>0</v>
      </c>
      <c r="I1830" s="293">
        <v>380</v>
      </c>
      <c r="J1830" s="299">
        <v>1</v>
      </c>
    </row>
    <row r="1831" spans="1:10" ht="20" x14ac:dyDescent="0.2">
      <c r="A1831" s="291">
        <v>1289</v>
      </c>
      <c r="B1831" s="292">
        <v>36</v>
      </c>
      <c r="C1831" s="292">
        <v>13</v>
      </c>
      <c r="D1831" s="292">
        <v>3</v>
      </c>
      <c r="E1831" s="292">
        <v>6390</v>
      </c>
      <c r="F1831" s="292">
        <v>5.8</v>
      </c>
      <c r="G1831" s="292">
        <v>0</v>
      </c>
      <c r="H1831" s="292">
        <v>0</v>
      </c>
      <c r="I1831" s="293">
        <v>777</v>
      </c>
      <c r="J1831" s="299">
        <v>1</v>
      </c>
    </row>
    <row r="1832" spans="1:10" ht="20" x14ac:dyDescent="0.2">
      <c r="A1832" s="291">
        <v>1298</v>
      </c>
      <c r="B1832" s="292">
        <v>28</v>
      </c>
      <c r="C1832" s="292">
        <v>19</v>
      </c>
      <c r="D1832" s="292">
        <v>1</v>
      </c>
      <c r="E1832" s="292">
        <v>5160</v>
      </c>
      <c r="F1832" s="292">
        <v>3.8</v>
      </c>
      <c r="G1832" s="292">
        <v>1</v>
      </c>
      <c r="H1832" s="292">
        <v>0</v>
      </c>
      <c r="I1832" s="293">
        <v>1185</v>
      </c>
      <c r="J1832" s="299">
        <v>1</v>
      </c>
    </row>
    <row r="1833" spans="1:10" ht="20" x14ac:dyDescent="0.2">
      <c r="A1833" s="291">
        <v>1299</v>
      </c>
      <c r="B1833" s="292">
        <v>58</v>
      </c>
      <c r="C1833" s="292">
        <v>19</v>
      </c>
      <c r="D1833" s="292">
        <v>2</v>
      </c>
      <c r="E1833" s="292">
        <v>8500</v>
      </c>
      <c r="F1833" s="292">
        <v>5</v>
      </c>
      <c r="G1833" s="292">
        <v>1</v>
      </c>
      <c r="H1833" s="292">
        <v>0</v>
      </c>
      <c r="I1833" s="293">
        <v>663</v>
      </c>
      <c r="J1833" s="299">
        <v>1</v>
      </c>
    </row>
    <row r="1834" spans="1:10" ht="20" x14ac:dyDescent="0.2">
      <c r="A1834" s="291">
        <v>1300</v>
      </c>
      <c r="B1834" s="292">
        <v>29</v>
      </c>
      <c r="C1834" s="292">
        <v>13</v>
      </c>
      <c r="D1834" s="292">
        <v>3</v>
      </c>
      <c r="E1834" s="292">
        <v>5240</v>
      </c>
      <c r="F1834" s="292">
        <v>5.6</v>
      </c>
      <c r="G1834" s="292">
        <v>1</v>
      </c>
      <c r="H1834" s="292">
        <v>1</v>
      </c>
      <c r="I1834" s="293">
        <v>1255</v>
      </c>
      <c r="J1834" s="299">
        <v>1</v>
      </c>
    </row>
    <row r="1835" spans="1:10" ht="20" x14ac:dyDescent="0.2">
      <c r="A1835" s="291">
        <v>1301</v>
      </c>
      <c r="B1835" s="292">
        <v>33</v>
      </c>
      <c r="C1835" s="292">
        <v>20</v>
      </c>
      <c r="D1835" s="292">
        <v>1</v>
      </c>
      <c r="E1835" s="292">
        <v>6080</v>
      </c>
      <c r="F1835" s="292">
        <v>3.3</v>
      </c>
      <c r="G1835" s="292">
        <v>0</v>
      </c>
      <c r="H1835" s="292">
        <v>0</v>
      </c>
      <c r="I1835" s="293">
        <v>854</v>
      </c>
      <c r="J1835" s="299">
        <v>1</v>
      </c>
    </row>
    <row r="1836" spans="1:10" ht="20" x14ac:dyDescent="0.2">
      <c r="A1836" s="291">
        <v>1303</v>
      </c>
      <c r="B1836" s="292">
        <v>26</v>
      </c>
      <c r="C1836" s="292">
        <v>13</v>
      </c>
      <c r="D1836" s="292">
        <v>1</v>
      </c>
      <c r="E1836" s="292">
        <v>4590</v>
      </c>
      <c r="F1836" s="292">
        <v>7.3</v>
      </c>
      <c r="G1836" s="292">
        <v>1</v>
      </c>
      <c r="H1836" s="292">
        <v>0</v>
      </c>
      <c r="I1836" s="293">
        <v>678</v>
      </c>
      <c r="J1836" s="299">
        <v>1</v>
      </c>
    </row>
    <row r="1837" spans="1:10" ht="20" x14ac:dyDescent="0.2">
      <c r="A1837" s="291">
        <v>1304</v>
      </c>
      <c r="B1837" s="292">
        <v>42</v>
      </c>
      <c r="C1837" s="292">
        <v>12</v>
      </c>
      <c r="D1837" s="292">
        <v>3</v>
      </c>
      <c r="E1837" s="292">
        <v>5860</v>
      </c>
      <c r="F1837" s="292">
        <v>7.3</v>
      </c>
      <c r="G1837" s="292">
        <v>1</v>
      </c>
      <c r="H1837" s="292">
        <v>0</v>
      </c>
      <c r="I1837" s="293">
        <v>473</v>
      </c>
      <c r="J1837" s="299">
        <v>1</v>
      </c>
    </row>
    <row r="1838" spans="1:10" ht="20" x14ac:dyDescent="0.2">
      <c r="A1838" s="291">
        <v>1312</v>
      </c>
      <c r="B1838" s="292">
        <v>42</v>
      </c>
      <c r="C1838" s="292">
        <v>14</v>
      </c>
      <c r="D1838" s="292">
        <v>3</v>
      </c>
      <c r="E1838" s="292">
        <v>5330</v>
      </c>
      <c r="F1838" s="292">
        <v>7.2</v>
      </c>
      <c r="G1838" s="292">
        <v>1</v>
      </c>
      <c r="H1838" s="292">
        <v>0</v>
      </c>
      <c r="I1838" s="293">
        <v>657</v>
      </c>
      <c r="J1838" s="299">
        <v>1</v>
      </c>
    </row>
    <row r="1839" spans="1:10" ht="20" x14ac:dyDescent="0.2">
      <c r="A1839" s="291">
        <v>1317</v>
      </c>
      <c r="B1839" s="292">
        <v>42</v>
      </c>
      <c r="C1839" s="292">
        <v>12</v>
      </c>
      <c r="D1839" s="292">
        <v>1</v>
      </c>
      <c r="E1839" s="292">
        <v>5430</v>
      </c>
      <c r="F1839" s="292">
        <v>4.5999999999999996</v>
      </c>
      <c r="G1839" s="292">
        <v>0</v>
      </c>
      <c r="H1839" s="292">
        <v>0</v>
      </c>
      <c r="I1839" s="293">
        <v>1160</v>
      </c>
      <c r="J1839" s="299">
        <v>1</v>
      </c>
    </row>
    <row r="1840" spans="1:10" ht="20" x14ac:dyDescent="0.2">
      <c r="A1840" s="291">
        <v>1322</v>
      </c>
      <c r="B1840" s="292">
        <v>24</v>
      </c>
      <c r="C1840" s="292">
        <v>13</v>
      </c>
      <c r="D1840" s="292">
        <v>1</v>
      </c>
      <c r="E1840" s="292">
        <v>4730</v>
      </c>
      <c r="F1840" s="292">
        <v>4.5999999999999996</v>
      </c>
      <c r="G1840" s="292">
        <v>1</v>
      </c>
      <c r="H1840" s="292">
        <v>0</v>
      </c>
      <c r="I1840" s="293">
        <v>1226</v>
      </c>
      <c r="J1840" s="299">
        <v>1</v>
      </c>
    </row>
    <row r="1841" spans="1:10" ht="20" x14ac:dyDescent="0.2">
      <c r="A1841" s="291">
        <v>1324</v>
      </c>
      <c r="B1841" s="292">
        <v>26</v>
      </c>
      <c r="C1841" s="292">
        <v>14</v>
      </c>
      <c r="D1841" s="292">
        <v>1</v>
      </c>
      <c r="E1841" s="292">
        <v>4850</v>
      </c>
      <c r="F1841" s="292">
        <v>2.2000000000000002</v>
      </c>
      <c r="G1841" s="292">
        <v>1</v>
      </c>
      <c r="H1841" s="292">
        <v>1</v>
      </c>
      <c r="I1841" s="293">
        <v>474</v>
      </c>
      <c r="J1841" s="299">
        <v>1</v>
      </c>
    </row>
    <row r="1842" spans="1:10" ht="20" x14ac:dyDescent="0.2">
      <c r="A1842" s="291">
        <v>1326</v>
      </c>
      <c r="B1842" s="292">
        <v>36</v>
      </c>
      <c r="C1842" s="292">
        <v>15</v>
      </c>
      <c r="D1842" s="292">
        <v>2</v>
      </c>
      <c r="E1842" s="292">
        <v>8340</v>
      </c>
      <c r="F1842" s="292">
        <v>6.1</v>
      </c>
      <c r="G1842" s="292">
        <v>1</v>
      </c>
      <c r="H1842" s="292">
        <v>0</v>
      </c>
      <c r="I1842" s="293">
        <v>1385</v>
      </c>
      <c r="J1842" s="299">
        <v>1</v>
      </c>
    </row>
    <row r="1843" spans="1:10" ht="20" x14ac:dyDescent="0.2">
      <c r="A1843" s="291">
        <v>1327</v>
      </c>
      <c r="B1843" s="292">
        <v>50</v>
      </c>
      <c r="C1843" s="292">
        <v>42</v>
      </c>
      <c r="D1843" s="292">
        <v>1</v>
      </c>
      <c r="E1843" s="292">
        <v>15500</v>
      </c>
      <c r="F1843" s="292">
        <v>2.4</v>
      </c>
      <c r="G1843" s="292">
        <v>0</v>
      </c>
      <c r="H1843" s="292">
        <v>1</v>
      </c>
      <c r="I1843" s="293">
        <v>2222</v>
      </c>
      <c r="J1843" s="299">
        <v>1</v>
      </c>
    </row>
    <row r="1844" spans="1:10" ht="20" x14ac:dyDescent="0.2">
      <c r="A1844" s="291">
        <v>1337</v>
      </c>
      <c r="B1844" s="292">
        <v>43</v>
      </c>
      <c r="C1844" s="292">
        <v>18</v>
      </c>
      <c r="D1844" s="292">
        <v>2</v>
      </c>
      <c r="E1844" s="292">
        <v>6390</v>
      </c>
      <c r="F1844" s="292">
        <v>5.3</v>
      </c>
      <c r="G1844" s="292">
        <v>1</v>
      </c>
      <c r="H1844" s="292">
        <v>0</v>
      </c>
      <c r="I1844" s="293">
        <v>738</v>
      </c>
      <c r="J1844" s="299">
        <v>1</v>
      </c>
    </row>
    <row r="1845" spans="1:10" ht="20" x14ac:dyDescent="0.2">
      <c r="A1845" s="291">
        <v>1338</v>
      </c>
      <c r="B1845" s="292">
        <v>30</v>
      </c>
      <c r="C1845" s="292">
        <v>16</v>
      </c>
      <c r="D1845" s="292">
        <v>2</v>
      </c>
      <c r="E1845" s="292">
        <v>5080</v>
      </c>
      <c r="F1845" s="292">
        <v>5</v>
      </c>
      <c r="G1845" s="292">
        <v>1</v>
      </c>
      <c r="H1845" s="292">
        <v>1</v>
      </c>
      <c r="I1845" s="293">
        <v>651</v>
      </c>
      <c r="J1845" s="299">
        <v>1</v>
      </c>
    </row>
    <row r="1846" spans="1:10" ht="20" x14ac:dyDescent="0.2">
      <c r="A1846" s="291">
        <v>1342</v>
      </c>
      <c r="B1846" s="292">
        <v>46</v>
      </c>
      <c r="C1846" s="292">
        <v>34</v>
      </c>
      <c r="D1846" s="292">
        <v>1</v>
      </c>
      <c r="E1846" s="292">
        <v>11580.000000000002</v>
      </c>
      <c r="F1846" s="292">
        <v>9</v>
      </c>
      <c r="G1846" s="292">
        <v>1</v>
      </c>
      <c r="H1846" s="292">
        <v>0</v>
      </c>
      <c r="I1846" s="293">
        <v>1696</v>
      </c>
      <c r="J1846" s="299">
        <v>1</v>
      </c>
    </row>
    <row r="1847" spans="1:10" ht="20" x14ac:dyDescent="0.2">
      <c r="A1847" s="291">
        <v>1344</v>
      </c>
      <c r="B1847" s="292">
        <v>32</v>
      </c>
      <c r="C1847" s="292">
        <v>16</v>
      </c>
      <c r="D1847" s="292">
        <v>2</v>
      </c>
      <c r="E1847" s="292">
        <v>6210</v>
      </c>
      <c r="F1847" s="292">
        <v>4</v>
      </c>
      <c r="G1847" s="292">
        <v>0</v>
      </c>
      <c r="H1847" s="292">
        <v>0</v>
      </c>
      <c r="I1847" s="293">
        <v>309</v>
      </c>
      <c r="J1847" s="299">
        <v>1</v>
      </c>
    </row>
    <row r="1848" spans="1:10" ht="20" x14ac:dyDescent="0.2">
      <c r="A1848" s="291">
        <v>1353</v>
      </c>
      <c r="B1848" s="292">
        <v>38</v>
      </c>
      <c r="C1848" s="292">
        <v>12</v>
      </c>
      <c r="D1848" s="292">
        <v>1</v>
      </c>
      <c r="E1848" s="292">
        <v>5640</v>
      </c>
      <c r="F1848" s="292">
        <v>7.4</v>
      </c>
      <c r="G1848" s="292">
        <v>1</v>
      </c>
      <c r="H1848" s="292">
        <v>0</v>
      </c>
      <c r="I1848" s="293">
        <v>130</v>
      </c>
      <c r="J1848" s="299">
        <v>1</v>
      </c>
    </row>
    <row r="1849" spans="1:10" ht="20" x14ac:dyDescent="0.2">
      <c r="A1849" s="291">
        <v>1361</v>
      </c>
      <c r="B1849" s="292">
        <v>30</v>
      </c>
      <c r="C1849" s="292">
        <v>18</v>
      </c>
      <c r="D1849" s="292">
        <v>2</v>
      </c>
      <c r="E1849" s="292">
        <v>9040</v>
      </c>
      <c r="F1849" s="292">
        <v>8.3000000000000007</v>
      </c>
      <c r="G1849" s="292">
        <v>1</v>
      </c>
      <c r="H1849" s="292">
        <v>1</v>
      </c>
      <c r="I1849" s="293">
        <v>1205</v>
      </c>
      <c r="J1849" s="299">
        <v>1</v>
      </c>
    </row>
    <row r="1850" spans="1:10" ht="20" x14ac:dyDescent="0.2">
      <c r="A1850" s="291">
        <v>1363</v>
      </c>
      <c r="B1850" s="292">
        <v>28</v>
      </c>
      <c r="C1850" s="292">
        <v>16</v>
      </c>
      <c r="D1850" s="292">
        <v>1</v>
      </c>
      <c r="E1850" s="292">
        <v>5210</v>
      </c>
      <c r="F1850" s="292">
        <v>6.3</v>
      </c>
      <c r="G1850" s="292">
        <v>0</v>
      </c>
      <c r="H1850" s="292">
        <v>0</v>
      </c>
      <c r="I1850" s="293">
        <v>1448</v>
      </c>
      <c r="J1850" s="299">
        <v>1</v>
      </c>
    </row>
    <row r="1851" spans="1:10" ht="20" x14ac:dyDescent="0.2">
      <c r="A1851" s="291">
        <v>1371</v>
      </c>
      <c r="B1851" s="292">
        <v>42</v>
      </c>
      <c r="C1851" s="292">
        <v>14</v>
      </c>
      <c r="D1851" s="292">
        <v>3</v>
      </c>
      <c r="E1851" s="292">
        <v>8340</v>
      </c>
      <c r="F1851" s="292">
        <v>3.7</v>
      </c>
      <c r="G1851" s="292">
        <v>0</v>
      </c>
      <c r="H1851" s="292">
        <v>0</v>
      </c>
      <c r="I1851" s="293">
        <v>1233</v>
      </c>
      <c r="J1851" s="299">
        <v>1</v>
      </c>
    </row>
    <row r="1852" spans="1:10" ht="20" x14ac:dyDescent="0.2">
      <c r="A1852" s="291">
        <v>1378</v>
      </c>
      <c r="B1852" s="292">
        <v>35</v>
      </c>
      <c r="C1852" s="292">
        <v>12</v>
      </c>
      <c r="D1852" s="292">
        <v>1</v>
      </c>
      <c r="E1852" s="292">
        <v>5130</v>
      </c>
      <c r="F1852" s="292">
        <v>2.6</v>
      </c>
      <c r="G1852" s="292">
        <v>0</v>
      </c>
      <c r="H1852" s="292">
        <v>0</v>
      </c>
      <c r="I1852" s="293">
        <v>144</v>
      </c>
      <c r="J1852" s="299">
        <v>1</v>
      </c>
    </row>
    <row r="1853" spans="1:10" ht="20" x14ac:dyDescent="0.2">
      <c r="A1853" s="291">
        <v>1385</v>
      </c>
      <c r="B1853" s="292">
        <v>26</v>
      </c>
      <c r="C1853" s="292">
        <v>13</v>
      </c>
      <c r="D1853" s="292">
        <v>3</v>
      </c>
      <c r="E1853" s="292">
        <v>8210</v>
      </c>
      <c r="F1853" s="292">
        <v>4.3</v>
      </c>
      <c r="G1853" s="292">
        <v>1</v>
      </c>
      <c r="H1853" s="292">
        <v>0</v>
      </c>
      <c r="I1853" s="293">
        <v>512</v>
      </c>
      <c r="J1853" s="299">
        <v>1</v>
      </c>
    </row>
    <row r="1854" spans="1:10" ht="20" x14ac:dyDescent="0.2">
      <c r="A1854" s="291">
        <v>1386</v>
      </c>
      <c r="B1854" s="292">
        <v>27</v>
      </c>
      <c r="C1854" s="292">
        <v>18</v>
      </c>
      <c r="D1854" s="292">
        <v>1</v>
      </c>
      <c r="E1854" s="292">
        <v>5070</v>
      </c>
      <c r="F1854" s="292">
        <v>2.9</v>
      </c>
      <c r="G1854" s="292">
        <v>1</v>
      </c>
      <c r="H1854" s="292">
        <v>1</v>
      </c>
      <c r="I1854" s="293">
        <v>657</v>
      </c>
      <c r="J1854" s="299">
        <v>1</v>
      </c>
    </row>
    <row r="1855" spans="1:10" ht="20" x14ac:dyDescent="0.2">
      <c r="A1855" s="291">
        <v>1389</v>
      </c>
      <c r="B1855" s="292">
        <v>43</v>
      </c>
      <c r="C1855" s="292">
        <v>18</v>
      </c>
      <c r="D1855" s="292">
        <v>2</v>
      </c>
      <c r="E1855" s="292">
        <v>6720</v>
      </c>
      <c r="F1855" s="292">
        <v>3</v>
      </c>
      <c r="G1855" s="292">
        <v>1</v>
      </c>
      <c r="H1855" s="292">
        <v>1</v>
      </c>
      <c r="I1855" s="293">
        <v>216</v>
      </c>
      <c r="J1855" s="299">
        <v>1</v>
      </c>
    </row>
    <row r="1856" spans="1:10" ht="20" x14ac:dyDescent="0.2">
      <c r="A1856" s="291">
        <v>1394</v>
      </c>
      <c r="B1856" s="292">
        <v>33</v>
      </c>
      <c r="C1856" s="292">
        <v>20</v>
      </c>
      <c r="D1856" s="292">
        <v>1</v>
      </c>
      <c r="E1856" s="292">
        <v>5840</v>
      </c>
      <c r="F1856" s="292">
        <v>3.9</v>
      </c>
      <c r="G1856" s="292">
        <v>1</v>
      </c>
      <c r="H1856" s="292">
        <v>1</v>
      </c>
      <c r="I1856" s="293">
        <v>1264</v>
      </c>
      <c r="J1856" s="299">
        <v>1</v>
      </c>
    </row>
    <row r="1857" spans="1:10" ht="20" x14ac:dyDescent="0.2">
      <c r="A1857" s="291">
        <v>1403</v>
      </c>
      <c r="B1857" s="292">
        <v>44</v>
      </c>
      <c r="C1857" s="292">
        <v>16</v>
      </c>
      <c r="D1857" s="292">
        <v>4</v>
      </c>
      <c r="E1857" s="292">
        <v>17440</v>
      </c>
      <c r="F1857" s="292">
        <v>3</v>
      </c>
      <c r="G1857" s="292">
        <v>1</v>
      </c>
      <c r="H1857" s="292">
        <v>0</v>
      </c>
      <c r="I1857" s="293">
        <v>4128</v>
      </c>
      <c r="J1857" s="299">
        <v>1</v>
      </c>
    </row>
    <row r="1858" spans="1:10" ht="20" x14ac:dyDescent="0.2">
      <c r="A1858" s="291">
        <v>1422</v>
      </c>
      <c r="B1858" s="292">
        <v>31</v>
      </c>
      <c r="C1858" s="292">
        <v>15</v>
      </c>
      <c r="D1858" s="292">
        <v>1</v>
      </c>
      <c r="E1858" s="292">
        <v>5710</v>
      </c>
      <c r="F1858" s="292">
        <v>7.7</v>
      </c>
      <c r="G1858" s="292">
        <v>0</v>
      </c>
      <c r="H1858" s="292">
        <v>0</v>
      </c>
      <c r="I1858" s="293">
        <v>223</v>
      </c>
      <c r="J1858" s="299">
        <v>1</v>
      </c>
    </row>
    <row r="1859" spans="1:10" ht="20" x14ac:dyDescent="0.2">
      <c r="A1859" s="291">
        <v>1427</v>
      </c>
      <c r="B1859" s="292">
        <v>45</v>
      </c>
      <c r="C1859" s="292">
        <v>18</v>
      </c>
      <c r="D1859" s="292">
        <v>2</v>
      </c>
      <c r="E1859" s="292">
        <v>10920</v>
      </c>
      <c r="F1859" s="292">
        <v>3.9</v>
      </c>
      <c r="G1859" s="292">
        <v>1</v>
      </c>
      <c r="H1859" s="292">
        <v>0</v>
      </c>
      <c r="I1859" s="293">
        <v>861</v>
      </c>
      <c r="J1859" s="299">
        <v>1</v>
      </c>
    </row>
    <row r="1860" spans="1:10" ht="20" x14ac:dyDescent="0.2">
      <c r="A1860" s="291">
        <v>1436</v>
      </c>
      <c r="B1860" s="292">
        <v>30</v>
      </c>
      <c r="C1860" s="292">
        <v>17</v>
      </c>
      <c r="D1860" s="292">
        <v>3</v>
      </c>
      <c r="E1860" s="292">
        <v>4840</v>
      </c>
      <c r="F1860" s="292">
        <v>4.7</v>
      </c>
      <c r="G1860" s="292">
        <v>1</v>
      </c>
      <c r="H1860" s="292">
        <v>0</v>
      </c>
      <c r="I1860" s="293">
        <v>113</v>
      </c>
      <c r="J1860" s="299">
        <v>1</v>
      </c>
    </row>
    <row r="1861" spans="1:10" ht="20" x14ac:dyDescent="0.2">
      <c r="A1861" s="291">
        <v>1438</v>
      </c>
      <c r="B1861" s="292">
        <v>28</v>
      </c>
      <c r="C1861" s="292">
        <v>15</v>
      </c>
      <c r="D1861" s="292">
        <v>3</v>
      </c>
      <c r="E1861" s="292">
        <v>6040</v>
      </c>
      <c r="F1861" s="292">
        <v>10.9</v>
      </c>
      <c r="G1861" s="292">
        <v>1</v>
      </c>
      <c r="H1861" s="292">
        <v>0</v>
      </c>
      <c r="I1861" s="293">
        <v>1088</v>
      </c>
      <c r="J1861" s="299">
        <v>1</v>
      </c>
    </row>
    <row r="1862" spans="1:10" ht="20" x14ac:dyDescent="0.2">
      <c r="A1862" s="291">
        <v>1444</v>
      </c>
      <c r="B1862" s="292">
        <v>30</v>
      </c>
      <c r="C1862" s="292">
        <v>17</v>
      </c>
      <c r="D1862" s="292">
        <v>2</v>
      </c>
      <c r="E1862" s="292">
        <v>5630</v>
      </c>
      <c r="F1862" s="292">
        <v>5.3</v>
      </c>
      <c r="G1862" s="292">
        <v>1</v>
      </c>
      <c r="H1862" s="292">
        <v>1</v>
      </c>
      <c r="I1862" s="293">
        <v>491</v>
      </c>
      <c r="J1862" s="299">
        <v>1</v>
      </c>
    </row>
    <row r="1863" spans="1:10" ht="20" x14ac:dyDescent="0.2">
      <c r="A1863" s="291">
        <v>1456</v>
      </c>
      <c r="B1863" s="292">
        <v>24</v>
      </c>
      <c r="C1863" s="292">
        <v>13</v>
      </c>
      <c r="D1863" s="292">
        <v>2</v>
      </c>
      <c r="E1863" s="292">
        <v>4850</v>
      </c>
      <c r="F1863" s="292">
        <v>6.8</v>
      </c>
      <c r="G1863" s="292">
        <v>1</v>
      </c>
      <c r="H1863" s="292">
        <v>0</v>
      </c>
      <c r="I1863" s="293">
        <v>565</v>
      </c>
      <c r="J1863" s="299">
        <v>1</v>
      </c>
    </row>
    <row r="1864" spans="1:10" ht="20" x14ac:dyDescent="0.2">
      <c r="A1864" s="291">
        <v>1461</v>
      </c>
      <c r="B1864" s="292">
        <v>31</v>
      </c>
      <c r="C1864" s="292">
        <v>18</v>
      </c>
      <c r="D1864" s="292">
        <v>1</v>
      </c>
      <c r="E1864" s="292">
        <v>4890</v>
      </c>
      <c r="F1864" s="292">
        <v>2.5</v>
      </c>
      <c r="G1864" s="292">
        <v>1</v>
      </c>
      <c r="H1864" s="292">
        <v>1</v>
      </c>
      <c r="I1864" s="293">
        <v>279</v>
      </c>
      <c r="J1864" s="299">
        <v>1</v>
      </c>
    </row>
    <row r="1865" spans="1:10" ht="20" x14ac:dyDescent="0.2">
      <c r="A1865" s="291">
        <v>1463</v>
      </c>
      <c r="B1865" s="292">
        <v>34</v>
      </c>
      <c r="C1865" s="292">
        <v>13</v>
      </c>
      <c r="D1865" s="292">
        <v>2</v>
      </c>
      <c r="E1865" s="292">
        <v>4670</v>
      </c>
      <c r="F1865" s="292">
        <v>8.5</v>
      </c>
      <c r="G1865" s="292">
        <v>1</v>
      </c>
      <c r="H1865" s="292">
        <v>0</v>
      </c>
      <c r="I1865" s="293">
        <v>568</v>
      </c>
      <c r="J1865" s="299">
        <v>1</v>
      </c>
    </row>
    <row r="1866" spans="1:10" ht="20" x14ac:dyDescent="0.2">
      <c r="A1866" s="291">
        <v>1466</v>
      </c>
      <c r="B1866" s="292">
        <v>30</v>
      </c>
      <c r="C1866" s="292">
        <v>18</v>
      </c>
      <c r="D1866" s="292">
        <v>2</v>
      </c>
      <c r="E1866" s="292">
        <v>6730</v>
      </c>
      <c r="F1866" s="292">
        <v>6.5</v>
      </c>
      <c r="G1866" s="292">
        <v>1</v>
      </c>
      <c r="H1866" s="292">
        <v>0</v>
      </c>
      <c r="I1866" s="293">
        <v>556</v>
      </c>
      <c r="J1866" s="299">
        <v>1</v>
      </c>
    </row>
    <row r="1867" spans="1:10" ht="20" x14ac:dyDescent="0.2">
      <c r="A1867" s="291">
        <v>1469</v>
      </c>
      <c r="B1867" s="292">
        <v>26</v>
      </c>
      <c r="C1867" s="292">
        <v>13</v>
      </c>
      <c r="D1867" s="292">
        <v>1</v>
      </c>
      <c r="E1867" s="292">
        <v>4430</v>
      </c>
      <c r="F1867" s="292">
        <v>4.7</v>
      </c>
      <c r="G1867" s="292">
        <v>1</v>
      </c>
      <c r="H1867" s="292">
        <v>1</v>
      </c>
      <c r="I1867" s="293">
        <v>970</v>
      </c>
      <c r="J1867" s="299">
        <v>1</v>
      </c>
    </row>
    <row r="1868" spans="1:10" ht="20" x14ac:dyDescent="0.2">
      <c r="A1868" s="291">
        <v>1470</v>
      </c>
      <c r="B1868" s="292">
        <v>27</v>
      </c>
      <c r="C1868" s="292">
        <v>12</v>
      </c>
      <c r="D1868" s="292">
        <v>2</v>
      </c>
      <c r="E1868" s="292">
        <v>4470</v>
      </c>
      <c r="F1868" s="292">
        <v>6.2</v>
      </c>
      <c r="G1868" s="292">
        <v>1</v>
      </c>
      <c r="H1868" s="292">
        <v>0</v>
      </c>
      <c r="I1868" s="293">
        <v>364</v>
      </c>
      <c r="J1868" s="299">
        <v>1</v>
      </c>
    </row>
    <row r="1869" spans="1:10" ht="20" x14ac:dyDescent="0.2">
      <c r="A1869" s="291">
        <v>1471</v>
      </c>
      <c r="B1869" s="292">
        <v>30</v>
      </c>
      <c r="C1869" s="292">
        <v>14</v>
      </c>
      <c r="D1869" s="292">
        <v>1</v>
      </c>
      <c r="E1869" s="292">
        <v>5190</v>
      </c>
      <c r="F1869" s="292">
        <v>3.8</v>
      </c>
      <c r="G1869" s="292">
        <v>1</v>
      </c>
      <c r="H1869" s="292">
        <v>0</v>
      </c>
      <c r="I1869" s="293">
        <v>999</v>
      </c>
      <c r="J1869" s="299">
        <v>1</v>
      </c>
    </row>
    <row r="1870" spans="1:10" ht="20" x14ac:dyDescent="0.2">
      <c r="A1870" s="291">
        <v>1475</v>
      </c>
      <c r="B1870" s="292">
        <v>28</v>
      </c>
      <c r="C1870" s="292">
        <v>15</v>
      </c>
      <c r="D1870" s="292">
        <v>3</v>
      </c>
      <c r="E1870" s="292">
        <v>5640</v>
      </c>
      <c r="F1870" s="292">
        <v>4.7</v>
      </c>
      <c r="G1870" s="292">
        <v>1</v>
      </c>
      <c r="H1870" s="292">
        <v>1</v>
      </c>
      <c r="I1870" s="293">
        <v>927</v>
      </c>
      <c r="J1870" s="299">
        <v>1</v>
      </c>
    </row>
    <row r="1871" spans="1:10" ht="20" x14ac:dyDescent="0.2">
      <c r="A1871" s="291">
        <v>1484</v>
      </c>
      <c r="B1871" s="292">
        <v>33</v>
      </c>
      <c r="C1871" s="292">
        <v>12</v>
      </c>
      <c r="D1871" s="292">
        <v>1</v>
      </c>
      <c r="E1871" s="292">
        <v>5030</v>
      </c>
      <c r="F1871" s="292">
        <v>5.6</v>
      </c>
      <c r="G1871" s="292">
        <v>1</v>
      </c>
      <c r="H1871" s="292">
        <v>0</v>
      </c>
      <c r="I1871" s="293">
        <v>395</v>
      </c>
      <c r="J1871" s="299">
        <v>1</v>
      </c>
    </row>
    <row r="1872" spans="1:10" ht="20" x14ac:dyDescent="0.2">
      <c r="A1872" s="291">
        <v>1487</v>
      </c>
      <c r="B1872" s="292">
        <v>49</v>
      </c>
      <c r="C1872" s="292">
        <v>12</v>
      </c>
      <c r="D1872" s="292">
        <v>2</v>
      </c>
      <c r="E1872" s="292">
        <v>5700</v>
      </c>
      <c r="F1872" s="292">
        <v>4.3</v>
      </c>
      <c r="G1872" s="292">
        <v>1</v>
      </c>
      <c r="H1872" s="292">
        <v>1</v>
      </c>
      <c r="I1872" s="293">
        <v>1710</v>
      </c>
      <c r="J1872" s="299">
        <v>1</v>
      </c>
    </row>
    <row r="1873" spans="1:10" ht="20" x14ac:dyDescent="0.2">
      <c r="A1873" s="291">
        <v>1488</v>
      </c>
      <c r="B1873" s="292">
        <v>30</v>
      </c>
      <c r="C1873" s="292">
        <v>14</v>
      </c>
      <c r="D1873" s="292">
        <v>3</v>
      </c>
      <c r="E1873" s="292">
        <v>9020</v>
      </c>
      <c r="F1873" s="292">
        <v>2.5</v>
      </c>
      <c r="G1873" s="292">
        <v>0</v>
      </c>
      <c r="H1873" s="292">
        <v>1</v>
      </c>
      <c r="I1873" s="293">
        <v>338</v>
      </c>
      <c r="J1873" s="299">
        <v>1</v>
      </c>
    </row>
    <row r="1874" spans="1:10" ht="20" x14ac:dyDescent="0.2">
      <c r="A1874" s="291">
        <v>1495</v>
      </c>
      <c r="B1874" s="292">
        <v>42</v>
      </c>
      <c r="C1874" s="292">
        <v>18</v>
      </c>
      <c r="D1874" s="292">
        <v>1</v>
      </c>
      <c r="E1874" s="292">
        <v>9770</v>
      </c>
      <c r="F1874" s="292">
        <v>5.7</v>
      </c>
      <c r="G1874" s="292">
        <v>1</v>
      </c>
      <c r="H1874" s="292">
        <v>1</v>
      </c>
      <c r="I1874" s="293">
        <v>560</v>
      </c>
      <c r="J1874" s="299">
        <v>1</v>
      </c>
    </row>
    <row r="1875" spans="1:10" ht="20" x14ac:dyDescent="0.2">
      <c r="A1875" s="291">
        <v>1503</v>
      </c>
      <c r="B1875" s="292">
        <v>32</v>
      </c>
      <c r="C1875" s="292">
        <v>19</v>
      </c>
      <c r="D1875" s="292">
        <v>3</v>
      </c>
      <c r="E1875" s="292">
        <v>11070</v>
      </c>
      <c r="F1875" s="292">
        <v>1.9</v>
      </c>
      <c r="G1875" s="292">
        <v>0</v>
      </c>
      <c r="H1875" s="292">
        <v>0</v>
      </c>
      <c r="I1875" s="293">
        <v>1878</v>
      </c>
      <c r="J1875" s="299">
        <v>1</v>
      </c>
    </row>
    <row r="1876" spans="1:10" ht="20" x14ac:dyDescent="0.2">
      <c r="A1876" s="291">
        <v>1510</v>
      </c>
      <c r="B1876" s="292">
        <v>52</v>
      </c>
      <c r="C1876" s="292">
        <v>33</v>
      </c>
      <c r="D1876" s="292">
        <v>3</v>
      </c>
      <c r="E1876" s="292">
        <v>11470</v>
      </c>
      <c r="F1876" s="292">
        <v>3.6</v>
      </c>
      <c r="G1876" s="292">
        <v>1</v>
      </c>
      <c r="H1876" s="292">
        <v>0</v>
      </c>
      <c r="I1876" s="293">
        <v>2429</v>
      </c>
      <c r="J1876" s="299">
        <v>1</v>
      </c>
    </row>
    <row r="1877" spans="1:10" ht="20" x14ac:dyDescent="0.2">
      <c r="A1877" s="291">
        <v>1512</v>
      </c>
      <c r="B1877" s="292">
        <v>28</v>
      </c>
      <c r="C1877" s="292">
        <v>13</v>
      </c>
      <c r="D1877" s="292">
        <v>3</v>
      </c>
      <c r="E1877" s="292">
        <v>7760</v>
      </c>
      <c r="F1877" s="292">
        <v>7.8</v>
      </c>
      <c r="G1877" s="292">
        <v>1</v>
      </c>
      <c r="H1877" s="292">
        <v>1</v>
      </c>
      <c r="I1877" s="293">
        <v>721</v>
      </c>
      <c r="J1877" s="299">
        <v>1</v>
      </c>
    </row>
    <row r="1878" spans="1:10" ht="20" x14ac:dyDescent="0.2">
      <c r="A1878" s="291">
        <v>1514</v>
      </c>
      <c r="B1878" s="292">
        <v>43</v>
      </c>
      <c r="C1878" s="292">
        <v>27</v>
      </c>
      <c r="D1878" s="292">
        <v>1</v>
      </c>
      <c r="E1878" s="292">
        <v>8170</v>
      </c>
      <c r="F1878" s="292">
        <v>3.8</v>
      </c>
      <c r="G1878" s="292">
        <v>1</v>
      </c>
      <c r="H1878" s="292">
        <v>0</v>
      </c>
      <c r="I1878" s="293">
        <v>2573</v>
      </c>
      <c r="J1878" s="299">
        <v>1</v>
      </c>
    </row>
    <row r="1879" spans="1:10" ht="20" x14ac:dyDescent="0.2">
      <c r="A1879" s="291">
        <v>1519</v>
      </c>
      <c r="B1879" s="292">
        <v>30</v>
      </c>
      <c r="C1879" s="292">
        <v>12</v>
      </c>
      <c r="D1879" s="292">
        <v>5</v>
      </c>
      <c r="E1879" s="292">
        <v>9410</v>
      </c>
      <c r="F1879" s="292">
        <v>4.8</v>
      </c>
      <c r="G1879" s="292">
        <v>0</v>
      </c>
      <c r="H1879" s="292">
        <v>1</v>
      </c>
      <c r="I1879" s="293">
        <v>426</v>
      </c>
      <c r="J1879" s="299">
        <v>1</v>
      </c>
    </row>
    <row r="1880" spans="1:10" ht="20" x14ac:dyDescent="0.2">
      <c r="A1880" s="291">
        <v>1523</v>
      </c>
      <c r="B1880" s="292">
        <v>28</v>
      </c>
      <c r="C1880" s="292">
        <v>21</v>
      </c>
      <c r="D1880" s="292">
        <v>1</v>
      </c>
      <c r="E1880" s="292">
        <v>4720</v>
      </c>
      <c r="F1880" s="292">
        <v>8</v>
      </c>
      <c r="G1880" s="292">
        <v>1</v>
      </c>
      <c r="H1880" s="292">
        <v>0</v>
      </c>
      <c r="I1880" s="293">
        <v>1027</v>
      </c>
      <c r="J1880" s="299">
        <v>1</v>
      </c>
    </row>
    <row r="1881" spans="1:10" ht="20" x14ac:dyDescent="0.2">
      <c r="A1881" s="291">
        <v>1524</v>
      </c>
      <c r="B1881" s="292">
        <v>34</v>
      </c>
      <c r="C1881" s="292">
        <v>19</v>
      </c>
      <c r="D1881" s="292">
        <v>2</v>
      </c>
      <c r="E1881" s="292">
        <v>6690</v>
      </c>
      <c r="F1881" s="292">
        <v>8.5</v>
      </c>
      <c r="G1881" s="292">
        <v>1</v>
      </c>
      <c r="H1881" s="292">
        <v>0</v>
      </c>
      <c r="I1881" s="293">
        <v>472</v>
      </c>
      <c r="J1881" s="299">
        <v>1</v>
      </c>
    </row>
    <row r="1882" spans="1:10" ht="20" x14ac:dyDescent="0.2">
      <c r="A1882" s="291">
        <v>1528</v>
      </c>
      <c r="B1882" s="292">
        <v>39</v>
      </c>
      <c r="C1882" s="292">
        <v>13</v>
      </c>
      <c r="D1882" s="292">
        <v>1</v>
      </c>
      <c r="E1882" s="292">
        <v>4960</v>
      </c>
      <c r="F1882" s="292">
        <v>5.7</v>
      </c>
      <c r="G1882" s="292">
        <v>1</v>
      </c>
      <c r="H1882" s="292">
        <v>0</v>
      </c>
      <c r="I1882" s="293">
        <v>635</v>
      </c>
      <c r="J1882" s="299">
        <v>1</v>
      </c>
    </row>
    <row r="1883" spans="1:10" ht="20" x14ac:dyDescent="0.2">
      <c r="A1883" s="291">
        <v>1532</v>
      </c>
      <c r="B1883" s="292">
        <v>29</v>
      </c>
      <c r="C1883" s="292">
        <v>20</v>
      </c>
      <c r="D1883" s="292">
        <v>1</v>
      </c>
      <c r="E1883" s="292">
        <v>6000</v>
      </c>
      <c r="F1883" s="292">
        <v>6.8</v>
      </c>
      <c r="G1883" s="292">
        <v>0</v>
      </c>
      <c r="H1883" s="292">
        <v>0</v>
      </c>
      <c r="I1883" s="293">
        <v>1693</v>
      </c>
      <c r="J1883" s="299">
        <v>1</v>
      </c>
    </row>
    <row r="1884" spans="1:10" ht="20" x14ac:dyDescent="0.2">
      <c r="A1884" s="291">
        <v>1534</v>
      </c>
      <c r="B1884" s="292">
        <v>38</v>
      </c>
      <c r="C1884" s="292">
        <v>15</v>
      </c>
      <c r="D1884" s="292">
        <v>1</v>
      </c>
      <c r="E1884" s="292">
        <v>5100</v>
      </c>
      <c r="F1884" s="292">
        <v>3.3</v>
      </c>
      <c r="G1884" s="292">
        <v>1</v>
      </c>
      <c r="H1884" s="292">
        <v>1</v>
      </c>
      <c r="I1884" s="293">
        <v>799</v>
      </c>
      <c r="J1884" s="299">
        <v>1</v>
      </c>
    </row>
    <row r="1885" spans="1:10" ht="20" x14ac:dyDescent="0.2">
      <c r="A1885" s="291">
        <v>1538</v>
      </c>
      <c r="B1885" s="292">
        <v>32</v>
      </c>
      <c r="C1885" s="292">
        <v>21</v>
      </c>
      <c r="D1885" s="292">
        <v>2</v>
      </c>
      <c r="E1885" s="292">
        <v>6480</v>
      </c>
      <c r="F1885" s="292">
        <v>4.9000000000000004</v>
      </c>
      <c r="G1885" s="292">
        <v>0</v>
      </c>
      <c r="H1885" s="292">
        <v>1</v>
      </c>
      <c r="I1885" s="293">
        <v>618</v>
      </c>
      <c r="J1885" s="299">
        <v>1</v>
      </c>
    </row>
    <row r="1886" spans="1:10" ht="20" x14ac:dyDescent="0.2">
      <c r="A1886" s="291">
        <v>1540</v>
      </c>
      <c r="B1886" s="292">
        <v>46</v>
      </c>
      <c r="C1886" s="292">
        <v>17</v>
      </c>
      <c r="D1886" s="292">
        <v>1</v>
      </c>
      <c r="E1886" s="292">
        <v>7530</v>
      </c>
      <c r="F1886" s="292">
        <v>6.6</v>
      </c>
      <c r="G1886" s="292">
        <v>1</v>
      </c>
      <c r="H1886" s="292">
        <v>1</v>
      </c>
      <c r="I1886" s="293">
        <v>1954</v>
      </c>
      <c r="J1886" s="299">
        <v>1</v>
      </c>
    </row>
    <row r="1887" spans="1:10" ht="20" x14ac:dyDescent="0.2">
      <c r="A1887" s="291">
        <v>1541</v>
      </c>
      <c r="B1887" s="292">
        <v>32</v>
      </c>
      <c r="C1887" s="292">
        <v>14</v>
      </c>
      <c r="D1887" s="292">
        <v>1</v>
      </c>
      <c r="E1887" s="292">
        <v>4650</v>
      </c>
      <c r="F1887" s="292">
        <v>9.1</v>
      </c>
      <c r="G1887" s="292">
        <v>1</v>
      </c>
      <c r="H1887" s="292">
        <v>0</v>
      </c>
      <c r="I1887" s="293">
        <v>1321</v>
      </c>
      <c r="J1887" s="299">
        <v>1</v>
      </c>
    </row>
    <row r="1888" spans="1:10" ht="20" x14ac:dyDescent="0.2">
      <c r="A1888" s="291">
        <v>1542</v>
      </c>
      <c r="B1888" s="292">
        <v>29</v>
      </c>
      <c r="C1888" s="292">
        <v>17</v>
      </c>
      <c r="D1888" s="292">
        <v>2</v>
      </c>
      <c r="E1888" s="292">
        <v>6620</v>
      </c>
      <c r="F1888" s="292">
        <v>4.7</v>
      </c>
      <c r="G1888" s="292">
        <v>0</v>
      </c>
      <c r="H1888" s="292">
        <v>0</v>
      </c>
      <c r="I1888" s="293">
        <v>1019</v>
      </c>
      <c r="J1888" s="299">
        <v>1</v>
      </c>
    </row>
    <row r="1889" spans="1:10" ht="20" x14ac:dyDescent="0.2">
      <c r="A1889" s="291">
        <v>1548</v>
      </c>
      <c r="B1889" s="292">
        <v>35</v>
      </c>
      <c r="C1889" s="292">
        <v>21</v>
      </c>
      <c r="D1889" s="292">
        <v>4</v>
      </c>
      <c r="E1889" s="292">
        <v>8470</v>
      </c>
      <c r="F1889" s="292">
        <v>2.9</v>
      </c>
      <c r="G1889" s="292">
        <v>1</v>
      </c>
      <c r="H1889" s="292">
        <v>1</v>
      </c>
      <c r="I1889" s="293">
        <v>1394</v>
      </c>
      <c r="J1889" s="299">
        <v>1</v>
      </c>
    </row>
    <row r="1890" spans="1:10" ht="20" x14ac:dyDescent="0.2">
      <c r="A1890" s="291">
        <v>1550</v>
      </c>
      <c r="B1890" s="292">
        <v>32</v>
      </c>
      <c r="C1890" s="292">
        <v>12</v>
      </c>
      <c r="D1890" s="292">
        <v>1</v>
      </c>
      <c r="E1890" s="292">
        <v>5540</v>
      </c>
      <c r="F1890" s="292">
        <v>4.8</v>
      </c>
      <c r="G1890" s="292">
        <v>1</v>
      </c>
      <c r="H1890" s="292">
        <v>1</v>
      </c>
      <c r="I1890" s="293">
        <v>1592</v>
      </c>
      <c r="J1890" s="299">
        <v>1</v>
      </c>
    </row>
    <row r="1891" spans="1:10" ht="20" x14ac:dyDescent="0.2">
      <c r="A1891" s="291">
        <v>1554</v>
      </c>
      <c r="B1891" s="292">
        <v>32</v>
      </c>
      <c r="C1891" s="292">
        <v>21</v>
      </c>
      <c r="D1891" s="292">
        <v>2</v>
      </c>
      <c r="E1891" s="292">
        <v>9010</v>
      </c>
      <c r="F1891" s="292">
        <v>5.6</v>
      </c>
      <c r="G1891" s="292">
        <v>1</v>
      </c>
      <c r="H1891" s="292">
        <v>0</v>
      </c>
      <c r="I1891" s="293">
        <v>765</v>
      </c>
      <c r="J1891" s="299">
        <v>1</v>
      </c>
    </row>
    <row r="1892" spans="1:10" ht="20" x14ac:dyDescent="0.2">
      <c r="A1892" s="291">
        <v>1568</v>
      </c>
      <c r="B1892" s="292">
        <v>37</v>
      </c>
      <c r="C1892" s="292">
        <v>14</v>
      </c>
      <c r="D1892" s="292">
        <v>2</v>
      </c>
      <c r="E1892" s="292">
        <v>6800</v>
      </c>
      <c r="F1892" s="292">
        <v>4.4000000000000004</v>
      </c>
      <c r="G1892" s="292">
        <v>1</v>
      </c>
      <c r="H1892" s="292">
        <v>0</v>
      </c>
      <c r="I1892" s="293">
        <v>565</v>
      </c>
      <c r="J1892" s="299">
        <v>1</v>
      </c>
    </row>
    <row r="1893" spans="1:10" ht="20" x14ac:dyDescent="0.2">
      <c r="A1893" s="291">
        <v>1574</v>
      </c>
      <c r="B1893" s="292">
        <v>30</v>
      </c>
      <c r="C1893" s="292">
        <v>15</v>
      </c>
      <c r="D1893" s="292">
        <v>4</v>
      </c>
      <c r="E1893" s="292">
        <v>6200</v>
      </c>
      <c r="F1893" s="292">
        <v>7.9</v>
      </c>
      <c r="G1893" s="292">
        <v>1</v>
      </c>
      <c r="H1893" s="292">
        <v>0</v>
      </c>
      <c r="I1893" s="293">
        <v>467</v>
      </c>
      <c r="J1893" s="299">
        <v>1</v>
      </c>
    </row>
    <row r="1894" spans="1:10" ht="20" x14ac:dyDescent="0.2">
      <c r="A1894" s="291">
        <v>1576</v>
      </c>
      <c r="B1894" s="292">
        <v>28</v>
      </c>
      <c r="C1894" s="292">
        <v>20</v>
      </c>
      <c r="D1894" s="292">
        <v>1</v>
      </c>
      <c r="E1894" s="292">
        <v>6580</v>
      </c>
      <c r="F1894" s="292">
        <v>6.7</v>
      </c>
      <c r="G1894" s="292">
        <v>1</v>
      </c>
      <c r="H1894" s="292">
        <v>0</v>
      </c>
      <c r="I1894" s="293">
        <v>1104</v>
      </c>
      <c r="J1894" s="299">
        <v>1</v>
      </c>
    </row>
    <row r="1895" spans="1:10" ht="20" x14ac:dyDescent="0.2">
      <c r="A1895" s="291">
        <v>1581</v>
      </c>
      <c r="B1895" s="292">
        <v>29</v>
      </c>
      <c r="C1895" s="292">
        <v>19</v>
      </c>
      <c r="D1895" s="292">
        <v>2</v>
      </c>
      <c r="E1895" s="292">
        <v>6350</v>
      </c>
      <c r="F1895" s="292">
        <v>7.5</v>
      </c>
      <c r="G1895" s="292">
        <v>1</v>
      </c>
      <c r="H1895" s="292">
        <v>0</v>
      </c>
      <c r="I1895" s="293">
        <v>846</v>
      </c>
      <c r="J1895" s="299">
        <v>1</v>
      </c>
    </row>
    <row r="1896" spans="1:10" ht="20" x14ac:dyDescent="0.2">
      <c r="A1896" s="291">
        <v>1589</v>
      </c>
      <c r="B1896" s="292">
        <v>35</v>
      </c>
      <c r="C1896" s="292">
        <v>14</v>
      </c>
      <c r="D1896" s="292">
        <v>4</v>
      </c>
      <c r="E1896" s="292">
        <v>5660</v>
      </c>
      <c r="F1896" s="292">
        <v>8.5</v>
      </c>
      <c r="G1896" s="292">
        <v>1</v>
      </c>
      <c r="H1896" s="292">
        <v>0</v>
      </c>
      <c r="I1896" s="293">
        <v>528</v>
      </c>
      <c r="J1896" s="299">
        <v>1</v>
      </c>
    </row>
    <row r="1897" spans="1:10" ht="20" x14ac:dyDescent="0.2">
      <c r="A1897" s="291">
        <v>1592</v>
      </c>
      <c r="B1897" s="292">
        <v>38</v>
      </c>
      <c r="C1897" s="292">
        <v>27</v>
      </c>
      <c r="D1897" s="292">
        <v>1</v>
      </c>
      <c r="E1897" s="292">
        <v>6580</v>
      </c>
      <c r="F1897" s="292">
        <v>6</v>
      </c>
      <c r="G1897" s="292">
        <v>0</v>
      </c>
      <c r="H1897" s="292">
        <v>0</v>
      </c>
      <c r="I1897" s="293">
        <v>2090</v>
      </c>
      <c r="J1897" s="299">
        <v>1</v>
      </c>
    </row>
    <row r="1898" spans="1:10" ht="20" x14ac:dyDescent="0.2">
      <c r="A1898" s="291">
        <v>1594</v>
      </c>
      <c r="B1898" s="292">
        <v>47</v>
      </c>
      <c r="C1898" s="292">
        <v>16</v>
      </c>
      <c r="D1898" s="292">
        <v>2</v>
      </c>
      <c r="E1898" s="292">
        <v>6860</v>
      </c>
      <c r="F1898" s="292">
        <v>6.1</v>
      </c>
      <c r="G1898" s="292">
        <v>1</v>
      </c>
      <c r="H1898" s="292">
        <v>0</v>
      </c>
      <c r="I1898" s="293">
        <v>92</v>
      </c>
      <c r="J1898" s="299">
        <v>1</v>
      </c>
    </row>
    <row r="1899" spans="1:10" ht="20" x14ac:dyDescent="0.2">
      <c r="A1899" s="291">
        <v>1596</v>
      </c>
      <c r="B1899" s="292">
        <v>35</v>
      </c>
      <c r="C1899" s="292">
        <v>14</v>
      </c>
      <c r="D1899" s="292">
        <v>1</v>
      </c>
      <c r="E1899" s="292">
        <v>5350</v>
      </c>
      <c r="F1899" s="292">
        <v>6.5</v>
      </c>
      <c r="G1899" s="292">
        <v>1</v>
      </c>
      <c r="H1899" s="292">
        <v>0</v>
      </c>
      <c r="I1899" s="293">
        <v>1203</v>
      </c>
      <c r="J1899" s="299">
        <v>1</v>
      </c>
    </row>
    <row r="1900" spans="1:10" ht="20" x14ac:dyDescent="0.2">
      <c r="A1900" s="291">
        <v>1599</v>
      </c>
      <c r="B1900" s="292">
        <v>32</v>
      </c>
      <c r="C1900" s="292">
        <v>20</v>
      </c>
      <c r="D1900" s="292">
        <v>1</v>
      </c>
      <c r="E1900" s="292">
        <v>5570</v>
      </c>
      <c r="F1900" s="292">
        <v>5.8</v>
      </c>
      <c r="G1900" s="292">
        <v>1</v>
      </c>
      <c r="H1900" s="292">
        <v>0</v>
      </c>
      <c r="I1900" s="293">
        <v>939</v>
      </c>
      <c r="J1900" s="299">
        <v>1</v>
      </c>
    </row>
    <row r="1901" spans="1:10" ht="20" x14ac:dyDescent="0.2">
      <c r="A1901" s="291">
        <v>1601</v>
      </c>
      <c r="B1901" s="292">
        <v>23</v>
      </c>
      <c r="C1901" s="292">
        <v>12</v>
      </c>
      <c r="D1901" s="292">
        <v>2</v>
      </c>
      <c r="E1901" s="292">
        <v>4470</v>
      </c>
      <c r="F1901" s="292">
        <v>5.3</v>
      </c>
      <c r="G1901" s="292">
        <v>1</v>
      </c>
      <c r="H1901" s="292">
        <v>1</v>
      </c>
      <c r="I1901" s="293">
        <v>225</v>
      </c>
      <c r="J1901" s="299">
        <v>1</v>
      </c>
    </row>
    <row r="1902" spans="1:10" ht="20" x14ac:dyDescent="0.2">
      <c r="A1902" s="291">
        <v>1603</v>
      </c>
      <c r="B1902" s="292">
        <v>28</v>
      </c>
      <c r="C1902" s="292">
        <v>12</v>
      </c>
      <c r="D1902" s="292">
        <v>4</v>
      </c>
      <c r="E1902" s="292">
        <v>5260</v>
      </c>
      <c r="F1902" s="292">
        <v>3</v>
      </c>
      <c r="G1902" s="292">
        <v>1</v>
      </c>
      <c r="H1902" s="292">
        <v>0</v>
      </c>
      <c r="I1902" s="293">
        <v>202</v>
      </c>
      <c r="J1902" s="299">
        <v>1</v>
      </c>
    </row>
    <row r="1903" spans="1:10" ht="20" x14ac:dyDescent="0.2">
      <c r="A1903" s="291">
        <v>1604</v>
      </c>
      <c r="B1903" s="292">
        <v>42</v>
      </c>
      <c r="C1903" s="292">
        <v>13</v>
      </c>
      <c r="D1903" s="292">
        <v>2</v>
      </c>
      <c r="E1903" s="292">
        <v>5390</v>
      </c>
      <c r="F1903" s="292">
        <v>5.5</v>
      </c>
      <c r="G1903" s="292">
        <v>0</v>
      </c>
      <c r="H1903" s="292">
        <v>1</v>
      </c>
      <c r="I1903" s="293">
        <v>854</v>
      </c>
      <c r="J1903" s="299">
        <v>1</v>
      </c>
    </row>
    <row r="1904" spans="1:10" ht="20" x14ac:dyDescent="0.2">
      <c r="A1904" s="291">
        <v>1615</v>
      </c>
      <c r="B1904" s="292">
        <v>27</v>
      </c>
      <c r="C1904" s="292">
        <v>13</v>
      </c>
      <c r="D1904" s="292">
        <v>3</v>
      </c>
      <c r="E1904" s="292">
        <v>5180</v>
      </c>
      <c r="F1904" s="292">
        <v>6.1</v>
      </c>
      <c r="G1904" s="292">
        <v>1</v>
      </c>
      <c r="H1904" s="292">
        <v>1</v>
      </c>
      <c r="I1904" s="293">
        <v>1381</v>
      </c>
      <c r="J1904" s="299">
        <v>1</v>
      </c>
    </row>
    <row r="1905" spans="1:10" ht="20" x14ac:dyDescent="0.2">
      <c r="A1905" s="291">
        <v>1616</v>
      </c>
      <c r="B1905" s="292">
        <v>32</v>
      </c>
      <c r="C1905" s="292">
        <v>15</v>
      </c>
      <c r="D1905" s="292">
        <v>1</v>
      </c>
      <c r="E1905" s="292">
        <v>6600</v>
      </c>
      <c r="F1905" s="292">
        <v>4.9000000000000004</v>
      </c>
      <c r="G1905" s="292">
        <v>1</v>
      </c>
      <c r="H1905" s="292">
        <v>0</v>
      </c>
      <c r="I1905" s="293">
        <v>1281</v>
      </c>
      <c r="J1905" s="299">
        <v>1</v>
      </c>
    </row>
    <row r="1906" spans="1:10" ht="20" x14ac:dyDescent="0.2">
      <c r="A1906" s="291">
        <v>1622</v>
      </c>
      <c r="B1906" s="292">
        <v>32</v>
      </c>
      <c r="C1906" s="292">
        <v>13</v>
      </c>
      <c r="D1906" s="292">
        <v>1</v>
      </c>
      <c r="E1906" s="292">
        <v>4610</v>
      </c>
      <c r="F1906" s="292">
        <v>5.9</v>
      </c>
      <c r="G1906" s="292">
        <v>0</v>
      </c>
      <c r="H1906" s="292">
        <v>0</v>
      </c>
      <c r="I1906" s="293">
        <v>1040</v>
      </c>
      <c r="J1906" s="299">
        <v>1</v>
      </c>
    </row>
    <row r="1907" spans="1:10" ht="20" x14ac:dyDescent="0.2">
      <c r="A1907" s="291">
        <v>1630</v>
      </c>
      <c r="B1907" s="292">
        <v>25</v>
      </c>
      <c r="C1907" s="292">
        <v>12</v>
      </c>
      <c r="D1907" s="292">
        <v>1</v>
      </c>
      <c r="E1907" s="292">
        <v>4510</v>
      </c>
      <c r="F1907" s="292">
        <v>3.2</v>
      </c>
      <c r="G1907" s="292">
        <v>1</v>
      </c>
      <c r="H1907" s="292">
        <v>0</v>
      </c>
      <c r="I1907" s="293">
        <v>1419</v>
      </c>
      <c r="J1907" s="299">
        <v>1</v>
      </c>
    </row>
    <row r="1908" spans="1:10" ht="20" x14ac:dyDescent="0.2">
      <c r="A1908" s="291">
        <v>1633</v>
      </c>
      <c r="B1908" s="292">
        <v>40</v>
      </c>
      <c r="C1908" s="292">
        <v>14</v>
      </c>
      <c r="D1908" s="292">
        <v>3</v>
      </c>
      <c r="E1908" s="292">
        <v>7430</v>
      </c>
      <c r="F1908" s="292">
        <v>6.5</v>
      </c>
      <c r="G1908" s="292">
        <v>1</v>
      </c>
      <c r="H1908" s="292">
        <v>1</v>
      </c>
      <c r="I1908" s="293">
        <v>711</v>
      </c>
      <c r="J1908" s="299">
        <v>1</v>
      </c>
    </row>
    <row r="1909" spans="1:10" ht="20" x14ac:dyDescent="0.2">
      <c r="A1909" s="291">
        <v>1636</v>
      </c>
      <c r="B1909" s="292">
        <v>39</v>
      </c>
      <c r="C1909" s="292">
        <v>16</v>
      </c>
      <c r="D1909" s="292">
        <v>1</v>
      </c>
      <c r="E1909" s="292">
        <v>4930</v>
      </c>
      <c r="F1909" s="292">
        <v>7.1</v>
      </c>
      <c r="G1909" s="292">
        <v>0</v>
      </c>
      <c r="H1909" s="292">
        <v>0</v>
      </c>
      <c r="I1909" s="293">
        <v>813</v>
      </c>
      <c r="J1909" s="299">
        <v>1</v>
      </c>
    </row>
    <row r="1910" spans="1:10" ht="20" x14ac:dyDescent="0.2">
      <c r="A1910" s="291">
        <v>1637</v>
      </c>
      <c r="B1910" s="292">
        <v>29</v>
      </c>
      <c r="C1910" s="292">
        <v>17</v>
      </c>
      <c r="D1910" s="292">
        <v>1</v>
      </c>
      <c r="E1910" s="292">
        <v>5040</v>
      </c>
      <c r="F1910" s="292">
        <v>7.4</v>
      </c>
      <c r="G1910" s="292">
        <v>1</v>
      </c>
      <c r="H1910" s="292">
        <v>1</v>
      </c>
      <c r="I1910" s="293">
        <v>184</v>
      </c>
      <c r="J1910" s="299">
        <v>1</v>
      </c>
    </row>
    <row r="1911" spans="1:10" ht="20" x14ac:dyDescent="0.2">
      <c r="A1911" s="291">
        <v>1641</v>
      </c>
      <c r="B1911" s="292">
        <v>31</v>
      </c>
      <c r="C1911" s="292">
        <v>18</v>
      </c>
      <c r="D1911" s="292">
        <v>3</v>
      </c>
      <c r="E1911" s="292">
        <v>7440</v>
      </c>
      <c r="F1911" s="292">
        <v>4.7</v>
      </c>
      <c r="G1911" s="292">
        <v>1</v>
      </c>
      <c r="H1911" s="292">
        <v>1</v>
      </c>
      <c r="I1911" s="293">
        <v>834</v>
      </c>
      <c r="J1911" s="299">
        <v>1</v>
      </c>
    </row>
    <row r="1912" spans="1:10" ht="20" x14ac:dyDescent="0.2">
      <c r="A1912" s="291">
        <v>1649</v>
      </c>
      <c r="B1912" s="292">
        <v>28</v>
      </c>
      <c r="C1912" s="292">
        <v>14</v>
      </c>
      <c r="D1912" s="292">
        <v>1</v>
      </c>
      <c r="E1912" s="292">
        <v>4540</v>
      </c>
      <c r="F1912" s="292">
        <v>3.9</v>
      </c>
      <c r="G1912" s="292">
        <v>0</v>
      </c>
      <c r="H1912" s="292">
        <v>0</v>
      </c>
      <c r="I1912" s="293">
        <v>216</v>
      </c>
      <c r="J1912" s="299">
        <v>1</v>
      </c>
    </row>
    <row r="1913" spans="1:10" ht="20" x14ac:dyDescent="0.2">
      <c r="A1913" s="291">
        <v>1653</v>
      </c>
      <c r="B1913" s="292">
        <v>40</v>
      </c>
      <c r="C1913" s="292">
        <v>17</v>
      </c>
      <c r="D1913" s="292">
        <v>2</v>
      </c>
      <c r="E1913" s="292">
        <v>5730</v>
      </c>
      <c r="F1913" s="292">
        <v>7.5</v>
      </c>
      <c r="G1913" s="292">
        <v>1</v>
      </c>
      <c r="H1913" s="292">
        <v>1</v>
      </c>
      <c r="I1913" s="293">
        <v>222</v>
      </c>
      <c r="J1913" s="299">
        <v>1</v>
      </c>
    </row>
    <row r="1914" spans="1:10" ht="20" x14ac:dyDescent="0.2">
      <c r="A1914" s="291">
        <v>1660</v>
      </c>
      <c r="B1914" s="292">
        <v>38</v>
      </c>
      <c r="C1914" s="292">
        <v>17</v>
      </c>
      <c r="D1914" s="292">
        <v>1</v>
      </c>
      <c r="E1914" s="292">
        <v>5850</v>
      </c>
      <c r="F1914" s="292">
        <v>5.5</v>
      </c>
      <c r="G1914" s="292">
        <v>1</v>
      </c>
      <c r="H1914" s="292">
        <v>0</v>
      </c>
      <c r="I1914" s="293">
        <v>1694</v>
      </c>
      <c r="J1914" s="299">
        <v>1</v>
      </c>
    </row>
    <row r="1915" spans="1:10" ht="20" x14ac:dyDescent="0.2">
      <c r="A1915" s="291">
        <v>1661</v>
      </c>
      <c r="B1915" s="292">
        <v>26</v>
      </c>
      <c r="C1915" s="292">
        <v>13</v>
      </c>
      <c r="D1915" s="292">
        <v>1</v>
      </c>
      <c r="E1915" s="292">
        <v>4830</v>
      </c>
      <c r="F1915" s="292">
        <v>8.9</v>
      </c>
      <c r="G1915" s="292">
        <v>1</v>
      </c>
      <c r="H1915" s="292">
        <v>1</v>
      </c>
      <c r="I1915" s="293">
        <v>2041</v>
      </c>
      <c r="J1915" s="299">
        <v>1</v>
      </c>
    </row>
    <row r="1916" spans="1:10" ht="20" x14ac:dyDescent="0.2">
      <c r="A1916" s="291">
        <v>1663</v>
      </c>
      <c r="B1916" s="292">
        <v>27</v>
      </c>
      <c r="C1916" s="292">
        <v>14</v>
      </c>
      <c r="D1916" s="292">
        <v>2</v>
      </c>
      <c r="E1916" s="292">
        <v>5230</v>
      </c>
      <c r="F1916" s="292">
        <v>7.7</v>
      </c>
      <c r="G1916" s="292">
        <v>1</v>
      </c>
      <c r="H1916" s="292">
        <v>0</v>
      </c>
      <c r="I1916" s="293">
        <v>284</v>
      </c>
      <c r="J1916" s="299">
        <v>1</v>
      </c>
    </row>
    <row r="1917" spans="1:10" ht="20" x14ac:dyDescent="0.2">
      <c r="A1917" s="291">
        <v>1675</v>
      </c>
      <c r="B1917" s="292">
        <v>37</v>
      </c>
      <c r="C1917" s="292">
        <v>18</v>
      </c>
      <c r="D1917" s="292">
        <v>1</v>
      </c>
      <c r="E1917" s="292">
        <v>5510</v>
      </c>
      <c r="F1917" s="292">
        <v>3</v>
      </c>
      <c r="G1917" s="292">
        <v>1</v>
      </c>
      <c r="H1917" s="292">
        <v>1</v>
      </c>
      <c r="I1917" s="293">
        <v>999</v>
      </c>
      <c r="J1917" s="299">
        <v>1</v>
      </c>
    </row>
    <row r="1918" spans="1:10" ht="20" x14ac:dyDescent="0.2">
      <c r="A1918" s="291">
        <v>1678</v>
      </c>
      <c r="B1918" s="292">
        <v>33</v>
      </c>
      <c r="C1918" s="292">
        <v>12</v>
      </c>
      <c r="D1918" s="292">
        <v>4</v>
      </c>
      <c r="E1918" s="292">
        <v>10620</v>
      </c>
      <c r="F1918" s="292">
        <v>5.7</v>
      </c>
      <c r="G1918" s="292">
        <v>1</v>
      </c>
      <c r="H1918" s="292">
        <v>1</v>
      </c>
      <c r="I1918" s="293">
        <v>807</v>
      </c>
      <c r="J1918" s="299">
        <v>1</v>
      </c>
    </row>
    <row r="1919" spans="1:10" ht="20" x14ac:dyDescent="0.2">
      <c r="A1919" s="291">
        <v>1679</v>
      </c>
      <c r="B1919" s="292">
        <v>33</v>
      </c>
      <c r="C1919" s="292">
        <v>13</v>
      </c>
      <c r="D1919" s="292">
        <v>1</v>
      </c>
      <c r="E1919" s="292">
        <v>5830</v>
      </c>
      <c r="F1919" s="292">
        <v>4.4000000000000004</v>
      </c>
      <c r="G1919" s="292">
        <v>1</v>
      </c>
      <c r="H1919" s="292">
        <v>0</v>
      </c>
      <c r="I1919" s="293">
        <v>284</v>
      </c>
      <c r="J1919" s="299">
        <v>1</v>
      </c>
    </row>
    <row r="1920" spans="1:10" ht="20" x14ac:dyDescent="0.2">
      <c r="A1920" s="291">
        <v>1680</v>
      </c>
      <c r="B1920" s="292">
        <v>26</v>
      </c>
      <c r="C1920" s="292">
        <v>12</v>
      </c>
      <c r="D1920" s="292">
        <v>1</v>
      </c>
      <c r="E1920" s="292">
        <v>4910</v>
      </c>
      <c r="F1920" s="292">
        <v>4.8</v>
      </c>
      <c r="G1920" s="292">
        <v>0</v>
      </c>
      <c r="H1920" s="292">
        <v>1</v>
      </c>
      <c r="I1920" s="293">
        <v>717</v>
      </c>
      <c r="J1920" s="299">
        <v>1</v>
      </c>
    </row>
    <row r="1921" spans="1:10" ht="20" x14ac:dyDescent="0.2">
      <c r="A1921" s="291">
        <v>1686</v>
      </c>
      <c r="B1921" s="292">
        <v>45</v>
      </c>
      <c r="C1921" s="292">
        <v>21</v>
      </c>
      <c r="D1921" s="292">
        <v>2</v>
      </c>
      <c r="E1921" s="292">
        <v>5920</v>
      </c>
      <c r="F1921" s="292">
        <v>4.4000000000000004</v>
      </c>
      <c r="G1921" s="292">
        <v>0</v>
      </c>
      <c r="H1921" s="292">
        <v>0</v>
      </c>
      <c r="I1921" s="293">
        <v>116</v>
      </c>
      <c r="J1921" s="299">
        <v>1</v>
      </c>
    </row>
    <row r="1922" spans="1:10" ht="20" x14ac:dyDescent="0.2">
      <c r="A1922" s="291">
        <v>1690</v>
      </c>
      <c r="B1922" s="292">
        <v>30</v>
      </c>
      <c r="C1922" s="292">
        <v>13</v>
      </c>
      <c r="D1922" s="292">
        <v>2</v>
      </c>
      <c r="E1922" s="292">
        <v>5660</v>
      </c>
      <c r="F1922" s="292">
        <v>3</v>
      </c>
      <c r="G1922" s="292">
        <v>1</v>
      </c>
      <c r="H1922" s="292">
        <v>1</v>
      </c>
      <c r="I1922" s="293">
        <v>1030</v>
      </c>
      <c r="J1922" s="299">
        <v>1</v>
      </c>
    </row>
    <row r="1923" spans="1:10" ht="20" x14ac:dyDescent="0.2">
      <c r="A1923" s="291">
        <v>1692</v>
      </c>
      <c r="B1923" s="292">
        <v>30</v>
      </c>
      <c r="C1923" s="292">
        <v>18</v>
      </c>
      <c r="D1923" s="292">
        <v>1</v>
      </c>
      <c r="E1923" s="292">
        <v>5540</v>
      </c>
      <c r="F1923" s="292">
        <v>7.7</v>
      </c>
      <c r="G1923" s="292">
        <v>0</v>
      </c>
      <c r="H1923" s="292">
        <v>0</v>
      </c>
      <c r="I1923" s="293">
        <v>1142</v>
      </c>
      <c r="J1923" s="299">
        <v>1</v>
      </c>
    </row>
    <row r="1924" spans="1:10" ht="20" x14ac:dyDescent="0.2">
      <c r="A1924" s="291">
        <v>1693</v>
      </c>
      <c r="B1924" s="292">
        <v>29</v>
      </c>
      <c r="C1924" s="292">
        <v>21</v>
      </c>
      <c r="D1924" s="292">
        <v>1</v>
      </c>
      <c r="E1924" s="292">
        <v>5940</v>
      </c>
      <c r="F1924" s="292">
        <v>6.1</v>
      </c>
      <c r="G1924" s="292">
        <v>1</v>
      </c>
      <c r="H1924" s="292">
        <v>1</v>
      </c>
      <c r="I1924" s="293">
        <v>686</v>
      </c>
      <c r="J1924" s="299">
        <v>1</v>
      </c>
    </row>
    <row r="1925" spans="1:10" ht="20" x14ac:dyDescent="0.2">
      <c r="A1925" s="291">
        <v>1695</v>
      </c>
      <c r="B1925" s="292">
        <v>31</v>
      </c>
      <c r="C1925" s="292">
        <v>17</v>
      </c>
      <c r="D1925" s="292">
        <v>1</v>
      </c>
      <c r="E1925" s="292">
        <v>6590</v>
      </c>
      <c r="F1925" s="292">
        <v>4.9000000000000004</v>
      </c>
      <c r="G1925" s="292">
        <v>1</v>
      </c>
      <c r="H1925" s="292">
        <v>0</v>
      </c>
      <c r="I1925" s="293">
        <v>1174</v>
      </c>
      <c r="J1925" s="299">
        <v>1</v>
      </c>
    </row>
    <row r="1926" spans="1:10" ht="20" x14ac:dyDescent="0.2">
      <c r="A1926" s="291">
        <v>1699</v>
      </c>
      <c r="B1926" s="292">
        <v>40</v>
      </c>
      <c r="C1926" s="292">
        <v>12</v>
      </c>
      <c r="D1926" s="292">
        <v>2</v>
      </c>
      <c r="E1926" s="292">
        <v>6160</v>
      </c>
      <c r="F1926" s="292">
        <v>4.0999999999999996</v>
      </c>
      <c r="G1926" s="292">
        <v>1</v>
      </c>
      <c r="H1926" s="292">
        <v>1</v>
      </c>
      <c r="I1926" s="293">
        <v>917</v>
      </c>
      <c r="J1926" s="299">
        <v>1</v>
      </c>
    </row>
    <row r="1927" spans="1:10" ht="20" x14ac:dyDescent="0.2">
      <c r="A1927" s="291">
        <v>1705</v>
      </c>
      <c r="B1927" s="292">
        <v>41</v>
      </c>
      <c r="C1927" s="292">
        <v>20</v>
      </c>
      <c r="D1927" s="292">
        <v>4</v>
      </c>
      <c r="E1927" s="292">
        <v>11310</v>
      </c>
      <c r="F1927" s="292">
        <v>4.8</v>
      </c>
      <c r="G1927" s="292">
        <v>0</v>
      </c>
      <c r="H1927" s="292">
        <v>1</v>
      </c>
      <c r="I1927" s="293">
        <v>2190</v>
      </c>
      <c r="J1927" s="299">
        <v>1</v>
      </c>
    </row>
    <row r="1928" spans="1:10" ht="20" x14ac:dyDescent="0.2">
      <c r="A1928" s="291">
        <v>1718</v>
      </c>
      <c r="B1928" s="292">
        <v>36</v>
      </c>
      <c r="C1928" s="292">
        <v>15</v>
      </c>
      <c r="D1928" s="292">
        <v>1</v>
      </c>
      <c r="E1928" s="292">
        <v>8160</v>
      </c>
      <c r="F1928" s="292">
        <v>5.9</v>
      </c>
      <c r="G1928" s="292">
        <v>1</v>
      </c>
      <c r="H1928" s="292">
        <v>1</v>
      </c>
      <c r="I1928" s="293">
        <v>1175</v>
      </c>
      <c r="J1928" s="299">
        <v>1</v>
      </c>
    </row>
    <row r="1929" spans="1:10" ht="20" x14ac:dyDescent="0.2">
      <c r="A1929" s="291">
        <v>1722</v>
      </c>
      <c r="B1929" s="292">
        <v>29</v>
      </c>
      <c r="C1929" s="292">
        <v>13</v>
      </c>
      <c r="D1929" s="292">
        <v>1</v>
      </c>
      <c r="E1929" s="292">
        <v>5710</v>
      </c>
      <c r="F1929" s="292">
        <v>6</v>
      </c>
      <c r="G1929" s="292">
        <v>1</v>
      </c>
      <c r="H1929" s="292">
        <v>1</v>
      </c>
      <c r="I1929" s="293">
        <v>897</v>
      </c>
      <c r="J1929" s="299">
        <v>1</v>
      </c>
    </row>
    <row r="1930" spans="1:10" ht="20" x14ac:dyDescent="0.2">
      <c r="A1930" s="291">
        <v>1725</v>
      </c>
      <c r="B1930" s="292">
        <v>31</v>
      </c>
      <c r="C1930" s="292">
        <v>14</v>
      </c>
      <c r="D1930" s="292">
        <v>1</v>
      </c>
      <c r="E1930" s="292">
        <v>5490</v>
      </c>
      <c r="F1930" s="292">
        <v>2.5</v>
      </c>
      <c r="G1930" s="292">
        <v>1</v>
      </c>
      <c r="H1930" s="292">
        <v>1</v>
      </c>
      <c r="I1930" s="293">
        <v>774</v>
      </c>
      <c r="J1930" s="299">
        <v>1</v>
      </c>
    </row>
    <row r="1931" spans="1:10" ht="20" x14ac:dyDescent="0.2">
      <c r="A1931" s="291">
        <v>1727</v>
      </c>
      <c r="B1931" s="292">
        <v>38</v>
      </c>
      <c r="C1931" s="292">
        <v>22</v>
      </c>
      <c r="D1931" s="292">
        <v>1</v>
      </c>
      <c r="E1931" s="292">
        <v>6810</v>
      </c>
      <c r="F1931" s="292">
        <v>5.3</v>
      </c>
      <c r="G1931" s="292">
        <v>1</v>
      </c>
      <c r="H1931" s="292">
        <v>0</v>
      </c>
      <c r="I1931" s="293">
        <v>1391</v>
      </c>
      <c r="J1931" s="299">
        <v>1</v>
      </c>
    </row>
    <row r="1932" spans="1:10" ht="20" x14ac:dyDescent="0.2">
      <c r="A1932" s="291">
        <v>1728</v>
      </c>
      <c r="B1932" s="292">
        <v>44</v>
      </c>
      <c r="C1932" s="292">
        <v>12</v>
      </c>
      <c r="D1932" s="292">
        <v>4</v>
      </c>
      <c r="E1932" s="292">
        <v>7400</v>
      </c>
      <c r="F1932" s="292">
        <v>3.3</v>
      </c>
      <c r="G1932" s="292">
        <v>1</v>
      </c>
      <c r="H1932" s="292">
        <v>1</v>
      </c>
      <c r="I1932" s="293">
        <v>1004</v>
      </c>
      <c r="J1932" s="299">
        <v>1</v>
      </c>
    </row>
    <row r="1933" spans="1:10" ht="20" x14ac:dyDescent="0.2">
      <c r="A1933" s="291">
        <v>1731</v>
      </c>
      <c r="B1933" s="292">
        <v>29</v>
      </c>
      <c r="C1933" s="292">
        <v>13</v>
      </c>
      <c r="D1933" s="292">
        <v>4</v>
      </c>
      <c r="E1933" s="292">
        <v>8920</v>
      </c>
      <c r="F1933" s="292">
        <v>5.9</v>
      </c>
      <c r="G1933" s="292">
        <v>0</v>
      </c>
      <c r="H1933" s="292">
        <v>0</v>
      </c>
      <c r="I1933" s="293">
        <v>1807</v>
      </c>
      <c r="J1933" s="299">
        <v>1</v>
      </c>
    </row>
    <row r="1934" spans="1:10" ht="20" x14ac:dyDescent="0.2">
      <c r="A1934" s="291">
        <v>1736</v>
      </c>
      <c r="B1934" s="292">
        <v>30</v>
      </c>
      <c r="C1934" s="292">
        <v>18</v>
      </c>
      <c r="D1934" s="292">
        <v>1</v>
      </c>
      <c r="E1934" s="292">
        <v>4890</v>
      </c>
      <c r="F1934" s="292">
        <v>4.3</v>
      </c>
      <c r="G1934" s="292">
        <v>0</v>
      </c>
      <c r="H1934" s="292">
        <v>0</v>
      </c>
      <c r="I1934" s="293">
        <v>2039</v>
      </c>
      <c r="J1934" s="299">
        <v>1</v>
      </c>
    </row>
    <row r="1935" spans="1:10" ht="20" x14ac:dyDescent="0.2">
      <c r="A1935" s="291">
        <v>1737</v>
      </c>
      <c r="B1935" s="292">
        <v>30</v>
      </c>
      <c r="C1935" s="292">
        <v>17</v>
      </c>
      <c r="D1935" s="292">
        <v>3</v>
      </c>
      <c r="E1935" s="292">
        <v>8160</v>
      </c>
      <c r="F1935" s="292">
        <v>2.5</v>
      </c>
      <c r="G1935" s="292">
        <v>1</v>
      </c>
      <c r="H1935" s="292">
        <v>1</v>
      </c>
      <c r="I1935" s="293">
        <v>523</v>
      </c>
      <c r="J1935" s="299">
        <v>1</v>
      </c>
    </row>
    <row r="1936" spans="1:10" ht="20" x14ac:dyDescent="0.2">
      <c r="A1936" s="291">
        <v>1740</v>
      </c>
      <c r="B1936" s="292">
        <v>37</v>
      </c>
      <c r="C1936" s="292">
        <v>20</v>
      </c>
      <c r="D1936" s="292">
        <v>3</v>
      </c>
      <c r="E1936" s="292">
        <v>7360</v>
      </c>
      <c r="F1936" s="292">
        <v>2</v>
      </c>
      <c r="G1936" s="292">
        <v>1</v>
      </c>
      <c r="H1936" s="292">
        <v>0</v>
      </c>
      <c r="I1936" s="293">
        <v>2570</v>
      </c>
      <c r="J1936" s="299">
        <v>1</v>
      </c>
    </row>
    <row r="1937" spans="1:10" ht="20" x14ac:dyDescent="0.2">
      <c r="A1937" s="291">
        <v>1741</v>
      </c>
      <c r="B1937" s="292">
        <v>26</v>
      </c>
      <c r="C1937" s="292">
        <v>12</v>
      </c>
      <c r="D1937" s="292">
        <v>4</v>
      </c>
      <c r="E1937" s="292">
        <v>5820</v>
      </c>
      <c r="F1937" s="292">
        <v>4.2</v>
      </c>
      <c r="G1937" s="292">
        <v>0</v>
      </c>
      <c r="H1937" s="292">
        <v>0</v>
      </c>
      <c r="I1937" s="293">
        <v>365</v>
      </c>
      <c r="J1937" s="299">
        <v>1</v>
      </c>
    </row>
    <row r="1938" spans="1:10" ht="20" x14ac:dyDescent="0.2">
      <c r="A1938" s="291">
        <v>1744</v>
      </c>
      <c r="B1938" s="292">
        <v>26</v>
      </c>
      <c r="C1938" s="292">
        <v>12</v>
      </c>
      <c r="D1938" s="292">
        <v>4</v>
      </c>
      <c r="E1938" s="292">
        <v>4750</v>
      </c>
      <c r="F1938" s="292">
        <v>5.5</v>
      </c>
      <c r="G1938" s="292">
        <v>1</v>
      </c>
      <c r="H1938" s="292">
        <v>0</v>
      </c>
      <c r="I1938" s="293">
        <v>683</v>
      </c>
      <c r="J1938" s="299">
        <v>1</v>
      </c>
    </row>
    <row r="1939" spans="1:10" ht="20" x14ac:dyDescent="0.2">
      <c r="A1939" s="291">
        <v>1746</v>
      </c>
      <c r="B1939" s="292">
        <v>25</v>
      </c>
      <c r="C1939" s="292">
        <v>12</v>
      </c>
      <c r="D1939" s="292">
        <v>1</v>
      </c>
      <c r="E1939" s="292">
        <v>4780</v>
      </c>
      <c r="F1939" s="292">
        <v>4.4000000000000004</v>
      </c>
      <c r="G1939" s="292">
        <v>1</v>
      </c>
      <c r="H1939" s="292">
        <v>0</v>
      </c>
      <c r="I1939" s="293">
        <v>86</v>
      </c>
      <c r="J1939" s="299">
        <v>1</v>
      </c>
    </row>
    <row r="1940" spans="1:10" ht="20" x14ac:dyDescent="0.2">
      <c r="A1940" s="291">
        <v>1749</v>
      </c>
      <c r="B1940" s="292">
        <v>41</v>
      </c>
      <c r="C1940" s="292">
        <v>13</v>
      </c>
      <c r="D1940" s="292">
        <v>1</v>
      </c>
      <c r="E1940" s="292">
        <v>5730</v>
      </c>
      <c r="F1940" s="292">
        <v>9.1999999999999993</v>
      </c>
      <c r="G1940" s="292">
        <v>1</v>
      </c>
      <c r="H1940" s="292">
        <v>1</v>
      </c>
      <c r="I1940" s="293">
        <v>485</v>
      </c>
      <c r="J1940" s="299">
        <v>1</v>
      </c>
    </row>
    <row r="1941" spans="1:10" ht="20" x14ac:dyDescent="0.2">
      <c r="A1941" s="291">
        <v>1751</v>
      </c>
      <c r="B1941" s="292">
        <v>56</v>
      </c>
      <c r="C1941" s="292">
        <v>32</v>
      </c>
      <c r="D1941" s="292">
        <v>1</v>
      </c>
      <c r="E1941" s="292">
        <v>10340</v>
      </c>
      <c r="F1941" s="292">
        <v>4</v>
      </c>
      <c r="G1941" s="292">
        <v>1</v>
      </c>
      <c r="H1941" s="292">
        <v>0</v>
      </c>
      <c r="I1941" s="293">
        <v>3403</v>
      </c>
      <c r="J1941" s="299">
        <v>1</v>
      </c>
    </row>
    <row r="1942" spans="1:10" ht="20" x14ac:dyDescent="0.2">
      <c r="A1942" s="291">
        <v>1755</v>
      </c>
      <c r="B1942" s="292">
        <v>36</v>
      </c>
      <c r="C1942" s="292">
        <v>28</v>
      </c>
      <c r="D1942" s="292">
        <v>1</v>
      </c>
      <c r="E1942" s="292">
        <v>5680</v>
      </c>
      <c r="F1942" s="292">
        <v>3.9</v>
      </c>
      <c r="G1942" s="292">
        <v>1</v>
      </c>
      <c r="H1942" s="292">
        <v>0</v>
      </c>
      <c r="I1942" s="293">
        <v>1213</v>
      </c>
      <c r="J1942" s="299">
        <v>1</v>
      </c>
    </row>
    <row r="1943" spans="1:10" ht="20" x14ac:dyDescent="0.2">
      <c r="A1943" s="291">
        <v>1757</v>
      </c>
      <c r="B1943" s="292">
        <v>47</v>
      </c>
      <c r="C1943" s="292">
        <v>31</v>
      </c>
      <c r="D1943" s="292">
        <v>1</v>
      </c>
      <c r="E1943" s="292">
        <v>11930.000000000002</v>
      </c>
      <c r="F1943" s="292">
        <v>9</v>
      </c>
      <c r="G1943" s="292">
        <v>0</v>
      </c>
      <c r="H1943" s="292">
        <v>1</v>
      </c>
      <c r="I1943" s="293">
        <v>2041</v>
      </c>
      <c r="J1943" s="299">
        <v>1</v>
      </c>
    </row>
    <row r="1944" spans="1:10" ht="20" x14ac:dyDescent="0.2">
      <c r="A1944" s="291">
        <v>1760</v>
      </c>
      <c r="B1944" s="292">
        <v>33</v>
      </c>
      <c r="C1944" s="292">
        <v>22</v>
      </c>
      <c r="D1944" s="292">
        <v>2</v>
      </c>
      <c r="E1944" s="292">
        <v>6890</v>
      </c>
      <c r="F1944" s="292">
        <v>4.4000000000000004</v>
      </c>
      <c r="G1944" s="292">
        <v>1</v>
      </c>
      <c r="H1944" s="292">
        <v>0</v>
      </c>
      <c r="I1944" s="293">
        <v>1038</v>
      </c>
      <c r="J1944" s="299">
        <v>1</v>
      </c>
    </row>
    <row r="1945" spans="1:10" ht="20" x14ac:dyDescent="0.2">
      <c r="A1945" s="291">
        <v>1761</v>
      </c>
      <c r="B1945" s="292">
        <v>30</v>
      </c>
      <c r="C1945" s="292">
        <v>19</v>
      </c>
      <c r="D1945" s="292">
        <v>2</v>
      </c>
      <c r="E1945" s="292">
        <v>9390</v>
      </c>
      <c r="F1945" s="292">
        <v>5.6</v>
      </c>
      <c r="G1945" s="292">
        <v>1</v>
      </c>
      <c r="H1945" s="292">
        <v>1</v>
      </c>
      <c r="I1945" s="293">
        <v>517</v>
      </c>
      <c r="J1945" s="299">
        <v>1</v>
      </c>
    </row>
    <row r="1946" spans="1:10" ht="20" x14ac:dyDescent="0.2">
      <c r="A1946" s="291">
        <v>1764</v>
      </c>
      <c r="B1946" s="292">
        <v>35</v>
      </c>
      <c r="C1946" s="292">
        <v>12</v>
      </c>
      <c r="D1946" s="292">
        <v>1</v>
      </c>
      <c r="E1946" s="292">
        <v>5610</v>
      </c>
      <c r="F1946" s="292">
        <v>6.4</v>
      </c>
      <c r="G1946" s="292">
        <v>1</v>
      </c>
      <c r="H1946" s="292">
        <v>0</v>
      </c>
      <c r="I1946" s="293">
        <v>765</v>
      </c>
      <c r="J1946" s="299">
        <v>1</v>
      </c>
    </row>
    <row r="1947" spans="1:10" ht="20" x14ac:dyDescent="0.2">
      <c r="A1947" s="291">
        <v>1765</v>
      </c>
      <c r="B1947" s="292">
        <v>36</v>
      </c>
      <c r="C1947" s="292">
        <v>27</v>
      </c>
      <c r="D1947" s="292">
        <v>1</v>
      </c>
      <c r="E1947" s="292">
        <v>7210</v>
      </c>
      <c r="F1947" s="292">
        <v>7.2</v>
      </c>
      <c r="G1947" s="292">
        <v>1</v>
      </c>
      <c r="H1947" s="292">
        <v>0</v>
      </c>
      <c r="I1947" s="293">
        <v>1773</v>
      </c>
      <c r="J1947" s="299">
        <v>1</v>
      </c>
    </row>
    <row r="1948" spans="1:10" ht="20" x14ac:dyDescent="0.2">
      <c r="A1948" s="291">
        <v>1766</v>
      </c>
      <c r="B1948" s="292">
        <v>41</v>
      </c>
      <c r="C1948" s="292">
        <v>12</v>
      </c>
      <c r="D1948" s="292">
        <v>1</v>
      </c>
      <c r="E1948" s="292">
        <v>5180</v>
      </c>
      <c r="F1948" s="292">
        <v>7.5</v>
      </c>
      <c r="G1948" s="292">
        <v>1</v>
      </c>
      <c r="H1948" s="292">
        <v>0</v>
      </c>
      <c r="I1948" s="293">
        <v>127</v>
      </c>
      <c r="J1948" s="299">
        <v>1</v>
      </c>
    </row>
    <row r="1949" spans="1:10" ht="20" x14ac:dyDescent="0.2">
      <c r="A1949" s="291">
        <v>1768</v>
      </c>
      <c r="B1949" s="292">
        <v>45</v>
      </c>
      <c r="C1949" s="292">
        <v>21</v>
      </c>
      <c r="D1949" s="292">
        <v>2</v>
      </c>
      <c r="E1949" s="292">
        <v>8460</v>
      </c>
      <c r="F1949" s="292">
        <v>7</v>
      </c>
      <c r="G1949" s="292">
        <v>1</v>
      </c>
      <c r="H1949" s="292">
        <v>0</v>
      </c>
      <c r="I1949" s="293">
        <v>736</v>
      </c>
      <c r="J1949" s="299">
        <v>1</v>
      </c>
    </row>
    <row r="1950" spans="1:10" ht="20" x14ac:dyDescent="0.2">
      <c r="A1950" s="291">
        <v>1769</v>
      </c>
      <c r="B1950" s="292">
        <v>26</v>
      </c>
      <c r="C1950" s="292">
        <v>14</v>
      </c>
      <c r="D1950" s="292">
        <v>2</v>
      </c>
      <c r="E1950" s="292">
        <v>5490</v>
      </c>
      <c r="F1950" s="292">
        <v>3.2</v>
      </c>
      <c r="G1950" s="292">
        <v>0</v>
      </c>
      <c r="H1950" s="292">
        <v>0</v>
      </c>
      <c r="I1950" s="293">
        <v>288</v>
      </c>
      <c r="J1950" s="299">
        <v>1</v>
      </c>
    </row>
    <row r="1951" spans="1:10" ht="20" x14ac:dyDescent="0.2">
      <c r="A1951" s="291">
        <v>1786</v>
      </c>
      <c r="B1951" s="292">
        <v>38</v>
      </c>
      <c r="C1951" s="292">
        <v>17</v>
      </c>
      <c r="D1951" s="292">
        <v>3</v>
      </c>
      <c r="E1951" s="292">
        <v>9430</v>
      </c>
      <c r="F1951" s="292">
        <v>4.5999999999999996</v>
      </c>
      <c r="G1951" s="292">
        <v>1</v>
      </c>
      <c r="H1951" s="292">
        <v>0</v>
      </c>
      <c r="I1951" s="293">
        <v>386</v>
      </c>
      <c r="J1951" s="299">
        <v>1</v>
      </c>
    </row>
    <row r="1952" spans="1:10" ht="20" x14ac:dyDescent="0.2">
      <c r="A1952" s="291">
        <v>1788</v>
      </c>
      <c r="B1952" s="292">
        <v>46</v>
      </c>
      <c r="C1952" s="292">
        <v>12</v>
      </c>
      <c r="D1952" s="292">
        <v>2</v>
      </c>
      <c r="E1952" s="292">
        <v>5640</v>
      </c>
      <c r="F1952" s="292">
        <v>5.5</v>
      </c>
      <c r="G1952" s="292">
        <v>0</v>
      </c>
      <c r="H1952" s="292">
        <v>1</v>
      </c>
      <c r="I1952" s="293">
        <v>875</v>
      </c>
      <c r="J1952" s="299">
        <v>1</v>
      </c>
    </row>
    <row r="1953" spans="1:10" ht="20" x14ac:dyDescent="0.2">
      <c r="A1953" s="291">
        <v>1793</v>
      </c>
      <c r="B1953" s="292">
        <v>35</v>
      </c>
      <c r="C1953" s="292">
        <v>24</v>
      </c>
      <c r="D1953" s="292">
        <v>2</v>
      </c>
      <c r="E1953" s="292">
        <v>10320</v>
      </c>
      <c r="F1953" s="292">
        <v>5.6</v>
      </c>
      <c r="G1953" s="292">
        <v>1</v>
      </c>
      <c r="H1953" s="292">
        <v>1</v>
      </c>
      <c r="I1953" s="293">
        <v>3316</v>
      </c>
      <c r="J1953" s="299">
        <v>1</v>
      </c>
    </row>
    <row r="1954" spans="1:10" ht="20" x14ac:dyDescent="0.2">
      <c r="A1954" s="291">
        <v>1794</v>
      </c>
      <c r="B1954" s="292">
        <v>35</v>
      </c>
      <c r="C1954" s="292">
        <v>13</v>
      </c>
      <c r="D1954" s="292">
        <v>4</v>
      </c>
      <c r="E1954" s="292">
        <v>7570</v>
      </c>
      <c r="F1954" s="292">
        <v>8.6</v>
      </c>
      <c r="G1954" s="292">
        <v>1</v>
      </c>
      <c r="H1954" s="292">
        <v>1</v>
      </c>
      <c r="I1954" s="293">
        <v>1056</v>
      </c>
      <c r="J1954" s="299">
        <v>1</v>
      </c>
    </row>
    <row r="1955" spans="1:10" ht="20" x14ac:dyDescent="0.2">
      <c r="A1955" s="291">
        <v>1802</v>
      </c>
      <c r="B1955" s="292">
        <v>32</v>
      </c>
      <c r="C1955" s="292">
        <v>19</v>
      </c>
      <c r="D1955" s="292">
        <v>2</v>
      </c>
      <c r="E1955" s="292">
        <v>7160</v>
      </c>
      <c r="F1955" s="292">
        <v>4.9000000000000004</v>
      </c>
      <c r="G1955" s="292">
        <v>1</v>
      </c>
      <c r="H1955" s="292">
        <v>1</v>
      </c>
      <c r="I1955" s="293">
        <v>712</v>
      </c>
      <c r="J1955" s="299">
        <v>1</v>
      </c>
    </row>
    <row r="1956" spans="1:10" ht="20" x14ac:dyDescent="0.2">
      <c r="A1956" s="291">
        <v>1803</v>
      </c>
      <c r="B1956" s="292">
        <v>31</v>
      </c>
      <c r="C1956" s="292">
        <v>15</v>
      </c>
      <c r="D1956" s="292">
        <v>4</v>
      </c>
      <c r="E1956" s="292">
        <v>5230</v>
      </c>
      <c r="F1956" s="292">
        <v>7.3</v>
      </c>
      <c r="G1956" s="292">
        <v>1</v>
      </c>
      <c r="H1956" s="292">
        <v>1</v>
      </c>
      <c r="I1956" s="293">
        <v>160</v>
      </c>
      <c r="J1956" s="299">
        <v>1</v>
      </c>
    </row>
    <row r="1957" spans="1:10" ht="20" x14ac:dyDescent="0.2">
      <c r="A1957" s="291">
        <v>1804</v>
      </c>
      <c r="B1957" s="292">
        <v>37</v>
      </c>
      <c r="C1957" s="292">
        <v>23</v>
      </c>
      <c r="D1957" s="292">
        <v>3</v>
      </c>
      <c r="E1957" s="292">
        <v>10070</v>
      </c>
      <c r="F1957" s="292">
        <v>5.5</v>
      </c>
      <c r="G1957" s="292">
        <v>0</v>
      </c>
      <c r="H1957" s="292">
        <v>1</v>
      </c>
      <c r="I1957" s="293">
        <v>1263</v>
      </c>
      <c r="J1957" s="299">
        <v>1</v>
      </c>
    </row>
    <row r="1958" spans="1:10" ht="20" x14ac:dyDescent="0.2">
      <c r="A1958" s="291">
        <v>1805</v>
      </c>
      <c r="B1958" s="292">
        <v>38</v>
      </c>
      <c r="C1958" s="292">
        <v>18</v>
      </c>
      <c r="D1958" s="292">
        <v>2</v>
      </c>
      <c r="E1958" s="292">
        <v>6240</v>
      </c>
      <c r="F1958" s="292">
        <v>4.3</v>
      </c>
      <c r="G1958" s="292">
        <v>1</v>
      </c>
      <c r="H1958" s="292">
        <v>1</v>
      </c>
      <c r="I1958" s="293">
        <v>857</v>
      </c>
      <c r="J1958" s="299">
        <v>1</v>
      </c>
    </row>
    <row r="1959" spans="1:10" ht="20" x14ac:dyDescent="0.2">
      <c r="A1959" s="291">
        <v>1808</v>
      </c>
      <c r="B1959" s="292">
        <v>37</v>
      </c>
      <c r="C1959" s="292">
        <v>16</v>
      </c>
      <c r="D1959" s="292">
        <v>4</v>
      </c>
      <c r="E1959" s="292">
        <v>6090</v>
      </c>
      <c r="F1959" s="292">
        <v>3.9</v>
      </c>
      <c r="G1959" s="292">
        <v>1</v>
      </c>
      <c r="H1959" s="292">
        <v>1</v>
      </c>
      <c r="I1959" s="293">
        <v>770</v>
      </c>
      <c r="J1959" s="299">
        <v>1</v>
      </c>
    </row>
    <row r="1960" spans="1:10" ht="20" x14ac:dyDescent="0.2">
      <c r="A1960" s="291">
        <v>1811</v>
      </c>
      <c r="B1960" s="292">
        <v>46</v>
      </c>
      <c r="C1960" s="292">
        <v>16</v>
      </c>
      <c r="D1960" s="292">
        <v>5</v>
      </c>
      <c r="E1960" s="292">
        <v>7390</v>
      </c>
      <c r="F1960" s="292">
        <v>9.1</v>
      </c>
      <c r="G1960" s="292">
        <v>1</v>
      </c>
      <c r="H1960" s="292">
        <v>0</v>
      </c>
      <c r="I1960" s="293">
        <v>1697</v>
      </c>
      <c r="J1960" s="299">
        <v>1</v>
      </c>
    </row>
    <row r="1961" spans="1:10" ht="20" x14ac:dyDescent="0.2">
      <c r="A1961" s="291">
        <v>1815</v>
      </c>
      <c r="B1961" s="292">
        <v>39</v>
      </c>
      <c r="C1961" s="292">
        <v>21</v>
      </c>
      <c r="D1961" s="292">
        <v>1</v>
      </c>
      <c r="E1961" s="292">
        <v>6300</v>
      </c>
      <c r="F1961" s="292">
        <v>6.5</v>
      </c>
      <c r="G1961" s="292">
        <v>0</v>
      </c>
      <c r="H1961" s="292">
        <v>0</v>
      </c>
      <c r="I1961" s="293">
        <v>490</v>
      </c>
      <c r="J1961" s="299">
        <v>1</v>
      </c>
    </row>
    <row r="1962" spans="1:10" ht="20" x14ac:dyDescent="0.2">
      <c r="A1962" s="291">
        <v>1818</v>
      </c>
      <c r="B1962" s="292">
        <v>50</v>
      </c>
      <c r="C1962" s="292">
        <v>15</v>
      </c>
      <c r="D1962" s="292">
        <v>1</v>
      </c>
      <c r="E1962" s="292">
        <v>5960</v>
      </c>
      <c r="F1962" s="292">
        <v>1.1000000000000001</v>
      </c>
      <c r="G1962" s="292">
        <v>1</v>
      </c>
      <c r="H1962" s="292">
        <v>1</v>
      </c>
      <c r="I1962" s="293">
        <v>1054</v>
      </c>
      <c r="J1962" s="299">
        <v>1</v>
      </c>
    </row>
    <row r="1963" spans="1:10" ht="20" x14ac:dyDescent="0.2">
      <c r="A1963" s="291">
        <v>1825</v>
      </c>
      <c r="B1963" s="292">
        <v>44</v>
      </c>
      <c r="C1963" s="292">
        <v>26</v>
      </c>
      <c r="D1963" s="292">
        <v>4</v>
      </c>
      <c r="E1963" s="292">
        <v>7110</v>
      </c>
      <c r="F1963" s="292">
        <v>5.5</v>
      </c>
      <c r="G1963" s="292">
        <v>0</v>
      </c>
      <c r="H1963" s="292">
        <v>0</v>
      </c>
      <c r="I1963" s="293">
        <v>1164</v>
      </c>
      <c r="J1963" s="299">
        <v>1</v>
      </c>
    </row>
    <row r="1964" spans="1:10" ht="20" x14ac:dyDescent="0.2">
      <c r="A1964" s="291">
        <v>1827</v>
      </c>
      <c r="B1964" s="292">
        <v>31</v>
      </c>
      <c r="C1964" s="292">
        <v>12</v>
      </c>
      <c r="D1964" s="292">
        <v>2</v>
      </c>
      <c r="E1964" s="292">
        <v>4830</v>
      </c>
      <c r="F1964" s="292">
        <v>5.7</v>
      </c>
      <c r="G1964" s="292">
        <v>1</v>
      </c>
      <c r="H1964" s="292">
        <v>0</v>
      </c>
      <c r="I1964" s="293">
        <v>929</v>
      </c>
      <c r="J1964" s="299">
        <v>1</v>
      </c>
    </row>
    <row r="1965" spans="1:10" ht="20" x14ac:dyDescent="0.2">
      <c r="A1965" s="291">
        <v>1831</v>
      </c>
      <c r="B1965" s="292">
        <v>33</v>
      </c>
      <c r="C1965" s="292">
        <v>12</v>
      </c>
      <c r="D1965" s="292">
        <v>1</v>
      </c>
      <c r="E1965" s="292">
        <v>4910</v>
      </c>
      <c r="F1965" s="292">
        <v>2.8</v>
      </c>
      <c r="G1965" s="292">
        <v>1</v>
      </c>
      <c r="H1965" s="292">
        <v>1</v>
      </c>
      <c r="I1965" s="293">
        <v>477</v>
      </c>
      <c r="J1965" s="299">
        <v>1</v>
      </c>
    </row>
    <row r="1966" spans="1:10" ht="20" x14ac:dyDescent="0.2">
      <c r="A1966" s="291">
        <v>1834</v>
      </c>
      <c r="B1966" s="292">
        <v>31</v>
      </c>
      <c r="C1966" s="292">
        <v>14</v>
      </c>
      <c r="D1966" s="292">
        <v>2</v>
      </c>
      <c r="E1966" s="292">
        <v>6020</v>
      </c>
      <c r="F1966" s="292">
        <v>6</v>
      </c>
      <c r="G1966" s="292">
        <v>1</v>
      </c>
      <c r="H1966" s="292">
        <v>0</v>
      </c>
      <c r="I1966" s="293">
        <v>285</v>
      </c>
      <c r="J1966" s="299">
        <v>1</v>
      </c>
    </row>
    <row r="1967" spans="1:10" ht="20" x14ac:dyDescent="0.2">
      <c r="A1967" s="291">
        <v>1837</v>
      </c>
      <c r="B1967" s="292">
        <v>32</v>
      </c>
      <c r="C1967" s="292">
        <v>13</v>
      </c>
      <c r="D1967" s="292">
        <v>1</v>
      </c>
      <c r="E1967" s="292">
        <v>4580</v>
      </c>
      <c r="F1967" s="292">
        <v>4.4000000000000004</v>
      </c>
      <c r="G1967" s="292">
        <v>1</v>
      </c>
      <c r="H1967" s="292">
        <v>1</v>
      </c>
      <c r="I1967" s="293">
        <v>356</v>
      </c>
      <c r="J1967" s="299">
        <v>1</v>
      </c>
    </row>
    <row r="1968" spans="1:10" ht="20" x14ac:dyDescent="0.2">
      <c r="A1968" s="291">
        <v>1839</v>
      </c>
      <c r="B1968" s="292">
        <v>42</v>
      </c>
      <c r="C1968" s="292">
        <v>16</v>
      </c>
      <c r="D1968" s="292">
        <v>2</v>
      </c>
      <c r="E1968" s="292">
        <v>5530</v>
      </c>
      <c r="F1968" s="292">
        <v>3.7</v>
      </c>
      <c r="G1968" s="292">
        <v>0</v>
      </c>
      <c r="H1968" s="292">
        <v>0</v>
      </c>
      <c r="I1968" s="293">
        <v>835</v>
      </c>
      <c r="J1968" s="299">
        <v>1</v>
      </c>
    </row>
    <row r="1969" spans="1:10" ht="20" x14ac:dyDescent="0.2">
      <c r="A1969" s="291">
        <v>1842</v>
      </c>
      <c r="B1969" s="292">
        <v>33</v>
      </c>
      <c r="C1969" s="292">
        <v>20</v>
      </c>
      <c r="D1969" s="292">
        <v>2</v>
      </c>
      <c r="E1969" s="292">
        <v>5540</v>
      </c>
      <c r="F1969" s="292">
        <v>5</v>
      </c>
      <c r="G1969" s="292">
        <v>0</v>
      </c>
      <c r="H1969" s="292">
        <v>0</v>
      </c>
      <c r="I1969" s="293">
        <v>867</v>
      </c>
      <c r="J1969" s="299">
        <v>1</v>
      </c>
    </row>
    <row r="1970" spans="1:10" ht="20" x14ac:dyDescent="0.2">
      <c r="A1970" s="291">
        <v>1860</v>
      </c>
      <c r="B1970" s="292">
        <v>34</v>
      </c>
      <c r="C1970" s="292">
        <v>21</v>
      </c>
      <c r="D1970" s="292">
        <v>3</v>
      </c>
      <c r="E1970" s="292">
        <v>6400</v>
      </c>
      <c r="F1970" s="292">
        <v>2.8</v>
      </c>
      <c r="G1970" s="292">
        <v>0</v>
      </c>
      <c r="H1970" s="292">
        <v>0</v>
      </c>
      <c r="I1970" s="293">
        <v>471</v>
      </c>
      <c r="J1970" s="299">
        <v>1</v>
      </c>
    </row>
    <row r="1971" spans="1:10" ht="20" x14ac:dyDescent="0.2">
      <c r="A1971" s="291">
        <v>1862</v>
      </c>
      <c r="B1971" s="292">
        <v>29</v>
      </c>
      <c r="C1971" s="292">
        <v>13</v>
      </c>
      <c r="D1971" s="292">
        <v>3</v>
      </c>
      <c r="E1971" s="292">
        <v>4310</v>
      </c>
      <c r="F1971" s="292">
        <v>2.9</v>
      </c>
      <c r="G1971" s="292">
        <v>1</v>
      </c>
      <c r="H1971" s="292">
        <v>0</v>
      </c>
      <c r="I1971" s="293">
        <v>297</v>
      </c>
      <c r="J1971" s="299">
        <v>1</v>
      </c>
    </row>
    <row r="1972" spans="1:10" ht="20" x14ac:dyDescent="0.2">
      <c r="A1972" s="291">
        <v>1871</v>
      </c>
      <c r="B1972" s="292">
        <v>37</v>
      </c>
      <c r="C1972" s="292">
        <v>16</v>
      </c>
      <c r="D1972" s="292">
        <v>2</v>
      </c>
      <c r="E1972" s="292">
        <v>10680</v>
      </c>
      <c r="F1972" s="292">
        <v>5.2</v>
      </c>
      <c r="G1972" s="292">
        <v>1</v>
      </c>
      <c r="H1972" s="292">
        <v>0</v>
      </c>
      <c r="I1972" s="293">
        <v>3167</v>
      </c>
      <c r="J1972" s="299">
        <v>1</v>
      </c>
    </row>
    <row r="1973" spans="1:10" ht="20" x14ac:dyDescent="0.2">
      <c r="A1973" s="291">
        <v>1874</v>
      </c>
      <c r="B1973" s="292">
        <v>27</v>
      </c>
      <c r="C1973" s="292">
        <v>13</v>
      </c>
      <c r="D1973" s="292">
        <v>2</v>
      </c>
      <c r="E1973" s="292">
        <v>4850</v>
      </c>
      <c r="F1973" s="292">
        <v>5.2</v>
      </c>
      <c r="G1973" s="292">
        <v>0</v>
      </c>
      <c r="H1973" s="292">
        <v>1</v>
      </c>
      <c r="I1973" s="293">
        <v>496</v>
      </c>
      <c r="J1973" s="299">
        <v>1</v>
      </c>
    </row>
    <row r="1974" spans="1:10" ht="20" x14ac:dyDescent="0.2">
      <c r="A1974" s="291">
        <v>1877</v>
      </c>
      <c r="B1974" s="292">
        <v>28</v>
      </c>
      <c r="C1974" s="292">
        <v>13</v>
      </c>
      <c r="D1974" s="292">
        <v>2</v>
      </c>
      <c r="E1974" s="292">
        <v>6100</v>
      </c>
      <c r="F1974" s="292">
        <v>4.9000000000000004</v>
      </c>
      <c r="G1974" s="292">
        <v>1</v>
      </c>
      <c r="H1974" s="292">
        <v>0</v>
      </c>
      <c r="I1974" s="293">
        <v>728</v>
      </c>
      <c r="J1974" s="299">
        <v>1</v>
      </c>
    </row>
    <row r="1975" spans="1:10" ht="20" x14ac:dyDescent="0.2">
      <c r="A1975" s="291">
        <v>1878</v>
      </c>
      <c r="B1975" s="292">
        <v>43</v>
      </c>
      <c r="C1975" s="292">
        <v>14</v>
      </c>
      <c r="D1975" s="292">
        <v>1</v>
      </c>
      <c r="E1975" s="292">
        <v>5940</v>
      </c>
      <c r="F1975" s="292">
        <v>5.9</v>
      </c>
      <c r="G1975" s="292">
        <v>0</v>
      </c>
      <c r="H1975" s="292">
        <v>0</v>
      </c>
      <c r="I1975" s="293">
        <v>272</v>
      </c>
      <c r="J1975" s="299">
        <v>1</v>
      </c>
    </row>
    <row r="1976" spans="1:10" ht="20" x14ac:dyDescent="0.2">
      <c r="A1976" s="291">
        <v>1887</v>
      </c>
      <c r="B1976" s="292">
        <v>35</v>
      </c>
      <c r="C1976" s="292">
        <v>19</v>
      </c>
      <c r="D1976" s="292">
        <v>4</v>
      </c>
      <c r="E1976" s="292">
        <v>12390</v>
      </c>
      <c r="F1976" s="292">
        <v>5.7</v>
      </c>
      <c r="G1976" s="292">
        <v>0</v>
      </c>
      <c r="H1976" s="292">
        <v>1</v>
      </c>
      <c r="I1976" s="293">
        <v>552</v>
      </c>
      <c r="J1976" s="299">
        <v>1</v>
      </c>
    </row>
    <row r="1977" spans="1:10" ht="20" x14ac:dyDescent="0.2">
      <c r="A1977" s="291">
        <v>1892</v>
      </c>
      <c r="B1977" s="292">
        <v>53</v>
      </c>
      <c r="C1977" s="292">
        <v>14</v>
      </c>
      <c r="D1977" s="292">
        <v>2</v>
      </c>
      <c r="E1977" s="292">
        <v>6990</v>
      </c>
      <c r="F1977" s="292">
        <v>4.8</v>
      </c>
      <c r="G1977" s="292">
        <v>0</v>
      </c>
      <c r="H1977" s="292">
        <v>1</v>
      </c>
      <c r="I1977" s="293">
        <v>530</v>
      </c>
      <c r="J1977" s="299">
        <v>1</v>
      </c>
    </row>
    <row r="1978" spans="1:10" ht="20" x14ac:dyDescent="0.2">
      <c r="A1978" s="291">
        <v>1895</v>
      </c>
      <c r="B1978" s="292">
        <v>28</v>
      </c>
      <c r="C1978" s="292">
        <v>15</v>
      </c>
      <c r="D1978" s="292">
        <v>3</v>
      </c>
      <c r="E1978" s="292">
        <v>6920</v>
      </c>
      <c r="F1978" s="292">
        <v>3.4</v>
      </c>
      <c r="G1978" s="292">
        <v>0</v>
      </c>
      <c r="H1978" s="292">
        <v>0</v>
      </c>
      <c r="I1978" s="293">
        <v>1009</v>
      </c>
      <c r="J1978" s="299">
        <v>1</v>
      </c>
    </row>
    <row r="1979" spans="1:10" ht="20" x14ac:dyDescent="0.2">
      <c r="A1979" s="291">
        <v>1901</v>
      </c>
      <c r="B1979" s="292">
        <v>34</v>
      </c>
      <c r="C1979" s="292">
        <v>12</v>
      </c>
      <c r="D1979" s="292">
        <v>1</v>
      </c>
      <c r="E1979" s="292">
        <v>5860</v>
      </c>
      <c r="F1979" s="292">
        <v>4.5999999999999996</v>
      </c>
      <c r="G1979" s="292">
        <v>1</v>
      </c>
      <c r="H1979" s="292">
        <v>1</v>
      </c>
      <c r="I1979" s="293">
        <v>403</v>
      </c>
      <c r="J1979" s="299">
        <v>1</v>
      </c>
    </row>
    <row r="1980" spans="1:10" ht="20" x14ac:dyDescent="0.2">
      <c r="A1980" s="291">
        <v>1902</v>
      </c>
      <c r="B1980" s="292">
        <v>24</v>
      </c>
      <c r="C1980" s="292">
        <v>12</v>
      </c>
      <c r="D1980" s="292">
        <v>1</v>
      </c>
      <c r="E1980" s="292">
        <v>4300</v>
      </c>
      <c r="F1980" s="292">
        <v>9.1</v>
      </c>
      <c r="G1980" s="292">
        <v>1</v>
      </c>
      <c r="H1980" s="292">
        <v>1</v>
      </c>
      <c r="I1980" s="293">
        <v>596</v>
      </c>
      <c r="J1980" s="299">
        <v>1</v>
      </c>
    </row>
    <row r="1981" spans="1:10" ht="20" x14ac:dyDescent="0.2">
      <c r="A1981" s="291">
        <v>1903</v>
      </c>
      <c r="B1981" s="292">
        <v>31</v>
      </c>
      <c r="C1981" s="292">
        <v>12</v>
      </c>
      <c r="D1981" s="292">
        <v>5</v>
      </c>
      <c r="E1981" s="292">
        <v>8960</v>
      </c>
      <c r="F1981" s="292">
        <v>6.4</v>
      </c>
      <c r="G1981" s="292">
        <v>1</v>
      </c>
      <c r="H1981" s="292">
        <v>0</v>
      </c>
      <c r="I1981" s="293">
        <v>1717</v>
      </c>
      <c r="J1981" s="299">
        <v>1</v>
      </c>
    </row>
    <row r="1982" spans="1:10" ht="20" x14ac:dyDescent="0.2">
      <c r="A1982" s="291">
        <v>1905</v>
      </c>
      <c r="B1982" s="292">
        <v>32</v>
      </c>
      <c r="C1982" s="292">
        <v>15</v>
      </c>
      <c r="D1982" s="292">
        <v>2</v>
      </c>
      <c r="E1982" s="292">
        <v>4530</v>
      </c>
      <c r="F1982" s="292">
        <v>5.2</v>
      </c>
      <c r="G1982" s="292">
        <v>1</v>
      </c>
      <c r="H1982" s="292">
        <v>0</v>
      </c>
      <c r="I1982" s="293">
        <v>287</v>
      </c>
      <c r="J1982" s="299">
        <v>1</v>
      </c>
    </row>
    <row r="1983" spans="1:10" ht="20" x14ac:dyDescent="0.2">
      <c r="A1983" s="291">
        <v>1910</v>
      </c>
      <c r="B1983" s="292">
        <v>29</v>
      </c>
      <c r="C1983" s="292">
        <v>13</v>
      </c>
      <c r="D1983" s="292">
        <v>4</v>
      </c>
      <c r="E1983" s="292">
        <v>5560</v>
      </c>
      <c r="F1983" s="292">
        <v>3.5</v>
      </c>
      <c r="G1983" s="292">
        <v>1</v>
      </c>
      <c r="H1983" s="292">
        <v>0</v>
      </c>
      <c r="I1983" s="293">
        <v>499</v>
      </c>
      <c r="J1983" s="299">
        <v>1</v>
      </c>
    </row>
    <row r="1984" spans="1:10" ht="20" x14ac:dyDescent="0.2">
      <c r="A1984" s="291">
        <v>1913</v>
      </c>
      <c r="B1984" s="292">
        <v>35</v>
      </c>
      <c r="C1984" s="292">
        <v>12</v>
      </c>
      <c r="D1984" s="292">
        <v>2</v>
      </c>
      <c r="E1984" s="292">
        <v>6700</v>
      </c>
      <c r="F1984" s="292">
        <v>6.7</v>
      </c>
      <c r="G1984" s="292">
        <v>1</v>
      </c>
      <c r="H1984" s="292">
        <v>0</v>
      </c>
      <c r="I1984" s="293">
        <v>374</v>
      </c>
      <c r="J1984" s="299">
        <v>1</v>
      </c>
    </row>
    <row r="1985" spans="1:10" ht="20" x14ac:dyDescent="0.2">
      <c r="A1985" s="291">
        <v>1915</v>
      </c>
      <c r="B1985" s="292">
        <v>57</v>
      </c>
      <c r="C1985" s="292">
        <v>12</v>
      </c>
      <c r="D1985" s="292">
        <v>2</v>
      </c>
      <c r="E1985" s="292">
        <v>7540</v>
      </c>
      <c r="F1985" s="292">
        <v>5.3</v>
      </c>
      <c r="G1985" s="292">
        <v>1</v>
      </c>
      <c r="H1985" s="292">
        <v>1</v>
      </c>
      <c r="I1985" s="293">
        <v>1011</v>
      </c>
      <c r="J1985" s="299">
        <v>1</v>
      </c>
    </row>
    <row r="1986" spans="1:10" ht="20" x14ac:dyDescent="0.2">
      <c r="A1986" s="291">
        <v>1920</v>
      </c>
      <c r="B1986" s="292">
        <v>34</v>
      </c>
      <c r="C1986" s="292">
        <v>14</v>
      </c>
      <c r="D1986" s="292">
        <v>1</v>
      </c>
      <c r="E1986" s="292">
        <v>5540</v>
      </c>
      <c r="F1986" s="292">
        <v>4.7</v>
      </c>
      <c r="G1986" s="292">
        <v>1</v>
      </c>
      <c r="H1986" s="292">
        <v>0</v>
      </c>
      <c r="I1986" s="293">
        <v>29</v>
      </c>
      <c r="J1986" s="299">
        <v>1</v>
      </c>
    </row>
    <row r="1987" spans="1:10" ht="20" x14ac:dyDescent="0.2">
      <c r="A1987" s="291">
        <v>1922</v>
      </c>
      <c r="B1987" s="292">
        <v>47</v>
      </c>
      <c r="C1987" s="292">
        <v>33</v>
      </c>
      <c r="D1987" s="292">
        <v>3</v>
      </c>
      <c r="E1987" s="292">
        <v>25480</v>
      </c>
      <c r="F1987" s="292">
        <v>5.8</v>
      </c>
      <c r="G1987" s="292">
        <v>1</v>
      </c>
      <c r="H1987" s="292">
        <v>1</v>
      </c>
      <c r="I1987" s="293">
        <v>3172</v>
      </c>
      <c r="J1987" s="299">
        <v>1</v>
      </c>
    </row>
    <row r="1988" spans="1:10" ht="20" x14ac:dyDescent="0.2">
      <c r="A1988" s="291">
        <v>1930</v>
      </c>
      <c r="B1988" s="292">
        <v>31</v>
      </c>
      <c r="C1988" s="292">
        <v>18</v>
      </c>
      <c r="D1988" s="292">
        <v>1</v>
      </c>
      <c r="E1988" s="292">
        <v>5210</v>
      </c>
      <c r="F1988" s="292">
        <v>8.5</v>
      </c>
      <c r="G1988" s="292">
        <v>1</v>
      </c>
      <c r="H1988" s="292">
        <v>0</v>
      </c>
      <c r="I1988" s="293">
        <v>913</v>
      </c>
      <c r="J1988" s="299">
        <v>1</v>
      </c>
    </row>
    <row r="1989" spans="1:10" ht="20" x14ac:dyDescent="0.2">
      <c r="A1989" s="291">
        <v>1937</v>
      </c>
      <c r="B1989" s="292">
        <v>34</v>
      </c>
      <c r="C1989" s="292">
        <v>23</v>
      </c>
      <c r="D1989" s="292">
        <v>1</v>
      </c>
      <c r="E1989" s="292">
        <v>5500</v>
      </c>
      <c r="F1989" s="292">
        <v>9</v>
      </c>
      <c r="G1989" s="292">
        <v>0</v>
      </c>
      <c r="H1989" s="292">
        <v>1</v>
      </c>
      <c r="I1989" s="293">
        <v>409</v>
      </c>
      <c r="J1989" s="299">
        <v>1</v>
      </c>
    </row>
    <row r="1990" spans="1:10" ht="20" x14ac:dyDescent="0.2">
      <c r="A1990" s="291">
        <v>1939</v>
      </c>
      <c r="B1990" s="292">
        <v>45</v>
      </c>
      <c r="C1990" s="292">
        <v>37</v>
      </c>
      <c r="D1990" s="292">
        <v>1</v>
      </c>
      <c r="E1990" s="292">
        <v>21290</v>
      </c>
      <c r="F1990" s="292">
        <v>3.6</v>
      </c>
      <c r="G1990" s="292">
        <v>0</v>
      </c>
      <c r="H1990" s="292">
        <v>1</v>
      </c>
      <c r="I1990" s="293">
        <v>3436</v>
      </c>
      <c r="J1990" s="299">
        <v>1</v>
      </c>
    </row>
    <row r="1991" spans="1:10" ht="20" x14ac:dyDescent="0.2">
      <c r="A1991" s="291">
        <v>1940</v>
      </c>
      <c r="B1991" s="292">
        <v>24</v>
      </c>
      <c r="C1991" s="292">
        <v>14</v>
      </c>
      <c r="D1991" s="292">
        <v>1</v>
      </c>
      <c r="E1991" s="292">
        <v>4650</v>
      </c>
      <c r="F1991" s="292">
        <v>0.6</v>
      </c>
      <c r="G1991" s="292">
        <v>1</v>
      </c>
      <c r="H1991" s="292">
        <v>0</v>
      </c>
      <c r="I1991" s="293">
        <v>225</v>
      </c>
      <c r="J1991" s="299">
        <v>1</v>
      </c>
    </row>
    <row r="1992" spans="1:10" ht="20" x14ac:dyDescent="0.2">
      <c r="A1992" s="291">
        <v>1955</v>
      </c>
      <c r="B1992" s="292">
        <v>51</v>
      </c>
      <c r="C1992" s="292">
        <v>19</v>
      </c>
      <c r="D1992" s="292">
        <v>4</v>
      </c>
      <c r="E1992" s="292">
        <v>15940</v>
      </c>
      <c r="F1992" s="292">
        <v>4.2</v>
      </c>
      <c r="G1992" s="292">
        <v>1</v>
      </c>
      <c r="H1992" s="292">
        <v>0</v>
      </c>
      <c r="I1992" s="293">
        <v>1758</v>
      </c>
      <c r="J1992" s="299">
        <v>1</v>
      </c>
    </row>
    <row r="1993" spans="1:10" ht="20" x14ac:dyDescent="0.2">
      <c r="A1993" s="291">
        <v>1961</v>
      </c>
      <c r="B1993" s="292">
        <v>31</v>
      </c>
      <c r="C1993" s="292">
        <v>18</v>
      </c>
      <c r="D1993" s="292">
        <v>2</v>
      </c>
      <c r="E1993" s="292">
        <v>4920</v>
      </c>
      <c r="F1993" s="292">
        <v>1.8</v>
      </c>
      <c r="G1993" s="292">
        <v>1</v>
      </c>
      <c r="H1993" s="292">
        <v>0</v>
      </c>
      <c r="I1993" s="293">
        <v>1365</v>
      </c>
      <c r="J1993" s="299">
        <v>1</v>
      </c>
    </row>
    <row r="1994" spans="1:10" ht="20" x14ac:dyDescent="0.2">
      <c r="A1994" s="291">
        <v>1962</v>
      </c>
      <c r="B1994" s="292">
        <v>34</v>
      </c>
      <c r="C1994" s="292">
        <v>15</v>
      </c>
      <c r="D1994" s="292">
        <v>1</v>
      </c>
      <c r="E1994" s="292">
        <v>6660</v>
      </c>
      <c r="F1994" s="292">
        <v>4.4000000000000004</v>
      </c>
      <c r="G1994" s="292">
        <v>1</v>
      </c>
      <c r="H1994" s="292">
        <v>0</v>
      </c>
      <c r="I1994" s="293">
        <v>1291</v>
      </c>
      <c r="J1994" s="299">
        <v>1</v>
      </c>
    </row>
    <row r="1995" spans="1:10" ht="20" x14ac:dyDescent="0.2">
      <c r="A1995" s="291">
        <v>1965</v>
      </c>
      <c r="B1995" s="292">
        <v>43</v>
      </c>
      <c r="C1995" s="292">
        <v>12</v>
      </c>
      <c r="D1995" s="292">
        <v>3</v>
      </c>
      <c r="E1995" s="292">
        <v>5330</v>
      </c>
      <c r="F1995" s="292">
        <v>8.3000000000000007</v>
      </c>
      <c r="G1995" s="292">
        <v>1</v>
      </c>
      <c r="H1995" s="292">
        <v>0</v>
      </c>
      <c r="I1995" s="293">
        <v>705</v>
      </c>
      <c r="J1995" s="299">
        <v>1</v>
      </c>
    </row>
    <row r="1996" spans="1:10" ht="20" x14ac:dyDescent="0.2">
      <c r="A1996" s="291">
        <v>1966</v>
      </c>
      <c r="B1996" s="292">
        <v>29</v>
      </c>
      <c r="C1996" s="292">
        <v>14</v>
      </c>
      <c r="D1996" s="292">
        <v>1</v>
      </c>
      <c r="E1996" s="292">
        <v>5740</v>
      </c>
      <c r="F1996" s="292">
        <v>9.1</v>
      </c>
      <c r="G1996" s="292">
        <v>1</v>
      </c>
      <c r="H1996" s="292">
        <v>1</v>
      </c>
      <c r="I1996" s="293">
        <v>513</v>
      </c>
      <c r="J1996" s="299">
        <v>1</v>
      </c>
    </row>
    <row r="1997" spans="1:10" ht="20" x14ac:dyDescent="0.2">
      <c r="A1997" s="291">
        <v>1967</v>
      </c>
      <c r="B1997" s="292">
        <v>31</v>
      </c>
      <c r="C1997" s="292">
        <v>15</v>
      </c>
      <c r="D1997" s="292">
        <v>4</v>
      </c>
      <c r="E1997" s="292">
        <v>10170</v>
      </c>
      <c r="F1997" s="292">
        <v>1.5</v>
      </c>
      <c r="G1997" s="292">
        <v>0</v>
      </c>
      <c r="H1997" s="292">
        <v>1</v>
      </c>
      <c r="I1997" s="293">
        <v>625</v>
      </c>
      <c r="J1997" s="299">
        <v>1</v>
      </c>
    </row>
    <row r="1998" spans="1:10" ht="20" x14ac:dyDescent="0.2">
      <c r="A1998" s="291">
        <v>1973</v>
      </c>
      <c r="B1998" s="292">
        <v>37</v>
      </c>
      <c r="C1998" s="292">
        <v>18</v>
      </c>
      <c r="D1998" s="292">
        <v>4</v>
      </c>
      <c r="E1998" s="292">
        <v>12230.000000000002</v>
      </c>
      <c r="F1998" s="292">
        <v>4.5999999999999996</v>
      </c>
      <c r="G1998" s="292">
        <v>1</v>
      </c>
      <c r="H1998" s="292">
        <v>1</v>
      </c>
      <c r="I1998" s="293">
        <v>4322</v>
      </c>
      <c r="J1998" s="299">
        <v>1</v>
      </c>
    </row>
    <row r="1999" spans="1:10" ht="20" x14ac:dyDescent="0.2">
      <c r="A1999" s="291">
        <v>1978</v>
      </c>
      <c r="B1999" s="292">
        <v>29</v>
      </c>
      <c r="C1999" s="292">
        <v>12</v>
      </c>
      <c r="D1999" s="292">
        <v>5</v>
      </c>
      <c r="E1999" s="292">
        <v>5590</v>
      </c>
      <c r="F1999" s="292">
        <v>6.7</v>
      </c>
      <c r="G1999" s="292">
        <v>1</v>
      </c>
      <c r="H1999" s="292">
        <v>0</v>
      </c>
      <c r="I1999" s="293">
        <v>517</v>
      </c>
      <c r="J1999" s="299">
        <v>1</v>
      </c>
    </row>
    <row r="2000" spans="1:10" ht="20" x14ac:dyDescent="0.2">
      <c r="A2000" s="291">
        <v>1980</v>
      </c>
      <c r="B2000" s="292">
        <v>34</v>
      </c>
      <c r="C2000" s="292">
        <v>14</v>
      </c>
      <c r="D2000" s="292">
        <v>1</v>
      </c>
      <c r="E2000" s="292">
        <v>4760</v>
      </c>
      <c r="F2000" s="292">
        <v>6.9</v>
      </c>
      <c r="G2000" s="292">
        <v>1</v>
      </c>
      <c r="H2000" s="292">
        <v>0</v>
      </c>
      <c r="I2000" s="293">
        <v>528</v>
      </c>
      <c r="J2000" s="299">
        <v>1</v>
      </c>
    </row>
    <row r="2001" spans="1:10" ht="20" x14ac:dyDescent="0.2">
      <c r="A2001" s="291">
        <v>1988</v>
      </c>
      <c r="B2001" s="292">
        <v>31</v>
      </c>
      <c r="C2001" s="292">
        <v>20</v>
      </c>
      <c r="D2001" s="292">
        <v>1</v>
      </c>
      <c r="E2001" s="292">
        <v>6150</v>
      </c>
      <c r="F2001" s="292">
        <v>3.2</v>
      </c>
      <c r="G2001" s="292">
        <v>1</v>
      </c>
      <c r="H2001" s="292">
        <v>0</v>
      </c>
      <c r="I2001" s="293">
        <v>1076</v>
      </c>
      <c r="J2001" s="299">
        <v>1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5" t="s">
        <v>64</v>
      </c>
      <c r="B2" s="115" t="s">
        <v>402</v>
      </c>
      <c r="C2" s="115" t="s">
        <v>405</v>
      </c>
      <c r="D2" s="115" t="s">
        <v>406</v>
      </c>
      <c r="E2" s="115" t="s">
        <v>407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1</v>
      </c>
      <c r="B3" s="26">
        <v>1</v>
      </c>
      <c r="C3" s="26">
        <v>0.12</v>
      </c>
      <c r="D3" s="26">
        <v>0.05</v>
      </c>
      <c r="E3" s="26">
        <v>0.06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2</v>
      </c>
      <c r="B4" s="26">
        <v>1</v>
      </c>
      <c r="C4" s="26">
        <v>0.18</v>
      </c>
      <c r="D4" s="26">
        <v>0.08</v>
      </c>
      <c r="E4" s="26">
        <v>0.11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3</v>
      </c>
      <c r="B5" s="26">
        <v>1</v>
      </c>
      <c r="C5" s="26">
        <v>0.21</v>
      </c>
      <c r="D5" s="26">
        <v>0.04</v>
      </c>
      <c r="E5" s="26">
        <v>0.19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4</v>
      </c>
      <c r="B6" s="26">
        <v>1</v>
      </c>
      <c r="C6" s="26">
        <v>0.22</v>
      </c>
      <c r="D6" s="26">
        <v>0.09</v>
      </c>
      <c r="E6" s="26">
        <v>0.22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5</v>
      </c>
      <c r="B7" s="26">
        <v>1</v>
      </c>
      <c r="C7" s="26">
        <v>0.25</v>
      </c>
      <c r="D7" s="26">
        <v>0.12</v>
      </c>
      <c r="E7" s="26">
        <v>0.15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6</v>
      </c>
      <c r="B8" s="26">
        <v>1</v>
      </c>
      <c r="C8" s="26">
        <v>0.27</v>
      </c>
      <c r="D8" s="26">
        <v>0.18</v>
      </c>
      <c r="E8" s="26">
        <v>7.0000000000000007E-2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7</v>
      </c>
      <c r="B9" s="26">
        <v>1</v>
      </c>
      <c r="C9" s="26">
        <v>0.32</v>
      </c>
      <c r="D9" s="26">
        <v>7.0000000000000007E-2</v>
      </c>
      <c r="E9" s="26">
        <v>0.13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8</v>
      </c>
      <c r="B10" s="26">
        <v>1</v>
      </c>
      <c r="C10" s="26">
        <v>0.36</v>
      </c>
      <c r="D10" s="26">
        <v>0.1</v>
      </c>
      <c r="E10" s="26">
        <v>0.12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9</v>
      </c>
      <c r="B11" s="26">
        <v>2</v>
      </c>
      <c r="C11" s="26">
        <v>0.37</v>
      </c>
      <c r="D11" s="26">
        <v>0.12</v>
      </c>
      <c r="E11" s="26">
        <v>0.15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10</v>
      </c>
      <c r="B12" s="26">
        <v>2</v>
      </c>
      <c r="C12" s="26">
        <v>0.51</v>
      </c>
      <c r="D12" s="26">
        <v>0.16</v>
      </c>
      <c r="E12" s="26">
        <v>0.21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11</v>
      </c>
      <c r="B13" s="26">
        <v>2</v>
      </c>
      <c r="C13" s="26">
        <v>0.56000000000000005</v>
      </c>
      <c r="D13" s="26">
        <v>0.13</v>
      </c>
      <c r="E13" s="26">
        <v>0.18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12</v>
      </c>
      <c r="B14" s="26">
        <v>2</v>
      </c>
      <c r="C14" s="26">
        <v>0.59</v>
      </c>
      <c r="D14" s="26">
        <v>0.1</v>
      </c>
      <c r="E14" s="26">
        <v>0.22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13</v>
      </c>
      <c r="B15" s="26">
        <v>2</v>
      </c>
      <c r="C15" s="26">
        <v>0.6</v>
      </c>
      <c r="D15" s="26">
        <v>0.11</v>
      </c>
      <c r="E15" s="26">
        <v>0.21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14</v>
      </c>
      <c r="B16" s="26">
        <v>2</v>
      </c>
      <c r="C16" s="26">
        <v>0.65</v>
      </c>
      <c r="D16" s="26">
        <v>0.08</v>
      </c>
      <c r="E16" s="26">
        <v>0.13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15</v>
      </c>
      <c r="B17" s="26">
        <v>2</v>
      </c>
      <c r="C17" s="26">
        <v>0.68</v>
      </c>
      <c r="D17" s="26">
        <v>0.17</v>
      </c>
      <c r="E17" s="26">
        <v>0.22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16</v>
      </c>
      <c r="B18" s="26">
        <v>2</v>
      </c>
      <c r="C18" s="26">
        <v>0.68</v>
      </c>
      <c r="D18" s="26">
        <v>0.14000000000000001</v>
      </c>
      <c r="E18" s="26">
        <v>0.28000000000000003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17</v>
      </c>
      <c r="B19" s="26">
        <v>2</v>
      </c>
      <c r="C19" s="26">
        <v>0.73</v>
      </c>
      <c r="D19" s="26">
        <v>0.12</v>
      </c>
      <c r="E19" s="26">
        <v>0.1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18</v>
      </c>
      <c r="B20" s="26">
        <v>2</v>
      </c>
      <c r="C20" s="26">
        <v>0.8</v>
      </c>
      <c r="D20" s="26">
        <v>0.14000000000000001</v>
      </c>
      <c r="E20" s="26">
        <v>0.14000000000000001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19</v>
      </c>
      <c r="B21" s="26">
        <v>2</v>
      </c>
      <c r="C21" s="26">
        <v>0.86</v>
      </c>
      <c r="D21" s="26">
        <v>0.18</v>
      </c>
      <c r="E21" s="26">
        <v>0.09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116">
        <v>20</v>
      </c>
      <c r="B22" s="116">
        <v>2</v>
      </c>
      <c r="C22" s="116">
        <v>0.87</v>
      </c>
      <c r="D22" s="116">
        <v>0.17</v>
      </c>
      <c r="E22" s="116">
        <v>0.28000000000000003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10" t="s">
        <v>64</v>
      </c>
      <c r="B1" s="110" t="s">
        <v>402</v>
      </c>
      <c r="C1" s="110" t="s">
        <v>403</v>
      </c>
      <c r="D1" s="110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26">
        <v>1</v>
      </c>
      <c r="B2" s="26">
        <v>1</v>
      </c>
      <c r="C2" s="26">
        <v>3400</v>
      </c>
      <c r="D2" s="26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2</v>
      </c>
      <c r="B3" s="26">
        <v>1</v>
      </c>
      <c r="C3" s="26">
        <v>2400</v>
      </c>
      <c r="D3" s="26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3</v>
      </c>
      <c r="B4" s="26">
        <v>1</v>
      </c>
      <c r="C4" s="26">
        <v>2700</v>
      </c>
      <c r="D4" s="26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4</v>
      </c>
      <c r="B5" s="26">
        <v>1</v>
      </c>
      <c r="C5" s="26">
        <v>2300</v>
      </c>
      <c r="D5" s="26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5</v>
      </c>
      <c r="B6" s="26">
        <v>1</v>
      </c>
      <c r="C6" s="26">
        <v>3100</v>
      </c>
      <c r="D6" s="26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6</v>
      </c>
      <c r="B7" s="26">
        <v>1</v>
      </c>
      <c r="C7" s="26">
        <v>2200</v>
      </c>
      <c r="D7" s="26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7</v>
      </c>
      <c r="B8" s="26">
        <v>2</v>
      </c>
      <c r="C8" s="26">
        <v>4900</v>
      </c>
      <c r="D8" s="26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8</v>
      </c>
      <c r="B9" s="26">
        <v>2</v>
      </c>
      <c r="C9" s="26">
        <v>2800</v>
      </c>
      <c r="D9" s="26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9</v>
      </c>
      <c r="B10" s="26">
        <v>2</v>
      </c>
      <c r="C10" s="26">
        <v>3400</v>
      </c>
      <c r="D10" s="26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10</v>
      </c>
      <c r="B11" s="26">
        <v>2</v>
      </c>
      <c r="C11" s="26">
        <v>4200</v>
      </c>
      <c r="D11" s="26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11</v>
      </c>
      <c r="B12" s="26">
        <v>2</v>
      </c>
      <c r="C12" s="26">
        <v>3800</v>
      </c>
      <c r="D12" s="26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12</v>
      </c>
      <c r="B13" s="26">
        <v>2</v>
      </c>
      <c r="C13" s="26">
        <v>3400</v>
      </c>
      <c r="D13" s="26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13</v>
      </c>
      <c r="B14" s="26">
        <v>2</v>
      </c>
      <c r="C14" s="26">
        <v>2000</v>
      </c>
      <c r="D14" s="26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14</v>
      </c>
      <c r="B15" s="26">
        <v>3</v>
      </c>
      <c r="C15" s="26">
        <v>1100</v>
      </c>
      <c r="D15" s="26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15</v>
      </c>
      <c r="B16" s="26">
        <v>3</v>
      </c>
      <c r="C16" s="26">
        <v>1800</v>
      </c>
      <c r="D16" s="26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16</v>
      </c>
      <c r="B17" s="26">
        <v>3</v>
      </c>
      <c r="C17" s="26">
        <v>1100</v>
      </c>
      <c r="D17" s="26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17</v>
      </c>
      <c r="B18" s="26">
        <v>3</v>
      </c>
      <c r="C18" s="26">
        <v>1000</v>
      </c>
      <c r="D18" s="26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18</v>
      </c>
      <c r="B19" s="26">
        <v>3</v>
      </c>
      <c r="C19" s="26">
        <v>2600</v>
      </c>
      <c r="D19" s="26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19</v>
      </c>
      <c r="B20" s="26">
        <v>3</v>
      </c>
      <c r="C20" s="26">
        <v>600</v>
      </c>
      <c r="D20" s="26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20</v>
      </c>
      <c r="B21" s="26">
        <v>3</v>
      </c>
      <c r="C21" s="26">
        <v>1000</v>
      </c>
      <c r="D21" s="26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3</vt:i4>
      </vt:variant>
    </vt:vector>
  </HeadingPairs>
  <TitlesOfParts>
    <vt:vector size="64" baseType="lpstr">
      <vt:lpstr>Intervalo_Confianca</vt:lpstr>
      <vt:lpstr>Aula Início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Planilha2</vt:lpstr>
      <vt:lpstr>Planilha4</vt:lpstr>
      <vt:lpstr>Sheet1</vt:lpstr>
      <vt:lpstr>Sheet2</vt:lpstr>
      <vt:lpstr>Sheet4</vt:lpstr>
      <vt:lpstr>Valuation</vt:lpstr>
      <vt:lpstr>Planilha10</vt:lpstr>
      <vt:lpstr>Beta</vt:lpstr>
      <vt:lpstr>Conceito Beta</vt:lpstr>
      <vt:lpstr>Sheet6</vt:lpstr>
      <vt:lpstr>CAPM_Exercício</vt:lpstr>
      <vt:lpstr>Carteira XP Mar-2020</vt:lpstr>
      <vt:lpstr>Planilha3</vt:lpstr>
      <vt:lpstr>Planilha11</vt:lpstr>
      <vt:lpstr>Planilha12</vt:lpstr>
      <vt:lpstr>Planilha13</vt:lpstr>
      <vt:lpstr>Sheet7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Sheet8</vt:lpstr>
      <vt:lpstr>Propaganda</vt:lpstr>
      <vt:lpstr>Sheet3</vt:lpstr>
      <vt:lpstr>Planilha9</vt:lpstr>
      <vt:lpstr>Sheet10</vt:lpstr>
      <vt:lpstr>Receita_Bancos</vt:lpstr>
      <vt:lpstr>Planilha8</vt:lpstr>
      <vt:lpstr>Planilha17</vt:lpstr>
      <vt:lpstr>Planilha18</vt:lpstr>
      <vt:lpstr>Planilha19</vt:lpstr>
      <vt:lpstr>Sheet9</vt:lpstr>
      <vt:lpstr>Crise</vt:lpstr>
      <vt:lpstr>Planilha20</vt:lpstr>
      <vt:lpstr>Sheet11</vt:lpstr>
      <vt:lpstr>Sheet12</vt:lpstr>
      <vt:lpstr>Sheet13</vt:lpstr>
      <vt:lpstr>Sheet14</vt:lpstr>
      <vt:lpstr>Fábrica_Chocolates</vt:lpstr>
      <vt:lpstr>APT_Exemplo</vt:lpstr>
      <vt:lpstr>APT_Exercício</vt:lpstr>
      <vt:lpstr>Credit Scoring</vt:lpstr>
      <vt:lpstr>Endividamento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2023-12-15T00:55:51Z</dcterms:modified>
</cp:coreProperties>
</file>